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sears0010\Documents\GitHub\prof-sears.github.io\Learning\CVSData\"/>
    </mc:Choice>
  </mc:AlternateContent>
  <xr:revisionPtr revIDLastSave="0" documentId="8_{BE08C46C-18F3-41D4-8B42-F3D168E10C8E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aw_Data" sheetId="1" r:id="rId1"/>
    <sheet name="KY_COVID_data" sheetId="4" r:id="rId2"/>
    <sheet name="SIR Model TN - Center Differenc" sheetId="2" r:id="rId3"/>
    <sheet name="SIR Model KY - Center Differenc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4" l="1"/>
  <c r="D82" i="4"/>
  <c r="C82" i="4"/>
  <c r="E81" i="4"/>
  <c r="D81" i="4"/>
  <c r="C81" i="4"/>
  <c r="E88" i="4"/>
  <c r="D88" i="4"/>
  <c r="C88" i="4"/>
  <c r="E74" i="4"/>
  <c r="E67" i="4"/>
  <c r="E59" i="4"/>
  <c r="D59" i="4"/>
  <c r="C59" i="4"/>
  <c r="G206" i="3"/>
  <c r="E206" i="3"/>
  <c r="I206" i="3" s="1"/>
  <c r="D206" i="3"/>
  <c r="C206" i="3"/>
  <c r="F206" i="3" s="1"/>
  <c r="J206" i="3" s="1"/>
  <c r="B206" i="3"/>
  <c r="D205" i="3"/>
  <c r="G205" i="3" s="1"/>
  <c r="C205" i="3"/>
  <c r="F205" i="3" s="1"/>
  <c r="B205" i="3"/>
  <c r="AJ204" i="3"/>
  <c r="J204" i="3"/>
  <c r="R203" i="3" s="1"/>
  <c r="F204" i="3"/>
  <c r="D204" i="3"/>
  <c r="G204" i="3" s="1"/>
  <c r="C204" i="3"/>
  <c r="B204" i="3"/>
  <c r="AJ203" i="3"/>
  <c r="J203" i="3"/>
  <c r="F203" i="3"/>
  <c r="D203" i="3"/>
  <c r="G203" i="3" s="1"/>
  <c r="C203" i="3"/>
  <c r="B203" i="3"/>
  <c r="E203" i="3" s="1"/>
  <c r="AJ202" i="3"/>
  <c r="J202" i="3"/>
  <c r="R202" i="3" s="1"/>
  <c r="F202" i="3"/>
  <c r="D202" i="3"/>
  <c r="G202" i="3" s="1"/>
  <c r="C202" i="3"/>
  <c r="B202" i="3"/>
  <c r="AJ201" i="3"/>
  <c r="R201" i="3"/>
  <c r="F201" i="3"/>
  <c r="J201" i="3" s="1"/>
  <c r="D201" i="3"/>
  <c r="G201" i="3" s="1"/>
  <c r="C201" i="3"/>
  <c r="B201" i="3"/>
  <c r="AJ200" i="3"/>
  <c r="F200" i="3"/>
  <c r="D200" i="3"/>
  <c r="G200" i="3" s="1"/>
  <c r="C200" i="3"/>
  <c r="B200" i="3"/>
  <c r="AJ199" i="3"/>
  <c r="F199" i="3"/>
  <c r="E199" i="3"/>
  <c r="D199" i="3"/>
  <c r="G199" i="3" s="1"/>
  <c r="C199" i="3"/>
  <c r="B199" i="3"/>
  <c r="AJ198" i="3"/>
  <c r="G198" i="3"/>
  <c r="J198" i="3" s="1"/>
  <c r="F198" i="3"/>
  <c r="D198" i="3"/>
  <c r="C198" i="3"/>
  <c r="B198" i="3"/>
  <c r="E198" i="3" s="1"/>
  <c r="AJ197" i="3"/>
  <c r="F197" i="3"/>
  <c r="D197" i="3"/>
  <c r="G197" i="3" s="1"/>
  <c r="C197" i="3"/>
  <c r="B197" i="3"/>
  <c r="AJ196" i="3"/>
  <c r="G196" i="3"/>
  <c r="J196" i="3" s="1"/>
  <c r="R195" i="3" s="1"/>
  <c r="F196" i="3"/>
  <c r="E196" i="3"/>
  <c r="D196" i="3"/>
  <c r="C196" i="3"/>
  <c r="B196" i="3"/>
  <c r="AJ195" i="3"/>
  <c r="F195" i="3"/>
  <c r="D195" i="3"/>
  <c r="G195" i="3" s="1"/>
  <c r="J195" i="3" s="1"/>
  <c r="C195" i="3"/>
  <c r="B195" i="3"/>
  <c r="AJ194" i="3"/>
  <c r="G194" i="3"/>
  <c r="F194" i="3"/>
  <c r="J194" i="3" s="1"/>
  <c r="R193" i="3" s="1"/>
  <c r="E194" i="3"/>
  <c r="D194" i="3"/>
  <c r="C194" i="3"/>
  <c r="B194" i="3"/>
  <c r="AJ193" i="3"/>
  <c r="G193" i="3"/>
  <c r="F193" i="3"/>
  <c r="J193" i="3" s="1"/>
  <c r="D193" i="3"/>
  <c r="C193" i="3"/>
  <c r="B193" i="3"/>
  <c r="E193" i="3" s="1"/>
  <c r="AJ192" i="3"/>
  <c r="F192" i="3"/>
  <c r="E192" i="3"/>
  <c r="AK192" i="3" s="1"/>
  <c r="D192" i="3"/>
  <c r="G192" i="3" s="1"/>
  <c r="J192" i="3" s="1"/>
  <c r="C192" i="3"/>
  <c r="B192" i="3"/>
  <c r="AJ191" i="3"/>
  <c r="F191" i="3"/>
  <c r="E191" i="3"/>
  <c r="D191" i="3"/>
  <c r="G191" i="3" s="1"/>
  <c r="C191" i="3"/>
  <c r="B191" i="3"/>
  <c r="AJ190" i="3"/>
  <c r="G190" i="3"/>
  <c r="J190" i="3" s="1"/>
  <c r="F190" i="3"/>
  <c r="D190" i="3"/>
  <c r="C190" i="3"/>
  <c r="B190" i="3"/>
  <c r="E190" i="3" s="1"/>
  <c r="AJ189" i="3"/>
  <c r="F189" i="3"/>
  <c r="D189" i="3"/>
  <c r="G189" i="3" s="1"/>
  <c r="C189" i="3"/>
  <c r="B189" i="3"/>
  <c r="AJ188" i="3"/>
  <c r="G188" i="3"/>
  <c r="J188" i="3" s="1"/>
  <c r="R187" i="3" s="1"/>
  <c r="F188" i="3"/>
  <c r="E188" i="3"/>
  <c r="D188" i="3"/>
  <c r="C188" i="3"/>
  <c r="B188" i="3"/>
  <c r="AJ187" i="3"/>
  <c r="F187" i="3"/>
  <c r="D187" i="3"/>
  <c r="G187" i="3" s="1"/>
  <c r="J187" i="3" s="1"/>
  <c r="C187" i="3"/>
  <c r="B187" i="3"/>
  <c r="AJ186" i="3"/>
  <c r="G186" i="3"/>
  <c r="J186" i="3" s="1"/>
  <c r="R185" i="3" s="1"/>
  <c r="F186" i="3"/>
  <c r="E186" i="3"/>
  <c r="D186" i="3"/>
  <c r="C186" i="3"/>
  <c r="B186" i="3"/>
  <c r="AJ185" i="3"/>
  <c r="G185" i="3"/>
  <c r="F185" i="3"/>
  <c r="J185" i="3" s="1"/>
  <c r="D185" i="3"/>
  <c r="C185" i="3"/>
  <c r="B185" i="3"/>
  <c r="E185" i="3" s="1"/>
  <c r="AK185" i="3" s="1"/>
  <c r="AJ184" i="3"/>
  <c r="G184" i="3"/>
  <c r="E184" i="3"/>
  <c r="D184" i="3"/>
  <c r="C184" i="3"/>
  <c r="F184" i="3" s="1"/>
  <c r="J184" i="3" s="1"/>
  <c r="B184" i="3"/>
  <c r="AJ183" i="3"/>
  <c r="F183" i="3"/>
  <c r="D183" i="3"/>
  <c r="G183" i="3" s="1"/>
  <c r="J183" i="3" s="1"/>
  <c r="C183" i="3"/>
  <c r="B183" i="3"/>
  <c r="AJ182" i="3"/>
  <c r="F182" i="3"/>
  <c r="D182" i="3"/>
  <c r="G182" i="3" s="1"/>
  <c r="J182" i="3" s="1"/>
  <c r="R181" i="3" s="1"/>
  <c r="C182" i="3"/>
  <c r="B182" i="3"/>
  <c r="AJ181" i="3"/>
  <c r="J181" i="3"/>
  <c r="F181" i="3"/>
  <c r="D181" i="3"/>
  <c r="G181" i="3" s="1"/>
  <c r="C181" i="3"/>
  <c r="B181" i="3"/>
  <c r="AJ180" i="3"/>
  <c r="J180" i="3"/>
  <c r="F180" i="3"/>
  <c r="D180" i="3"/>
  <c r="G180" i="3" s="1"/>
  <c r="C180" i="3"/>
  <c r="B180" i="3"/>
  <c r="AJ179" i="3"/>
  <c r="F179" i="3"/>
  <c r="D179" i="3"/>
  <c r="G179" i="3" s="1"/>
  <c r="J179" i="3" s="1"/>
  <c r="C179" i="3"/>
  <c r="B179" i="3"/>
  <c r="AJ178" i="3"/>
  <c r="D178" i="3"/>
  <c r="G178" i="3" s="1"/>
  <c r="C178" i="3"/>
  <c r="F178" i="3" s="1"/>
  <c r="J178" i="3" s="1"/>
  <c r="R177" i="3" s="1"/>
  <c r="B178" i="3"/>
  <c r="AJ177" i="3"/>
  <c r="J177" i="3"/>
  <c r="R176" i="3" s="1"/>
  <c r="D177" i="3"/>
  <c r="G177" i="3" s="1"/>
  <c r="C177" i="3"/>
  <c r="F177" i="3" s="1"/>
  <c r="B177" i="3"/>
  <c r="AJ176" i="3"/>
  <c r="D176" i="3"/>
  <c r="G176" i="3" s="1"/>
  <c r="J176" i="3" s="1"/>
  <c r="C176" i="3"/>
  <c r="F176" i="3" s="1"/>
  <c r="B176" i="3"/>
  <c r="AJ175" i="3"/>
  <c r="J175" i="3"/>
  <c r="R174" i="3" s="1"/>
  <c r="D175" i="3"/>
  <c r="G175" i="3" s="1"/>
  <c r="C175" i="3"/>
  <c r="F175" i="3" s="1"/>
  <c r="B175" i="3"/>
  <c r="AJ174" i="3"/>
  <c r="J174" i="3"/>
  <c r="D174" i="3"/>
  <c r="G174" i="3" s="1"/>
  <c r="C174" i="3"/>
  <c r="F174" i="3" s="1"/>
  <c r="B174" i="3"/>
  <c r="AJ173" i="3"/>
  <c r="D173" i="3"/>
  <c r="G173" i="3" s="1"/>
  <c r="C173" i="3"/>
  <c r="F173" i="3" s="1"/>
  <c r="J173" i="3" s="1"/>
  <c r="R172" i="3" s="1"/>
  <c r="B173" i="3"/>
  <c r="AJ172" i="3"/>
  <c r="D172" i="3"/>
  <c r="G172" i="3" s="1"/>
  <c r="C172" i="3"/>
  <c r="F172" i="3" s="1"/>
  <c r="J172" i="3" s="1"/>
  <c r="B172" i="3"/>
  <c r="AJ171" i="3"/>
  <c r="D171" i="3"/>
  <c r="G171" i="3" s="1"/>
  <c r="C171" i="3"/>
  <c r="F171" i="3" s="1"/>
  <c r="B171" i="3"/>
  <c r="AJ170" i="3"/>
  <c r="D170" i="3"/>
  <c r="G170" i="3" s="1"/>
  <c r="C170" i="3"/>
  <c r="F170" i="3" s="1"/>
  <c r="J170" i="3" s="1"/>
  <c r="R169" i="3" s="1"/>
  <c r="B170" i="3"/>
  <c r="AJ169" i="3"/>
  <c r="D169" i="3"/>
  <c r="G169" i="3" s="1"/>
  <c r="C169" i="3"/>
  <c r="F169" i="3" s="1"/>
  <c r="J169" i="3" s="1"/>
  <c r="R168" i="3" s="1"/>
  <c r="B169" i="3"/>
  <c r="AJ168" i="3"/>
  <c r="D168" i="3"/>
  <c r="G168" i="3" s="1"/>
  <c r="J168" i="3" s="1"/>
  <c r="R167" i="3" s="1"/>
  <c r="C168" i="3"/>
  <c r="F168" i="3" s="1"/>
  <c r="B168" i="3"/>
  <c r="AJ167" i="3"/>
  <c r="J167" i="3"/>
  <c r="D167" i="3"/>
  <c r="G167" i="3" s="1"/>
  <c r="C167" i="3"/>
  <c r="F167" i="3" s="1"/>
  <c r="B167" i="3"/>
  <c r="AJ166" i="3"/>
  <c r="J166" i="3"/>
  <c r="D166" i="3"/>
  <c r="G166" i="3" s="1"/>
  <c r="C166" i="3"/>
  <c r="F166" i="3" s="1"/>
  <c r="B166" i="3"/>
  <c r="AJ165" i="3"/>
  <c r="D165" i="3"/>
  <c r="G165" i="3" s="1"/>
  <c r="C165" i="3"/>
  <c r="F165" i="3" s="1"/>
  <c r="J165" i="3" s="1"/>
  <c r="B165" i="3"/>
  <c r="AJ164" i="3"/>
  <c r="D164" i="3"/>
  <c r="G164" i="3" s="1"/>
  <c r="C164" i="3"/>
  <c r="F164" i="3" s="1"/>
  <c r="J164" i="3" s="1"/>
  <c r="B164" i="3"/>
  <c r="AJ163" i="3"/>
  <c r="D163" i="3"/>
  <c r="G163" i="3" s="1"/>
  <c r="C163" i="3"/>
  <c r="F163" i="3" s="1"/>
  <c r="J163" i="3" s="1"/>
  <c r="R162" i="3" s="1"/>
  <c r="B163" i="3"/>
  <c r="AJ162" i="3"/>
  <c r="D162" i="3"/>
  <c r="G162" i="3" s="1"/>
  <c r="C162" i="3"/>
  <c r="F162" i="3" s="1"/>
  <c r="J162" i="3" s="1"/>
  <c r="B162" i="3"/>
  <c r="AJ161" i="3"/>
  <c r="D161" i="3"/>
  <c r="G161" i="3" s="1"/>
  <c r="C161" i="3"/>
  <c r="F161" i="3" s="1"/>
  <c r="J161" i="3" s="1"/>
  <c r="R160" i="3" s="1"/>
  <c r="B161" i="3"/>
  <c r="AJ160" i="3"/>
  <c r="D160" i="3"/>
  <c r="G160" i="3" s="1"/>
  <c r="J160" i="3" s="1"/>
  <c r="C160" i="3"/>
  <c r="F160" i="3" s="1"/>
  <c r="B160" i="3"/>
  <c r="AJ159" i="3"/>
  <c r="D159" i="3"/>
  <c r="G159" i="3" s="1"/>
  <c r="C159" i="3"/>
  <c r="F159" i="3" s="1"/>
  <c r="J159" i="3" s="1"/>
  <c r="R158" i="3" s="1"/>
  <c r="B159" i="3"/>
  <c r="AJ158" i="3"/>
  <c r="D158" i="3"/>
  <c r="G158" i="3" s="1"/>
  <c r="J158" i="3" s="1"/>
  <c r="R157" i="3" s="1"/>
  <c r="C158" i="3"/>
  <c r="F158" i="3" s="1"/>
  <c r="B158" i="3"/>
  <c r="AJ157" i="3"/>
  <c r="D157" i="3"/>
  <c r="G157" i="3" s="1"/>
  <c r="C157" i="3"/>
  <c r="F157" i="3" s="1"/>
  <c r="J157" i="3" s="1"/>
  <c r="B157" i="3"/>
  <c r="AJ156" i="3"/>
  <c r="D156" i="3"/>
  <c r="G156" i="3" s="1"/>
  <c r="C156" i="3"/>
  <c r="F156" i="3" s="1"/>
  <c r="J156" i="3" s="1"/>
  <c r="B156" i="3"/>
  <c r="AJ155" i="3"/>
  <c r="D155" i="3"/>
  <c r="G155" i="3" s="1"/>
  <c r="C155" i="3"/>
  <c r="F155" i="3" s="1"/>
  <c r="B155" i="3"/>
  <c r="AJ154" i="3"/>
  <c r="D154" i="3"/>
  <c r="G154" i="3" s="1"/>
  <c r="C154" i="3"/>
  <c r="F154" i="3" s="1"/>
  <c r="B154" i="3"/>
  <c r="AJ153" i="3"/>
  <c r="J153" i="3"/>
  <c r="D153" i="3"/>
  <c r="G153" i="3" s="1"/>
  <c r="C153" i="3"/>
  <c r="F153" i="3" s="1"/>
  <c r="B153" i="3"/>
  <c r="AJ152" i="3"/>
  <c r="J152" i="3"/>
  <c r="D152" i="3"/>
  <c r="G152" i="3" s="1"/>
  <c r="C152" i="3"/>
  <c r="F152" i="3" s="1"/>
  <c r="B152" i="3"/>
  <c r="AJ151" i="3"/>
  <c r="J151" i="3"/>
  <c r="D151" i="3"/>
  <c r="G151" i="3" s="1"/>
  <c r="C151" i="3"/>
  <c r="F151" i="3" s="1"/>
  <c r="B151" i="3"/>
  <c r="AJ150" i="3"/>
  <c r="J150" i="3"/>
  <c r="R149" i="3" s="1"/>
  <c r="D150" i="3"/>
  <c r="G150" i="3" s="1"/>
  <c r="C150" i="3"/>
  <c r="F150" i="3" s="1"/>
  <c r="B150" i="3"/>
  <c r="AJ149" i="3"/>
  <c r="D149" i="3"/>
  <c r="G149" i="3" s="1"/>
  <c r="C149" i="3"/>
  <c r="F149" i="3" s="1"/>
  <c r="J149" i="3" s="1"/>
  <c r="B149" i="3"/>
  <c r="AJ148" i="3"/>
  <c r="D148" i="3"/>
  <c r="G148" i="3" s="1"/>
  <c r="C148" i="3"/>
  <c r="F148" i="3" s="1"/>
  <c r="J148" i="3" s="1"/>
  <c r="B148" i="3"/>
  <c r="AJ147" i="3"/>
  <c r="D147" i="3"/>
  <c r="G147" i="3" s="1"/>
  <c r="C147" i="3"/>
  <c r="F147" i="3" s="1"/>
  <c r="B147" i="3"/>
  <c r="AJ146" i="3"/>
  <c r="D146" i="3"/>
  <c r="G146" i="3" s="1"/>
  <c r="C146" i="3"/>
  <c r="F146" i="3" s="1"/>
  <c r="B146" i="3"/>
  <c r="AJ145" i="3"/>
  <c r="D145" i="3"/>
  <c r="G145" i="3" s="1"/>
  <c r="C145" i="3"/>
  <c r="F145" i="3" s="1"/>
  <c r="J145" i="3" s="1"/>
  <c r="R144" i="3" s="1"/>
  <c r="B145" i="3"/>
  <c r="AJ144" i="3"/>
  <c r="J144" i="3"/>
  <c r="D144" i="3"/>
  <c r="G144" i="3" s="1"/>
  <c r="C144" i="3"/>
  <c r="F144" i="3" s="1"/>
  <c r="B144" i="3"/>
  <c r="AJ143" i="3"/>
  <c r="D143" i="3"/>
  <c r="G143" i="3" s="1"/>
  <c r="C143" i="3"/>
  <c r="F143" i="3" s="1"/>
  <c r="J143" i="3" s="1"/>
  <c r="R142" i="3" s="1"/>
  <c r="B143" i="3"/>
  <c r="AJ142" i="3"/>
  <c r="D142" i="3"/>
  <c r="G142" i="3" s="1"/>
  <c r="C142" i="3"/>
  <c r="F142" i="3" s="1"/>
  <c r="J142" i="3" s="1"/>
  <c r="R141" i="3" s="1"/>
  <c r="B142" i="3"/>
  <c r="AJ141" i="3"/>
  <c r="D141" i="3"/>
  <c r="G141" i="3" s="1"/>
  <c r="C141" i="3"/>
  <c r="F141" i="3" s="1"/>
  <c r="J141" i="3" s="1"/>
  <c r="R140" i="3" s="1"/>
  <c r="B141" i="3"/>
  <c r="AJ140" i="3"/>
  <c r="D140" i="3"/>
  <c r="G140" i="3" s="1"/>
  <c r="C140" i="3"/>
  <c r="F140" i="3" s="1"/>
  <c r="J140" i="3" s="1"/>
  <c r="B140" i="3"/>
  <c r="AK139" i="3"/>
  <c r="AJ139" i="3"/>
  <c r="G139" i="3"/>
  <c r="E139" i="3"/>
  <c r="D139" i="3"/>
  <c r="C139" i="3"/>
  <c r="F139" i="3" s="1"/>
  <c r="B139" i="3"/>
  <c r="AJ138" i="3"/>
  <c r="G138" i="3"/>
  <c r="F138" i="3"/>
  <c r="E138" i="3"/>
  <c r="D138" i="3"/>
  <c r="C138" i="3"/>
  <c r="B138" i="3"/>
  <c r="AJ137" i="3"/>
  <c r="G137" i="3"/>
  <c r="F137" i="3"/>
  <c r="J137" i="3" s="1"/>
  <c r="E137" i="3"/>
  <c r="D137" i="3"/>
  <c r="C137" i="3"/>
  <c r="B137" i="3"/>
  <c r="AJ136" i="3"/>
  <c r="G136" i="3"/>
  <c r="F136" i="3"/>
  <c r="J136" i="3" s="1"/>
  <c r="E136" i="3"/>
  <c r="D136" i="3"/>
  <c r="C136" i="3"/>
  <c r="B136" i="3"/>
  <c r="AJ135" i="3"/>
  <c r="G135" i="3"/>
  <c r="F135" i="3"/>
  <c r="E135" i="3"/>
  <c r="D135" i="3"/>
  <c r="C135" i="3"/>
  <c r="B135" i="3"/>
  <c r="AJ134" i="3"/>
  <c r="G134" i="3"/>
  <c r="F134" i="3"/>
  <c r="E134" i="3"/>
  <c r="D134" i="3"/>
  <c r="C134" i="3"/>
  <c r="B134" i="3"/>
  <c r="AJ133" i="3"/>
  <c r="G133" i="3"/>
  <c r="F133" i="3"/>
  <c r="E133" i="3"/>
  <c r="D133" i="3"/>
  <c r="C133" i="3"/>
  <c r="B133" i="3"/>
  <c r="AJ132" i="3"/>
  <c r="G132" i="3"/>
  <c r="F132" i="3"/>
  <c r="J132" i="3" s="1"/>
  <c r="E132" i="3"/>
  <c r="D132" i="3"/>
  <c r="C132" i="3"/>
  <c r="B132" i="3"/>
  <c r="AJ131" i="3"/>
  <c r="G131" i="3"/>
  <c r="F131" i="3"/>
  <c r="E131" i="3"/>
  <c r="D131" i="3"/>
  <c r="C131" i="3"/>
  <c r="B131" i="3"/>
  <c r="AJ130" i="3"/>
  <c r="G130" i="3"/>
  <c r="F130" i="3"/>
  <c r="J130" i="3" s="1"/>
  <c r="E130" i="3"/>
  <c r="D130" i="3"/>
  <c r="C130" i="3"/>
  <c r="B130" i="3"/>
  <c r="AJ129" i="3"/>
  <c r="G129" i="3"/>
  <c r="F129" i="3"/>
  <c r="J129" i="3" s="1"/>
  <c r="E129" i="3"/>
  <c r="D129" i="3"/>
  <c r="C129" i="3"/>
  <c r="B129" i="3"/>
  <c r="AJ128" i="3"/>
  <c r="G128" i="3"/>
  <c r="F128" i="3"/>
  <c r="J128" i="3" s="1"/>
  <c r="E128" i="3"/>
  <c r="D128" i="3"/>
  <c r="C128" i="3"/>
  <c r="B128" i="3"/>
  <c r="AJ127" i="3"/>
  <c r="G127" i="3"/>
  <c r="F127" i="3"/>
  <c r="J127" i="3" s="1"/>
  <c r="E127" i="3"/>
  <c r="D127" i="3"/>
  <c r="C127" i="3"/>
  <c r="B127" i="3"/>
  <c r="AJ126" i="3"/>
  <c r="G126" i="3"/>
  <c r="F126" i="3"/>
  <c r="E126" i="3"/>
  <c r="D126" i="3"/>
  <c r="C126" i="3"/>
  <c r="B126" i="3"/>
  <c r="AJ125" i="3"/>
  <c r="G125" i="3"/>
  <c r="F125" i="3"/>
  <c r="E125" i="3"/>
  <c r="D125" i="3"/>
  <c r="C125" i="3"/>
  <c r="B125" i="3"/>
  <c r="AJ124" i="3"/>
  <c r="G124" i="3"/>
  <c r="F124" i="3"/>
  <c r="E124" i="3"/>
  <c r="D124" i="3"/>
  <c r="C124" i="3"/>
  <c r="B124" i="3"/>
  <c r="AJ123" i="3"/>
  <c r="G123" i="3"/>
  <c r="F123" i="3"/>
  <c r="J123" i="3" s="1"/>
  <c r="E123" i="3"/>
  <c r="D123" i="3"/>
  <c r="C123" i="3"/>
  <c r="B123" i="3"/>
  <c r="AJ122" i="3"/>
  <c r="G122" i="3"/>
  <c r="F122" i="3"/>
  <c r="J122" i="3" s="1"/>
  <c r="E122" i="3"/>
  <c r="D122" i="3"/>
  <c r="C122" i="3"/>
  <c r="B122" i="3"/>
  <c r="AJ121" i="3"/>
  <c r="G121" i="3"/>
  <c r="F121" i="3"/>
  <c r="E121" i="3"/>
  <c r="D121" i="3"/>
  <c r="C121" i="3"/>
  <c r="B121" i="3"/>
  <c r="AJ120" i="3"/>
  <c r="G120" i="3"/>
  <c r="F120" i="3"/>
  <c r="E120" i="3"/>
  <c r="D120" i="3"/>
  <c r="C120" i="3"/>
  <c r="B120" i="3"/>
  <c r="AJ119" i="3"/>
  <c r="G119" i="3"/>
  <c r="F119" i="3"/>
  <c r="J119" i="3" s="1"/>
  <c r="E119" i="3"/>
  <c r="D119" i="3"/>
  <c r="C119" i="3"/>
  <c r="B119" i="3"/>
  <c r="AJ118" i="3"/>
  <c r="G118" i="3"/>
  <c r="F118" i="3"/>
  <c r="J118" i="3" s="1"/>
  <c r="E118" i="3"/>
  <c r="D118" i="3"/>
  <c r="C118" i="3"/>
  <c r="B118" i="3"/>
  <c r="AJ117" i="3"/>
  <c r="G117" i="3"/>
  <c r="F117" i="3"/>
  <c r="E117" i="3"/>
  <c r="D117" i="3"/>
  <c r="C117" i="3"/>
  <c r="B117" i="3"/>
  <c r="AJ116" i="3"/>
  <c r="G116" i="3"/>
  <c r="F116" i="3"/>
  <c r="E116" i="3"/>
  <c r="D116" i="3"/>
  <c r="C116" i="3"/>
  <c r="B116" i="3"/>
  <c r="AJ115" i="3"/>
  <c r="G115" i="3"/>
  <c r="F115" i="3"/>
  <c r="J115" i="3" s="1"/>
  <c r="E115" i="3"/>
  <c r="D115" i="3"/>
  <c r="C115" i="3"/>
  <c r="B115" i="3"/>
  <c r="AJ114" i="3"/>
  <c r="G114" i="3"/>
  <c r="F114" i="3"/>
  <c r="J114" i="3" s="1"/>
  <c r="E114" i="3"/>
  <c r="D114" i="3"/>
  <c r="C114" i="3"/>
  <c r="B114" i="3"/>
  <c r="AJ113" i="3"/>
  <c r="G113" i="3"/>
  <c r="F113" i="3"/>
  <c r="E113" i="3"/>
  <c r="D113" i="3"/>
  <c r="C113" i="3"/>
  <c r="B113" i="3"/>
  <c r="AJ112" i="3"/>
  <c r="G112" i="3"/>
  <c r="F112" i="3"/>
  <c r="E112" i="3"/>
  <c r="D112" i="3"/>
  <c r="C112" i="3"/>
  <c r="B112" i="3"/>
  <c r="AJ111" i="3"/>
  <c r="G111" i="3"/>
  <c r="F111" i="3"/>
  <c r="J111" i="3" s="1"/>
  <c r="E111" i="3"/>
  <c r="D111" i="3"/>
  <c r="C111" i="3"/>
  <c r="B111" i="3"/>
  <c r="AJ110" i="3"/>
  <c r="G110" i="3"/>
  <c r="F110" i="3"/>
  <c r="E110" i="3"/>
  <c r="D110" i="3"/>
  <c r="C110" i="3"/>
  <c r="B110" i="3"/>
  <c r="AJ109" i="3"/>
  <c r="G109" i="3"/>
  <c r="F109" i="3"/>
  <c r="E109" i="3"/>
  <c r="D109" i="3"/>
  <c r="C109" i="3"/>
  <c r="B109" i="3"/>
  <c r="AJ108" i="3"/>
  <c r="G108" i="3"/>
  <c r="F108" i="3"/>
  <c r="E108" i="3"/>
  <c r="D108" i="3"/>
  <c r="C108" i="3"/>
  <c r="B108" i="3"/>
  <c r="AJ107" i="3"/>
  <c r="G107" i="3"/>
  <c r="F107" i="3"/>
  <c r="J107" i="3" s="1"/>
  <c r="E107" i="3"/>
  <c r="D107" i="3"/>
  <c r="C107" i="3"/>
  <c r="B107" i="3"/>
  <c r="AJ106" i="3"/>
  <c r="G106" i="3"/>
  <c r="F106" i="3"/>
  <c r="E106" i="3"/>
  <c r="D106" i="3"/>
  <c r="C106" i="3"/>
  <c r="B106" i="3"/>
  <c r="AJ105" i="3"/>
  <c r="G105" i="3"/>
  <c r="F105" i="3"/>
  <c r="J105" i="3" s="1"/>
  <c r="E105" i="3"/>
  <c r="D105" i="3"/>
  <c r="C105" i="3"/>
  <c r="B105" i="3"/>
  <c r="AJ104" i="3"/>
  <c r="G104" i="3"/>
  <c r="F104" i="3"/>
  <c r="E104" i="3"/>
  <c r="D104" i="3"/>
  <c r="C104" i="3"/>
  <c r="B104" i="3"/>
  <c r="AJ103" i="3"/>
  <c r="G103" i="3"/>
  <c r="F103" i="3"/>
  <c r="J103" i="3" s="1"/>
  <c r="R102" i="3" s="1"/>
  <c r="E103" i="3"/>
  <c r="D103" i="3"/>
  <c r="C103" i="3"/>
  <c r="B103" i="3"/>
  <c r="AJ102" i="3"/>
  <c r="G102" i="3"/>
  <c r="F102" i="3"/>
  <c r="J102" i="3" s="1"/>
  <c r="E102" i="3"/>
  <c r="D102" i="3"/>
  <c r="C102" i="3"/>
  <c r="B102" i="3"/>
  <c r="AJ101" i="3"/>
  <c r="G101" i="3"/>
  <c r="F101" i="3"/>
  <c r="E101" i="3"/>
  <c r="D101" i="3"/>
  <c r="C101" i="3"/>
  <c r="B101" i="3"/>
  <c r="AJ100" i="3"/>
  <c r="J100" i="3"/>
  <c r="G100" i="3"/>
  <c r="F100" i="3"/>
  <c r="E100" i="3"/>
  <c r="D100" i="3"/>
  <c r="C100" i="3"/>
  <c r="B100" i="3"/>
  <c r="AJ99" i="3"/>
  <c r="E99" i="3"/>
  <c r="D99" i="3"/>
  <c r="G99" i="3" s="1"/>
  <c r="C99" i="3"/>
  <c r="F99" i="3" s="1"/>
  <c r="J99" i="3" s="1"/>
  <c r="R98" i="3" s="1"/>
  <c r="B99" i="3"/>
  <c r="AJ98" i="3"/>
  <c r="F98" i="3"/>
  <c r="J98" i="3" s="1"/>
  <c r="D98" i="3"/>
  <c r="G98" i="3" s="1"/>
  <c r="C98" i="3"/>
  <c r="B98" i="3"/>
  <c r="AJ97" i="3"/>
  <c r="F97" i="3"/>
  <c r="D97" i="3"/>
  <c r="G97" i="3" s="1"/>
  <c r="C97" i="3"/>
  <c r="B97" i="3"/>
  <c r="E97" i="3" s="1"/>
  <c r="AJ96" i="3"/>
  <c r="F96" i="3"/>
  <c r="D96" i="3"/>
  <c r="G96" i="3" s="1"/>
  <c r="C96" i="3"/>
  <c r="B96" i="3"/>
  <c r="AJ95" i="3"/>
  <c r="G95" i="3"/>
  <c r="F95" i="3"/>
  <c r="D95" i="3"/>
  <c r="C95" i="3"/>
  <c r="B95" i="3"/>
  <c r="AJ94" i="3"/>
  <c r="F94" i="3"/>
  <c r="D94" i="3"/>
  <c r="G94" i="3" s="1"/>
  <c r="C94" i="3"/>
  <c r="B94" i="3"/>
  <c r="AJ93" i="3"/>
  <c r="F93" i="3"/>
  <c r="D93" i="3"/>
  <c r="G93" i="3" s="1"/>
  <c r="C93" i="3"/>
  <c r="B93" i="3"/>
  <c r="AJ92" i="3"/>
  <c r="F92" i="3"/>
  <c r="D92" i="3"/>
  <c r="G92" i="3" s="1"/>
  <c r="C92" i="3"/>
  <c r="B92" i="3"/>
  <c r="AJ91" i="3"/>
  <c r="G91" i="3"/>
  <c r="F91" i="3"/>
  <c r="D91" i="3"/>
  <c r="C91" i="3"/>
  <c r="B91" i="3"/>
  <c r="AJ90" i="3"/>
  <c r="F90" i="3"/>
  <c r="D90" i="3"/>
  <c r="G90" i="3" s="1"/>
  <c r="C90" i="3"/>
  <c r="B90" i="3"/>
  <c r="AJ89" i="3"/>
  <c r="F89" i="3"/>
  <c r="D89" i="3"/>
  <c r="G89" i="3" s="1"/>
  <c r="C89" i="3"/>
  <c r="B89" i="3"/>
  <c r="AJ88" i="3"/>
  <c r="F88" i="3"/>
  <c r="D88" i="3"/>
  <c r="G88" i="3" s="1"/>
  <c r="C88" i="3"/>
  <c r="B88" i="3"/>
  <c r="AJ87" i="3"/>
  <c r="G87" i="3"/>
  <c r="F87" i="3"/>
  <c r="D87" i="3"/>
  <c r="C87" i="3"/>
  <c r="B87" i="3"/>
  <c r="AJ86" i="3"/>
  <c r="F86" i="3"/>
  <c r="J86" i="3" s="1"/>
  <c r="D86" i="3"/>
  <c r="G86" i="3" s="1"/>
  <c r="C86" i="3"/>
  <c r="B86" i="3"/>
  <c r="AJ85" i="3"/>
  <c r="F85" i="3"/>
  <c r="D85" i="3"/>
  <c r="G85" i="3" s="1"/>
  <c r="C85" i="3"/>
  <c r="B85" i="3"/>
  <c r="AJ84" i="3"/>
  <c r="F84" i="3"/>
  <c r="D84" i="3"/>
  <c r="G84" i="3" s="1"/>
  <c r="C84" i="3"/>
  <c r="B84" i="3"/>
  <c r="AJ83" i="3"/>
  <c r="G83" i="3"/>
  <c r="F83" i="3"/>
  <c r="D83" i="3"/>
  <c r="C83" i="3"/>
  <c r="B83" i="3"/>
  <c r="AJ82" i="3"/>
  <c r="F82" i="3"/>
  <c r="J82" i="3" s="1"/>
  <c r="D82" i="3"/>
  <c r="G82" i="3" s="1"/>
  <c r="C82" i="3"/>
  <c r="B82" i="3"/>
  <c r="AJ81" i="3"/>
  <c r="G81" i="3"/>
  <c r="F81" i="3"/>
  <c r="D81" i="3"/>
  <c r="C81" i="3"/>
  <c r="B81" i="3"/>
  <c r="AJ80" i="3"/>
  <c r="F80" i="3"/>
  <c r="D80" i="3"/>
  <c r="G80" i="3" s="1"/>
  <c r="C80" i="3"/>
  <c r="B80" i="3"/>
  <c r="AJ79" i="3"/>
  <c r="F79" i="3"/>
  <c r="J79" i="3" s="1"/>
  <c r="R78" i="3" s="1"/>
  <c r="D79" i="3"/>
  <c r="G79" i="3" s="1"/>
  <c r="C79" i="3"/>
  <c r="B79" i="3"/>
  <c r="AJ78" i="3"/>
  <c r="F78" i="3"/>
  <c r="J78" i="3" s="1"/>
  <c r="R77" i="3" s="1"/>
  <c r="D78" i="3"/>
  <c r="G78" i="3" s="1"/>
  <c r="C78" i="3"/>
  <c r="B78" i="3"/>
  <c r="AJ77" i="3"/>
  <c r="F77" i="3"/>
  <c r="J77" i="3" s="1"/>
  <c r="D77" i="3"/>
  <c r="G77" i="3" s="1"/>
  <c r="C77" i="3"/>
  <c r="B77" i="3"/>
  <c r="AJ76" i="3"/>
  <c r="F76" i="3"/>
  <c r="D76" i="3"/>
  <c r="G76" i="3" s="1"/>
  <c r="C76" i="3"/>
  <c r="B76" i="3"/>
  <c r="AJ75" i="3"/>
  <c r="F75" i="3"/>
  <c r="J75" i="3" s="1"/>
  <c r="D75" i="3"/>
  <c r="G75" i="3" s="1"/>
  <c r="C75" i="3"/>
  <c r="B75" i="3"/>
  <c r="AJ74" i="3"/>
  <c r="R74" i="3"/>
  <c r="D74" i="3"/>
  <c r="G74" i="3" s="1"/>
  <c r="C74" i="3"/>
  <c r="F74" i="3" s="1"/>
  <c r="J74" i="3" s="1"/>
  <c r="B74" i="3"/>
  <c r="AJ73" i="3"/>
  <c r="G73" i="3"/>
  <c r="E73" i="3"/>
  <c r="I73" i="3" s="1"/>
  <c r="D73" i="3"/>
  <c r="C73" i="3"/>
  <c r="F73" i="3" s="1"/>
  <c r="B73" i="3"/>
  <c r="AJ72" i="3"/>
  <c r="G72" i="3"/>
  <c r="E72" i="3"/>
  <c r="I72" i="3" s="1"/>
  <c r="D72" i="3"/>
  <c r="C72" i="3"/>
  <c r="F72" i="3" s="1"/>
  <c r="B72" i="3"/>
  <c r="AJ71" i="3"/>
  <c r="G71" i="3"/>
  <c r="E71" i="3"/>
  <c r="I71" i="3" s="1"/>
  <c r="D71" i="3"/>
  <c r="C71" i="3"/>
  <c r="F71" i="3" s="1"/>
  <c r="J71" i="3" s="1"/>
  <c r="B71" i="3"/>
  <c r="AK70" i="3"/>
  <c r="AJ70" i="3"/>
  <c r="G70" i="3"/>
  <c r="E70" i="3"/>
  <c r="D70" i="3"/>
  <c r="C70" i="3"/>
  <c r="F70" i="3" s="1"/>
  <c r="J70" i="3" s="1"/>
  <c r="B70" i="3"/>
  <c r="AK69" i="3"/>
  <c r="AJ69" i="3"/>
  <c r="G69" i="3"/>
  <c r="E69" i="3"/>
  <c r="D69" i="3"/>
  <c r="C69" i="3"/>
  <c r="F69" i="3" s="1"/>
  <c r="J69" i="3" s="1"/>
  <c r="B69" i="3"/>
  <c r="AJ68" i="3"/>
  <c r="Q68" i="3"/>
  <c r="I68" i="3"/>
  <c r="G68" i="3"/>
  <c r="E68" i="3"/>
  <c r="D68" i="3"/>
  <c r="C68" i="3"/>
  <c r="F68" i="3" s="1"/>
  <c r="B68" i="3"/>
  <c r="AJ67" i="3"/>
  <c r="I67" i="3"/>
  <c r="G67" i="3"/>
  <c r="E67" i="3"/>
  <c r="AK67" i="3" s="1"/>
  <c r="D67" i="3"/>
  <c r="C67" i="3"/>
  <c r="F67" i="3" s="1"/>
  <c r="B67" i="3"/>
  <c r="AK66" i="3"/>
  <c r="AJ66" i="3"/>
  <c r="I66" i="3"/>
  <c r="Q66" i="3" s="1"/>
  <c r="G66" i="3"/>
  <c r="E66" i="3"/>
  <c r="D66" i="3"/>
  <c r="C66" i="3"/>
  <c r="F66" i="3" s="1"/>
  <c r="B66" i="3"/>
  <c r="AJ65" i="3"/>
  <c r="G65" i="3"/>
  <c r="E65" i="3"/>
  <c r="I65" i="3" s="1"/>
  <c r="D65" i="3"/>
  <c r="C65" i="3"/>
  <c r="F65" i="3" s="1"/>
  <c r="B65" i="3"/>
  <c r="AJ64" i="3"/>
  <c r="G64" i="3"/>
  <c r="E64" i="3"/>
  <c r="I64" i="3" s="1"/>
  <c r="D64" i="3"/>
  <c r="C64" i="3"/>
  <c r="F64" i="3" s="1"/>
  <c r="B64" i="3"/>
  <c r="AJ63" i="3"/>
  <c r="E63" i="3"/>
  <c r="D63" i="3"/>
  <c r="C63" i="3"/>
  <c r="B63" i="3"/>
  <c r="AJ62" i="3"/>
  <c r="D62" i="3"/>
  <c r="C62" i="3"/>
  <c r="B62" i="3"/>
  <c r="AK61" i="3"/>
  <c r="AJ61" i="3"/>
  <c r="G61" i="3"/>
  <c r="G62" i="3" s="1"/>
  <c r="E61" i="3"/>
  <c r="E62" i="3" s="1"/>
  <c r="D61" i="3"/>
  <c r="C61" i="3"/>
  <c r="F61" i="3" s="1"/>
  <c r="B61" i="3"/>
  <c r="AJ60" i="3"/>
  <c r="G60" i="3"/>
  <c r="I60" i="3" s="1"/>
  <c r="E60" i="3"/>
  <c r="D60" i="3"/>
  <c r="C60" i="3"/>
  <c r="F60" i="3" s="1"/>
  <c r="B60" i="3"/>
  <c r="AJ59" i="3"/>
  <c r="Q59" i="3"/>
  <c r="I59" i="3"/>
  <c r="G59" i="3"/>
  <c r="E59" i="3"/>
  <c r="AK59" i="3" s="1"/>
  <c r="D59" i="3"/>
  <c r="C59" i="3"/>
  <c r="F59" i="3" s="1"/>
  <c r="B59" i="3"/>
  <c r="AK58" i="3"/>
  <c r="AJ58" i="3"/>
  <c r="I58" i="3"/>
  <c r="Q58" i="3" s="1"/>
  <c r="G58" i="3"/>
  <c r="E58" i="3"/>
  <c r="D58" i="3"/>
  <c r="C58" i="3"/>
  <c r="F58" i="3" s="1"/>
  <c r="B58" i="3"/>
  <c r="AK57" i="3"/>
  <c r="AJ57" i="3"/>
  <c r="G57" i="3"/>
  <c r="E57" i="3"/>
  <c r="I57" i="3" s="1"/>
  <c r="D57" i="3"/>
  <c r="C57" i="3"/>
  <c r="F57" i="3" s="1"/>
  <c r="B57" i="3"/>
  <c r="AJ56" i="3"/>
  <c r="G56" i="3"/>
  <c r="E56" i="3"/>
  <c r="I56" i="3" s="1"/>
  <c r="D56" i="3"/>
  <c r="C56" i="3"/>
  <c r="F56" i="3" s="1"/>
  <c r="B56" i="3"/>
  <c r="AJ55" i="3"/>
  <c r="G55" i="3"/>
  <c r="E55" i="3"/>
  <c r="I55" i="3" s="1"/>
  <c r="D55" i="3"/>
  <c r="C55" i="3"/>
  <c r="F55" i="3" s="1"/>
  <c r="J55" i="3" s="1"/>
  <c r="B55" i="3"/>
  <c r="AJ54" i="3"/>
  <c r="G54" i="3"/>
  <c r="E54" i="3"/>
  <c r="D54" i="3"/>
  <c r="C54" i="3"/>
  <c r="F54" i="3" s="1"/>
  <c r="J54" i="3" s="1"/>
  <c r="B54" i="3"/>
  <c r="AJ53" i="3"/>
  <c r="G53" i="3"/>
  <c r="E53" i="3"/>
  <c r="D53" i="3"/>
  <c r="C53" i="3"/>
  <c r="F53" i="3" s="1"/>
  <c r="B53" i="3"/>
  <c r="AJ52" i="3"/>
  <c r="D52" i="3"/>
  <c r="G52" i="3" s="1"/>
  <c r="C52" i="3"/>
  <c r="F52" i="3" s="1"/>
  <c r="B52" i="3"/>
  <c r="E52" i="3" s="1"/>
  <c r="AJ51" i="3"/>
  <c r="J51" i="3"/>
  <c r="I51" i="3"/>
  <c r="H51" i="3" s="1"/>
  <c r="G51" i="3"/>
  <c r="E51" i="3"/>
  <c r="AK51" i="3" s="1"/>
  <c r="D51" i="3"/>
  <c r="C51" i="3"/>
  <c r="F51" i="3" s="1"/>
  <c r="B51" i="3"/>
  <c r="AJ50" i="3"/>
  <c r="G50" i="3"/>
  <c r="E50" i="3"/>
  <c r="I50" i="3" s="1"/>
  <c r="D50" i="3"/>
  <c r="C50" i="3"/>
  <c r="F50" i="3" s="1"/>
  <c r="J50" i="3" s="1"/>
  <c r="B50" i="3"/>
  <c r="AJ49" i="3"/>
  <c r="G49" i="3"/>
  <c r="D49" i="3"/>
  <c r="C49" i="3"/>
  <c r="F49" i="3" s="1"/>
  <c r="J49" i="3" s="1"/>
  <c r="B49" i="3"/>
  <c r="E49" i="3" s="1"/>
  <c r="AJ48" i="3"/>
  <c r="E48" i="3"/>
  <c r="AK48" i="3" s="1"/>
  <c r="D48" i="3"/>
  <c r="G48" i="3" s="1"/>
  <c r="I48" i="3" s="1"/>
  <c r="C48" i="3"/>
  <c r="F48" i="3" s="1"/>
  <c r="B48" i="3"/>
  <c r="AJ47" i="3"/>
  <c r="E47" i="3"/>
  <c r="D47" i="3"/>
  <c r="G47" i="3" s="1"/>
  <c r="C47" i="3"/>
  <c r="F47" i="3" s="1"/>
  <c r="B47" i="3"/>
  <c r="AJ46" i="3"/>
  <c r="J46" i="3"/>
  <c r="G46" i="3"/>
  <c r="D46" i="3"/>
  <c r="C46" i="3"/>
  <c r="F46" i="3" s="1"/>
  <c r="B46" i="3"/>
  <c r="E46" i="3" s="1"/>
  <c r="AJ45" i="3"/>
  <c r="G45" i="3"/>
  <c r="E45" i="3"/>
  <c r="AK45" i="3" s="1"/>
  <c r="D45" i="3"/>
  <c r="C45" i="3"/>
  <c r="F45" i="3" s="1"/>
  <c r="J45" i="3" s="1"/>
  <c r="B45" i="3"/>
  <c r="AJ44" i="3"/>
  <c r="D44" i="3"/>
  <c r="G44" i="3" s="1"/>
  <c r="C44" i="3"/>
  <c r="F44" i="3" s="1"/>
  <c r="B44" i="3"/>
  <c r="E44" i="3" s="1"/>
  <c r="AJ43" i="3"/>
  <c r="J43" i="3"/>
  <c r="I43" i="3"/>
  <c r="H43" i="3" s="1"/>
  <c r="G43" i="3"/>
  <c r="E43" i="3"/>
  <c r="AK43" i="3" s="1"/>
  <c r="D43" i="3"/>
  <c r="C43" i="3"/>
  <c r="F43" i="3" s="1"/>
  <c r="B43" i="3"/>
  <c r="AJ42" i="3"/>
  <c r="G42" i="3"/>
  <c r="E42" i="3"/>
  <c r="I42" i="3" s="1"/>
  <c r="D42" i="3"/>
  <c r="C42" i="3"/>
  <c r="F42" i="3" s="1"/>
  <c r="J42" i="3" s="1"/>
  <c r="B42" i="3"/>
  <c r="AJ41" i="3"/>
  <c r="G41" i="3"/>
  <c r="D41" i="3"/>
  <c r="C41" i="3"/>
  <c r="F41" i="3" s="1"/>
  <c r="J41" i="3" s="1"/>
  <c r="B41" i="3"/>
  <c r="E41" i="3" s="1"/>
  <c r="AJ40" i="3"/>
  <c r="E40" i="3"/>
  <c r="AK40" i="3" s="1"/>
  <c r="D40" i="3"/>
  <c r="G40" i="3" s="1"/>
  <c r="I40" i="3" s="1"/>
  <c r="C40" i="3"/>
  <c r="F40" i="3" s="1"/>
  <c r="B40" i="3"/>
  <c r="AJ39" i="3"/>
  <c r="E39" i="3"/>
  <c r="D39" i="3"/>
  <c r="G39" i="3" s="1"/>
  <c r="C39" i="3"/>
  <c r="F39" i="3" s="1"/>
  <c r="B39" i="3"/>
  <c r="AJ38" i="3"/>
  <c r="J38" i="3"/>
  <c r="G38" i="3"/>
  <c r="D38" i="3"/>
  <c r="C38" i="3"/>
  <c r="F38" i="3" s="1"/>
  <c r="B38" i="3"/>
  <c r="E38" i="3" s="1"/>
  <c r="AK37" i="3"/>
  <c r="AJ37" i="3"/>
  <c r="G37" i="3"/>
  <c r="F37" i="3"/>
  <c r="J37" i="3" s="1"/>
  <c r="E37" i="3"/>
  <c r="I37" i="3" s="1"/>
  <c r="D37" i="3"/>
  <c r="C37" i="3"/>
  <c r="B37" i="3"/>
  <c r="AK36" i="3"/>
  <c r="AJ36" i="3"/>
  <c r="G36" i="3"/>
  <c r="F36" i="3"/>
  <c r="J36" i="3" s="1"/>
  <c r="E36" i="3"/>
  <c r="I36" i="3" s="1"/>
  <c r="D36" i="3"/>
  <c r="C36" i="3"/>
  <c r="B36" i="3"/>
  <c r="AK35" i="3"/>
  <c r="AJ35" i="3"/>
  <c r="G35" i="3"/>
  <c r="F35" i="3"/>
  <c r="J35" i="3" s="1"/>
  <c r="E35" i="3"/>
  <c r="I35" i="3" s="1"/>
  <c r="D35" i="3"/>
  <c r="C35" i="3"/>
  <c r="B35" i="3"/>
  <c r="AK34" i="3"/>
  <c r="AJ34" i="3"/>
  <c r="G34" i="3"/>
  <c r="F34" i="3"/>
  <c r="J34" i="3" s="1"/>
  <c r="E34" i="3"/>
  <c r="I34" i="3" s="1"/>
  <c r="D34" i="3"/>
  <c r="C34" i="3"/>
  <c r="B34" i="3"/>
  <c r="AK33" i="3"/>
  <c r="AJ33" i="3"/>
  <c r="G33" i="3"/>
  <c r="F33" i="3"/>
  <c r="J33" i="3" s="1"/>
  <c r="E33" i="3"/>
  <c r="I33" i="3" s="1"/>
  <c r="D33" i="3"/>
  <c r="C33" i="3"/>
  <c r="B33" i="3"/>
  <c r="AK32" i="3"/>
  <c r="AJ32" i="3"/>
  <c r="G32" i="3"/>
  <c r="F32" i="3"/>
  <c r="J32" i="3" s="1"/>
  <c r="E32" i="3"/>
  <c r="I32" i="3" s="1"/>
  <c r="D32" i="3"/>
  <c r="C32" i="3"/>
  <c r="B32" i="3"/>
  <c r="AK31" i="3"/>
  <c r="AL37" i="3" s="1"/>
  <c r="AJ31" i="3"/>
  <c r="G31" i="3"/>
  <c r="F31" i="3"/>
  <c r="J31" i="3" s="1"/>
  <c r="E31" i="3"/>
  <c r="I31" i="3" s="1"/>
  <c r="D31" i="3"/>
  <c r="C31" i="3"/>
  <c r="B31" i="3"/>
  <c r="AK30" i="3"/>
  <c r="AL36" i="3" s="1"/>
  <c r="AJ30" i="3"/>
  <c r="G30" i="3"/>
  <c r="F30" i="3"/>
  <c r="J30" i="3" s="1"/>
  <c r="E30" i="3"/>
  <c r="I30" i="3" s="1"/>
  <c r="D30" i="3"/>
  <c r="C30" i="3"/>
  <c r="B30" i="3"/>
  <c r="AJ29" i="3"/>
  <c r="G29" i="3"/>
  <c r="F29" i="3"/>
  <c r="J29" i="3" s="1"/>
  <c r="E29" i="3"/>
  <c r="I29" i="3" s="1"/>
  <c r="D29" i="3"/>
  <c r="C29" i="3"/>
  <c r="B29" i="3"/>
  <c r="AJ28" i="3"/>
  <c r="D28" i="3"/>
  <c r="G28" i="3" s="1"/>
  <c r="C28" i="3"/>
  <c r="F28" i="3" s="1"/>
  <c r="J28" i="3" s="1"/>
  <c r="B28" i="3"/>
  <c r="AJ27" i="3"/>
  <c r="D27" i="3"/>
  <c r="G27" i="3" s="1"/>
  <c r="C27" i="3"/>
  <c r="F27" i="3" s="1"/>
  <c r="J27" i="3" s="1"/>
  <c r="R26" i="3" s="1"/>
  <c r="B27" i="3"/>
  <c r="AJ26" i="3"/>
  <c r="D26" i="3"/>
  <c r="G26" i="3" s="1"/>
  <c r="C26" i="3"/>
  <c r="F26" i="3" s="1"/>
  <c r="J26" i="3" s="1"/>
  <c r="B26" i="3"/>
  <c r="AJ25" i="3"/>
  <c r="D25" i="3"/>
  <c r="G25" i="3" s="1"/>
  <c r="C25" i="3"/>
  <c r="F25" i="3" s="1"/>
  <c r="J25" i="3" s="1"/>
  <c r="R24" i="3" s="1"/>
  <c r="B25" i="3"/>
  <c r="AJ24" i="3"/>
  <c r="D24" i="3"/>
  <c r="G24" i="3" s="1"/>
  <c r="C24" i="3"/>
  <c r="F24" i="3" s="1"/>
  <c r="J24" i="3" s="1"/>
  <c r="B24" i="3"/>
  <c r="AJ23" i="3"/>
  <c r="D23" i="3"/>
  <c r="G23" i="3" s="1"/>
  <c r="C23" i="3"/>
  <c r="F23" i="3" s="1"/>
  <c r="J23" i="3" s="1"/>
  <c r="B23" i="3"/>
  <c r="AJ22" i="3"/>
  <c r="D22" i="3"/>
  <c r="C22" i="3"/>
  <c r="B22" i="3"/>
  <c r="AJ21" i="3"/>
  <c r="D21" i="3"/>
  <c r="C21" i="3"/>
  <c r="B21" i="3"/>
  <c r="AJ20" i="3"/>
  <c r="F20" i="3"/>
  <c r="E20" i="3"/>
  <c r="AK20" i="3" s="1"/>
  <c r="D20" i="3"/>
  <c r="G20" i="3" s="1"/>
  <c r="C20" i="3"/>
  <c r="B20" i="3"/>
  <c r="AJ19" i="3"/>
  <c r="F19" i="3"/>
  <c r="J19" i="3" s="1"/>
  <c r="E19" i="3"/>
  <c r="D19" i="3"/>
  <c r="G19" i="3" s="1"/>
  <c r="C19" i="3"/>
  <c r="B19" i="3"/>
  <c r="AJ18" i="3"/>
  <c r="R18" i="3"/>
  <c r="F18" i="3"/>
  <c r="J18" i="3" s="1"/>
  <c r="E18" i="3"/>
  <c r="D18" i="3"/>
  <c r="G18" i="3" s="1"/>
  <c r="C18" i="3"/>
  <c r="B18" i="3"/>
  <c r="AJ17" i="3"/>
  <c r="F17" i="3"/>
  <c r="E17" i="3"/>
  <c r="D17" i="3"/>
  <c r="G17" i="3" s="1"/>
  <c r="C17" i="3"/>
  <c r="B17" i="3"/>
  <c r="AJ16" i="3"/>
  <c r="F16" i="3"/>
  <c r="J16" i="3" s="1"/>
  <c r="R15" i="3" s="1"/>
  <c r="E16" i="3"/>
  <c r="D16" i="3"/>
  <c r="G16" i="3" s="1"/>
  <c r="C16" i="3"/>
  <c r="B16" i="3"/>
  <c r="AJ15" i="3"/>
  <c r="F15" i="3"/>
  <c r="J15" i="3" s="1"/>
  <c r="E15" i="3"/>
  <c r="D15" i="3"/>
  <c r="G15" i="3" s="1"/>
  <c r="C15" i="3"/>
  <c r="B15" i="3"/>
  <c r="AJ14" i="3"/>
  <c r="F14" i="3"/>
  <c r="J14" i="3" s="1"/>
  <c r="R13" i="3" s="1"/>
  <c r="E14" i="3"/>
  <c r="D14" i="3"/>
  <c r="G14" i="3" s="1"/>
  <c r="C14" i="3"/>
  <c r="B14" i="3"/>
  <c r="AJ13" i="3"/>
  <c r="F13" i="3"/>
  <c r="J13" i="3" s="1"/>
  <c r="E13" i="3"/>
  <c r="D13" i="3"/>
  <c r="G13" i="3" s="1"/>
  <c r="C13" i="3"/>
  <c r="B13" i="3"/>
  <c r="AJ12" i="3"/>
  <c r="F12" i="3"/>
  <c r="J12" i="3" s="1"/>
  <c r="R11" i="3" s="1"/>
  <c r="E12" i="3"/>
  <c r="D12" i="3"/>
  <c r="G12" i="3" s="1"/>
  <c r="C12" i="3"/>
  <c r="B12" i="3"/>
  <c r="AJ11" i="3"/>
  <c r="F11" i="3"/>
  <c r="J11" i="3" s="1"/>
  <c r="E11" i="3"/>
  <c r="D11" i="3"/>
  <c r="G11" i="3" s="1"/>
  <c r="C11" i="3"/>
  <c r="B11" i="3"/>
  <c r="AJ10" i="3"/>
  <c r="E10" i="3"/>
  <c r="D10" i="3"/>
  <c r="G10" i="3" s="1"/>
  <c r="C10" i="3"/>
  <c r="F10" i="3" s="1"/>
  <c r="J10" i="3" s="1"/>
  <c r="R9" i="3" s="1"/>
  <c r="B10" i="3"/>
  <c r="AJ9" i="3"/>
  <c r="J9" i="3"/>
  <c r="D9" i="3"/>
  <c r="G9" i="3" s="1"/>
  <c r="C9" i="3"/>
  <c r="F9" i="3" s="1"/>
  <c r="B9" i="3"/>
  <c r="AJ8" i="3"/>
  <c r="D8" i="3"/>
  <c r="G8" i="3" s="1"/>
  <c r="C8" i="3"/>
  <c r="F8" i="3" s="1"/>
  <c r="B8" i="3"/>
  <c r="E8" i="3" s="1"/>
  <c r="AJ7" i="3"/>
  <c r="G7" i="3"/>
  <c r="F7" i="3"/>
  <c r="J7" i="3" s="1"/>
  <c r="R6" i="3" s="1"/>
  <c r="E7" i="3"/>
  <c r="D7" i="3"/>
  <c r="C7" i="3"/>
  <c r="B7" i="3"/>
  <c r="AJ6" i="3"/>
  <c r="U6" i="3"/>
  <c r="V6" i="3" s="1"/>
  <c r="I6" i="3"/>
  <c r="G6" i="3"/>
  <c r="F6" i="3"/>
  <c r="J6" i="3" s="1"/>
  <c r="E6" i="3"/>
  <c r="AK6" i="3" s="1"/>
  <c r="D6" i="3"/>
  <c r="C6" i="3"/>
  <c r="B6" i="3"/>
  <c r="AJ5" i="3"/>
  <c r="V5" i="3"/>
  <c r="U5" i="3"/>
  <c r="E5" i="3"/>
  <c r="AK5" i="3" s="1"/>
  <c r="D5" i="3"/>
  <c r="G5" i="3" s="1"/>
  <c r="C5" i="3"/>
  <c r="F5" i="3" s="1"/>
  <c r="B5" i="3"/>
  <c r="V4" i="3"/>
  <c r="U4" i="3"/>
  <c r="D4" i="3"/>
  <c r="G4" i="3" s="1"/>
  <c r="C4" i="3"/>
  <c r="F4" i="3" s="1"/>
  <c r="B4" i="3"/>
  <c r="E4" i="3" s="1"/>
  <c r="AK214" i="2"/>
  <c r="AJ214" i="2"/>
  <c r="E214" i="2"/>
  <c r="C214" i="2"/>
  <c r="B214" i="2"/>
  <c r="AJ213" i="2"/>
  <c r="E213" i="2"/>
  <c r="AK213" i="2" s="1"/>
  <c r="C213" i="2"/>
  <c r="B213" i="2"/>
  <c r="AJ212" i="2"/>
  <c r="C212" i="2"/>
  <c r="B212" i="2"/>
  <c r="E212" i="2" s="1"/>
  <c r="AJ211" i="2"/>
  <c r="E211" i="2"/>
  <c r="AK211" i="2" s="1"/>
  <c r="C211" i="2"/>
  <c r="B211" i="2"/>
  <c r="AJ210" i="2"/>
  <c r="E210" i="2"/>
  <c r="C210" i="2"/>
  <c r="B210" i="2"/>
  <c r="AJ209" i="2"/>
  <c r="E209" i="2"/>
  <c r="AK209" i="2" s="1"/>
  <c r="C209" i="2"/>
  <c r="B209" i="2"/>
  <c r="AJ208" i="2"/>
  <c r="C208" i="2"/>
  <c r="B208" i="2"/>
  <c r="E208" i="2" s="1"/>
  <c r="AJ207" i="2"/>
  <c r="C207" i="2"/>
  <c r="B207" i="2"/>
  <c r="E207" i="2" s="1"/>
  <c r="AK207" i="2" s="1"/>
  <c r="AK206" i="2"/>
  <c r="AJ206" i="2"/>
  <c r="E206" i="2"/>
  <c r="C206" i="2"/>
  <c r="B206" i="2"/>
  <c r="AJ205" i="2"/>
  <c r="E205" i="2"/>
  <c r="C205" i="2"/>
  <c r="B205" i="2"/>
  <c r="AJ204" i="2"/>
  <c r="C204" i="2"/>
  <c r="B204" i="2"/>
  <c r="E204" i="2" s="1"/>
  <c r="AJ203" i="2"/>
  <c r="E203" i="2"/>
  <c r="AK203" i="2" s="1"/>
  <c r="C203" i="2"/>
  <c r="B203" i="2"/>
  <c r="AJ202" i="2"/>
  <c r="E202" i="2"/>
  <c r="C202" i="2"/>
  <c r="B202" i="2"/>
  <c r="AJ201" i="2"/>
  <c r="C201" i="2"/>
  <c r="B201" i="2"/>
  <c r="E201" i="2" s="1"/>
  <c r="AK201" i="2" s="1"/>
  <c r="AJ200" i="2"/>
  <c r="C200" i="2"/>
  <c r="B200" i="2"/>
  <c r="E200" i="2" s="1"/>
  <c r="AJ199" i="2"/>
  <c r="C199" i="2"/>
  <c r="B199" i="2"/>
  <c r="E199" i="2" s="1"/>
  <c r="AJ198" i="2"/>
  <c r="E198" i="2"/>
  <c r="AK198" i="2" s="1"/>
  <c r="C198" i="2"/>
  <c r="B198" i="2"/>
  <c r="AJ197" i="2"/>
  <c r="E197" i="2"/>
  <c r="AK197" i="2" s="1"/>
  <c r="C197" i="2"/>
  <c r="B197" i="2"/>
  <c r="AJ196" i="2"/>
  <c r="C196" i="2"/>
  <c r="B196" i="2"/>
  <c r="E196" i="2" s="1"/>
  <c r="AK196" i="2" s="1"/>
  <c r="AJ195" i="2"/>
  <c r="E195" i="2"/>
  <c r="AK195" i="2" s="1"/>
  <c r="C195" i="2"/>
  <c r="B195" i="2"/>
  <c r="AJ194" i="2"/>
  <c r="E194" i="2"/>
  <c r="C194" i="2"/>
  <c r="B194" i="2"/>
  <c r="AJ193" i="2"/>
  <c r="E193" i="2"/>
  <c r="AK193" i="2" s="1"/>
  <c r="C193" i="2"/>
  <c r="B193" i="2"/>
  <c r="AJ192" i="2"/>
  <c r="C192" i="2"/>
  <c r="B192" i="2"/>
  <c r="E192" i="2" s="1"/>
  <c r="AK192" i="2" s="1"/>
  <c r="AJ191" i="2"/>
  <c r="C191" i="2"/>
  <c r="B191" i="2"/>
  <c r="E191" i="2" s="1"/>
  <c r="AK191" i="2" s="1"/>
  <c r="AK190" i="2"/>
  <c r="AJ190" i="2"/>
  <c r="E190" i="2"/>
  <c r="C190" i="2"/>
  <c r="B190" i="2"/>
  <c r="AJ189" i="2"/>
  <c r="E189" i="2"/>
  <c r="AK189" i="2" s="1"/>
  <c r="C189" i="2"/>
  <c r="B189" i="2"/>
  <c r="AJ188" i="2"/>
  <c r="C188" i="2"/>
  <c r="B188" i="2"/>
  <c r="E188" i="2" s="1"/>
  <c r="AK188" i="2" s="1"/>
  <c r="AJ187" i="2"/>
  <c r="E187" i="2"/>
  <c r="AK187" i="2" s="1"/>
  <c r="C187" i="2"/>
  <c r="B187" i="2"/>
  <c r="AJ186" i="2"/>
  <c r="E186" i="2"/>
  <c r="C186" i="2"/>
  <c r="B186" i="2"/>
  <c r="AJ185" i="2"/>
  <c r="C185" i="2"/>
  <c r="B185" i="2"/>
  <c r="E185" i="2" s="1"/>
  <c r="AK185" i="2" s="1"/>
  <c r="AJ184" i="2"/>
  <c r="C184" i="2"/>
  <c r="B184" i="2"/>
  <c r="E184" i="2" s="1"/>
  <c r="AJ183" i="2"/>
  <c r="C183" i="2"/>
  <c r="B183" i="2"/>
  <c r="E183" i="2" s="1"/>
  <c r="AK183" i="2" s="1"/>
  <c r="AK182" i="2"/>
  <c r="AJ182" i="2"/>
  <c r="E182" i="2"/>
  <c r="C182" i="2"/>
  <c r="B182" i="2"/>
  <c r="AJ181" i="2"/>
  <c r="E181" i="2"/>
  <c r="AK181" i="2" s="1"/>
  <c r="C181" i="2"/>
  <c r="B181" i="2"/>
  <c r="AJ180" i="2"/>
  <c r="C180" i="2"/>
  <c r="B180" i="2"/>
  <c r="E180" i="2" s="1"/>
  <c r="AK180" i="2" s="1"/>
  <c r="AJ179" i="2"/>
  <c r="E179" i="2"/>
  <c r="AK179" i="2" s="1"/>
  <c r="C179" i="2"/>
  <c r="B179" i="2"/>
  <c r="AJ178" i="2"/>
  <c r="E178" i="2"/>
  <c r="C178" i="2"/>
  <c r="B178" i="2"/>
  <c r="AJ177" i="2"/>
  <c r="E177" i="2"/>
  <c r="AK177" i="2" s="1"/>
  <c r="C177" i="2"/>
  <c r="B177" i="2"/>
  <c r="AJ176" i="2"/>
  <c r="C176" i="2"/>
  <c r="B176" i="2"/>
  <c r="E176" i="2" s="1"/>
  <c r="AJ175" i="2"/>
  <c r="C175" i="2"/>
  <c r="B175" i="2"/>
  <c r="E175" i="2" s="1"/>
  <c r="AK175" i="2" s="1"/>
  <c r="AK174" i="2"/>
  <c r="AJ174" i="2"/>
  <c r="E174" i="2"/>
  <c r="C174" i="2"/>
  <c r="B174" i="2"/>
  <c r="AJ173" i="2"/>
  <c r="E173" i="2"/>
  <c r="AK173" i="2" s="1"/>
  <c r="C173" i="2"/>
  <c r="B173" i="2"/>
  <c r="AJ172" i="2"/>
  <c r="C172" i="2"/>
  <c r="B172" i="2"/>
  <c r="E172" i="2" s="1"/>
  <c r="AJ171" i="2"/>
  <c r="E171" i="2"/>
  <c r="AK171" i="2" s="1"/>
  <c r="C171" i="2"/>
  <c r="B171" i="2"/>
  <c r="AJ170" i="2"/>
  <c r="G170" i="2"/>
  <c r="F170" i="2"/>
  <c r="D170" i="2"/>
  <c r="C170" i="2"/>
  <c r="B170" i="2"/>
  <c r="E170" i="2" s="1"/>
  <c r="AJ169" i="2"/>
  <c r="J169" i="2"/>
  <c r="F169" i="2"/>
  <c r="D169" i="2"/>
  <c r="G169" i="2" s="1"/>
  <c r="C169" i="2"/>
  <c r="B169" i="2"/>
  <c r="E169" i="2" s="1"/>
  <c r="AK168" i="2"/>
  <c r="AJ168" i="2"/>
  <c r="D168" i="2"/>
  <c r="G168" i="2" s="1"/>
  <c r="C168" i="2"/>
  <c r="F168" i="2" s="1"/>
  <c r="J168" i="2" s="1"/>
  <c r="B168" i="2"/>
  <c r="E168" i="2" s="1"/>
  <c r="AJ167" i="2"/>
  <c r="F167" i="2"/>
  <c r="E167" i="2"/>
  <c r="D167" i="2"/>
  <c r="G167" i="2" s="1"/>
  <c r="C167" i="2"/>
  <c r="B167" i="2"/>
  <c r="AJ166" i="2"/>
  <c r="G166" i="2"/>
  <c r="F166" i="2"/>
  <c r="D166" i="2"/>
  <c r="C166" i="2"/>
  <c r="B166" i="2"/>
  <c r="E166" i="2" s="1"/>
  <c r="AJ165" i="2"/>
  <c r="J165" i="2"/>
  <c r="F165" i="2"/>
  <c r="D165" i="2"/>
  <c r="G165" i="2" s="1"/>
  <c r="C165" i="2"/>
  <c r="B165" i="2"/>
  <c r="E165" i="2" s="1"/>
  <c r="AJ164" i="2"/>
  <c r="D164" i="2"/>
  <c r="G164" i="2" s="1"/>
  <c r="C164" i="2"/>
  <c r="F164" i="2" s="1"/>
  <c r="B164" i="2"/>
  <c r="E164" i="2" s="1"/>
  <c r="AJ163" i="2"/>
  <c r="F163" i="2"/>
  <c r="J163" i="2" s="1"/>
  <c r="E163" i="2"/>
  <c r="D163" i="2"/>
  <c r="G163" i="2" s="1"/>
  <c r="C163" i="2"/>
  <c r="B163" i="2"/>
  <c r="AJ162" i="2"/>
  <c r="G162" i="2"/>
  <c r="F162" i="2"/>
  <c r="J162" i="2" s="1"/>
  <c r="D162" i="2"/>
  <c r="C162" i="2"/>
  <c r="B162" i="2"/>
  <c r="E162" i="2" s="1"/>
  <c r="AJ161" i="2"/>
  <c r="J161" i="2"/>
  <c r="F161" i="2"/>
  <c r="D161" i="2"/>
  <c r="G161" i="2" s="1"/>
  <c r="C161" i="2"/>
  <c r="B161" i="2"/>
  <c r="E161" i="2" s="1"/>
  <c r="I161" i="2" s="1"/>
  <c r="AJ160" i="2"/>
  <c r="D160" i="2"/>
  <c r="G160" i="2" s="1"/>
  <c r="C160" i="2"/>
  <c r="F160" i="2" s="1"/>
  <c r="J160" i="2" s="1"/>
  <c r="B160" i="2"/>
  <c r="E160" i="2" s="1"/>
  <c r="AJ159" i="2"/>
  <c r="F159" i="2"/>
  <c r="J159" i="2" s="1"/>
  <c r="E159" i="2"/>
  <c r="D159" i="2"/>
  <c r="G159" i="2" s="1"/>
  <c r="C159" i="2"/>
  <c r="B159" i="2"/>
  <c r="AJ158" i="2"/>
  <c r="G158" i="2"/>
  <c r="F158" i="2"/>
  <c r="J158" i="2" s="1"/>
  <c r="D158" i="2"/>
  <c r="C158" i="2"/>
  <c r="B158" i="2"/>
  <c r="E158" i="2" s="1"/>
  <c r="AJ157" i="2"/>
  <c r="F157" i="2"/>
  <c r="D157" i="2"/>
  <c r="G157" i="2" s="1"/>
  <c r="J157" i="2" s="1"/>
  <c r="C157" i="2"/>
  <c r="B157" i="2"/>
  <c r="E157" i="2" s="1"/>
  <c r="I157" i="2" s="1"/>
  <c r="AJ156" i="2"/>
  <c r="D156" i="2"/>
  <c r="G156" i="2" s="1"/>
  <c r="C156" i="2"/>
  <c r="F156" i="2" s="1"/>
  <c r="B156" i="2"/>
  <c r="E156" i="2" s="1"/>
  <c r="AJ155" i="2"/>
  <c r="F155" i="2"/>
  <c r="J155" i="2" s="1"/>
  <c r="E155" i="2"/>
  <c r="AK155" i="2" s="1"/>
  <c r="D155" i="2"/>
  <c r="G155" i="2" s="1"/>
  <c r="C155" i="2"/>
  <c r="B155" i="2"/>
  <c r="AJ154" i="2"/>
  <c r="G154" i="2"/>
  <c r="F154" i="2"/>
  <c r="J154" i="2" s="1"/>
  <c r="D154" i="2"/>
  <c r="C154" i="2"/>
  <c r="B154" i="2"/>
  <c r="E154" i="2" s="1"/>
  <c r="AJ153" i="2"/>
  <c r="F153" i="2"/>
  <c r="D153" i="2"/>
  <c r="G153" i="2" s="1"/>
  <c r="J153" i="2" s="1"/>
  <c r="C153" i="2"/>
  <c r="B153" i="2"/>
  <c r="E153" i="2" s="1"/>
  <c r="AJ152" i="2"/>
  <c r="D152" i="2"/>
  <c r="G152" i="2" s="1"/>
  <c r="C152" i="2"/>
  <c r="F152" i="2" s="1"/>
  <c r="J152" i="2" s="1"/>
  <c r="B152" i="2"/>
  <c r="E152" i="2" s="1"/>
  <c r="AJ151" i="2"/>
  <c r="F151" i="2"/>
  <c r="E151" i="2"/>
  <c r="D151" i="2"/>
  <c r="G151" i="2" s="1"/>
  <c r="C151" i="2"/>
  <c r="B151" i="2"/>
  <c r="AJ150" i="2"/>
  <c r="G150" i="2"/>
  <c r="F150" i="2"/>
  <c r="J150" i="2" s="1"/>
  <c r="D150" i="2"/>
  <c r="C150" i="2"/>
  <c r="B150" i="2"/>
  <c r="E150" i="2" s="1"/>
  <c r="AK149" i="2"/>
  <c r="AJ149" i="2"/>
  <c r="F149" i="2"/>
  <c r="E149" i="2"/>
  <c r="D149" i="2"/>
  <c r="G149" i="2" s="1"/>
  <c r="C149" i="2"/>
  <c r="B149" i="2"/>
  <c r="AJ148" i="2"/>
  <c r="F148" i="2"/>
  <c r="E148" i="2"/>
  <c r="D148" i="2"/>
  <c r="G148" i="2" s="1"/>
  <c r="C148" i="2"/>
  <c r="B148" i="2"/>
  <c r="AJ147" i="2"/>
  <c r="F147" i="2"/>
  <c r="E147" i="2"/>
  <c r="D147" i="2"/>
  <c r="G147" i="2" s="1"/>
  <c r="C147" i="2"/>
  <c r="B147" i="2"/>
  <c r="AJ146" i="2"/>
  <c r="F146" i="2"/>
  <c r="E146" i="2"/>
  <c r="D146" i="2"/>
  <c r="G146" i="2" s="1"/>
  <c r="C146" i="2"/>
  <c r="B146" i="2"/>
  <c r="AJ145" i="2"/>
  <c r="F145" i="2"/>
  <c r="E145" i="2"/>
  <c r="D145" i="2"/>
  <c r="G145" i="2" s="1"/>
  <c r="C145" i="2"/>
  <c r="B145" i="2"/>
  <c r="AJ144" i="2"/>
  <c r="F144" i="2"/>
  <c r="E144" i="2"/>
  <c r="D144" i="2"/>
  <c r="G144" i="2" s="1"/>
  <c r="C144" i="2"/>
  <c r="B144" i="2"/>
  <c r="AJ143" i="2"/>
  <c r="F143" i="2"/>
  <c r="E143" i="2"/>
  <c r="D143" i="2"/>
  <c r="G143" i="2" s="1"/>
  <c r="C143" i="2"/>
  <c r="B143" i="2"/>
  <c r="AJ142" i="2"/>
  <c r="F142" i="2"/>
  <c r="E142" i="2"/>
  <c r="D142" i="2"/>
  <c r="G142" i="2" s="1"/>
  <c r="C142" i="2"/>
  <c r="B142" i="2"/>
  <c r="AJ141" i="2"/>
  <c r="F141" i="2"/>
  <c r="E141" i="2"/>
  <c r="D141" i="2"/>
  <c r="G141" i="2" s="1"/>
  <c r="C141" i="2"/>
  <c r="B141" i="2"/>
  <c r="AJ140" i="2"/>
  <c r="F140" i="2"/>
  <c r="E140" i="2"/>
  <c r="D140" i="2"/>
  <c r="G140" i="2" s="1"/>
  <c r="C140" i="2"/>
  <c r="B140" i="2"/>
  <c r="AJ139" i="2"/>
  <c r="F139" i="2"/>
  <c r="E139" i="2"/>
  <c r="D139" i="2"/>
  <c r="G139" i="2" s="1"/>
  <c r="C139" i="2"/>
  <c r="B139" i="2"/>
  <c r="AJ138" i="2"/>
  <c r="F138" i="2"/>
  <c r="E138" i="2"/>
  <c r="D138" i="2"/>
  <c r="G138" i="2" s="1"/>
  <c r="C138" i="2"/>
  <c r="B138" i="2"/>
  <c r="AJ137" i="2"/>
  <c r="F137" i="2"/>
  <c r="J137" i="2" s="1"/>
  <c r="R136" i="2" s="1"/>
  <c r="E137" i="2"/>
  <c r="D137" i="2"/>
  <c r="G137" i="2" s="1"/>
  <c r="C137" i="2"/>
  <c r="B137" i="2"/>
  <c r="AJ136" i="2"/>
  <c r="F136" i="2"/>
  <c r="J136" i="2" s="1"/>
  <c r="R135" i="2" s="1"/>
  <c r="E136" i="2"/>
  <c r="D136" i="2"/>
  <c r="G136" i="2" s="1"/>
  <c r="C136" i="2"/>
  <c r="B136" i="2"/>
  <c r="AJ135" i="2"/>
  <c r="F135" i="2"/>
  <c r="J135" i="2" s="1"/>
  <c r="R134" i="2" s="1"/>
  <c r="E135" i="2"/>
  <c r="D135" i="2"/>
  <c r="G135" i="2" s="1"/>
  <c r="C135" i="2"/>
  <c r="B135" i="2"/>
  <c r="AJ134" i="2"/>
  <c r="F134" i="2"/>
  <c r="J134" i="2" s="1"/>
  <c r="R133" i="2" s="1"/>
  <c r="E134" i="2"/>
  <c r="D134" i="2"/>
  <c r="G134" i="2" s="1"/>
  <c r="C134" i="2"/>
  <c r="B134" i="2"/>
  <c r="AJ133" i="2"/>
  <c r="F133" i="2"/>
  <c r="J133" i="2" s="1"/>
  <c r="R132" i="2" s="1"/>
  <c r="E133" i="2"/>
  <c r="D133" i="2"/>
  <c r="G133" i="2" s="1"/>
  <c r="C133" i="2"/>
  <c r="B133" i="2"/>
  <c r="AJ132" i="2"/>
  <c r="F132" i="2"/>
  <c r="J132" i="2" s="1"/>
  <c r="R131" i="2" s="1"/>
  <c r="E132" i="2"/>
  <c r="D132" i="2"/>
  <c r="G132" i="2" s="1"/>
  <c r="C132" i="2"/>
  <c r="B132" i="2"/>
  <c r="AJ131" i="2"/>
  <c r="F131" i="2"/>
  <c r="J131" i="2" s="1"/>
  <c r="R130" i="2" s="1"/>
  <c r="E131" i="2"/>
  <c r="D131" i="2"/>
  <c r="G131" i="2" s="1"/>
  <c r="C131" i="2"/>
  <c r="B131" i="2"/>
  <c r="AJ130" i="2"/>
  <c r="F130" i="2"/>
  <c r="J130" i="2" s="1"/>
  <c r="R129" i="2" s="1"/>
  <c r="E130" i="2"/>
  <c r="D130" i="2"/>
  <c r="G130" i="2" s="1"/>
  <c r="C130" i="2"/>
  <c r="B130" i="2"/>
  <c r="AJ129" i="2"/>
  <c r="F129" i="2"/>
  <c r="J129" i="2" s="1"/>
  <c r="R128" i="2" s="1"/>
  <c r="E129" i="2"/>
  <c r="D129" i="2"/>
  <c r="G129" i="2" s="1"/>
  <c r="C129" i="2"/>
  <c r="B129" i="2"/>
  <c r="AJ128" i="2"/>
  <c r="F128" i="2"/>
  <c r="J128" i="2" s="1"/>
  <c r="R127" i="2" s="1"/>
  <c r="E128" i="2"/>
  <c r="D128" i="2"/>
  <c r="G128" i="2" s="1"/>
  <c r="C128" i="2"/>
  <c r="B128" i="2"/>
  <c r="AJ127" i="2"/>
  <c r="F127" i="2"/>
  <c r="J127" i="2" s="1"/>
  <c r="R126" i="2" s="1"/>
  <c r="E127" i="2"/>
  <c r="D127" i="2"/>
  <c r="G127" i="2" s="1"/>
  <c r="C127" i="2"/>
  <c r="B127" i="2"/>
  <c r="AJ126" i="2"/>
  <c r="F126" i="2"/>
  <c r="J126" i="2" s="1"/>
  <c r="R125" i="2" s="1"/>
  <c r="E126" i="2"/>
  <c r="D126" i="2"/>
  <c r="G126" i="2" s="1"/>
  <c r="C126" i="2"/>
  <c r="B126" i="2"/>
  <c r="AJ125" i="2"/>
  <c r="F125" i="2"/>
  <c r="J125" i="2" s="1"/>
  <c r="R124" i="2" s="1"/>
  <c r="E125" i="2"/>
  <c r="D125" i="2"/>
  <c r="G125" i="2" s="1"/>
  <c r="C125" i="2"/>
  <c r="B125" i="2"/>
  <c r="AJ124" i="2"/>
  <c r="F124" i="2"/>
  <c r="J124" i="2" s="1"/>
  <c r="R123" i="2" s="1"/>
  <c r="E124" i="2"/>
  <c r="D124" i="2"/>
  <c r="G124" i="2" s="1"/>
  <c r="C124" i="2"/>
  <c r="B124" i="2"/>
  <c r="AJ123" i="2"/>
  <c r="F123" i="2"/>
  <c r="J123" i="2" s="1"/>
  <c r="R122" i="2" s="1"/>
  <c r="E123" i="2"/>
  <c r="D123" i="2"/>
  <c r="G123" i="2" s="1"/>
  <c r="C123" i="2"/>
  <c r="B123" i="2"/>
  <c r="AJ122" i="2"/>
  <c r="F122" i="2"/>
  <c r="J122" i="2" s="1"/>
  <c r="E122" i="2"/>
  <c r="D122" i="2"/>
  <c r="G122" i="2" s="1"/>
  <c r="C122" i="2"/>
  <c r="B122" i="2"/>
  <c r="AJ121" i="2"/>
  <c r="R121" i="2"/>
  <c r="F121" i="2"/>
  <c r="J121" i="2" s="1"/>
  <c r="E121" i="2"/>
  <c r="D121" i="2"/>
  <c r="G121" i="2" s="1"/>
  <c r="C121" i="2"/>
  <c r="B121" i="2"/>
  <c r="AJ120" i="2"/>
  <c r="F120" i="2"/>
  <c r="E120" i="2"/>
  <c r="D120" i="2"/>
  <c r="G120" i="2" s="1"/>
  <c r="C120" i="2"/>
  <c r="B120" i="2"/>
  <c r="AJ119" i="2"/>
  <c r="F119" i="2"/>
  <c r="J119" i="2" s="1"/>
  <c r="R118" i="2" s="1"/>
  <c r="E119" i="2"/>
  <c r="D119" i="2"/>
  <c r="G119" i="2" s="1"/>
  <c r="C119" i="2"/>
  <c r="B119" i="2"/>
  <c r="AJ118" i="2"/>
  <c r="F118" i="2"/>
  <c r="J118" i="2" s="1"/>
  <c r="E118" i="2"/>
  <c r="D118" i="2"/>
  <c r="G118" i="2" s="1"/>
  <c r="C118" i="2"/>
  <c r="B118" i="2"/>
  <c r="AJ117" i="2"/>
  <c r="R117" i="2"/>
  <c r="F117" i="2"/>
  <c r="J117" i="2" s="1"/>
  <c r="E117" i="2"/>
  <c r="D117" i="2"/>
  <c r="G117" i="2" s="1"/>
  <c r="C117" i="2"/>
  <c r="B117" i="2"/>
  <c r="AJ116" i="2"/>
  <c r="F116" i="2"/>
  <c r="E116" i="2"/>
  <c r="D116" i="2"/>
  <c r="G116" i="2" s="1"/>
  <c r="C116" i="2"/>
  <c r="B116" i="2"/>
  <c r="AJ115" i="2"/>
  <c r="F115" i="2"/>
  <c r="J115" i="2" s="1"/>
  <c r="R114" i="2" s="1"/>
  <c r="E115" i="2"/>
  <c r="D115" i="2"/>
  <c r="G115" i="2" s="1"/>
  <c r="C115" i="2"/>
  <c r="B115" i="2"/>
  <c r="AJ114" i="2"/>
  <c r="F114" i="2"/>
  <c r="J114" i="2" s="1"/>
  <c r="R113" i="2" s="1"/>
  <c r="E114" i="2"/>
  <c r="D114" i="2"/>
  <c r="G114" i="2" s="1"/>
  <c r="C114" i="2"/>
  <c r="B114" i="2"/>
  <c r="AJ113" i="2"/>
  <c r="F113" i="2"/>
  <c r="J113" i="2" s="1"/>
  <c r="R112" i="2" s="1"/>
  <c r="E113" i="2"/>
  <c r="D113" i="2"/>
  <c r="G113" i="2" s="1"/>
  <c r="C113" i="2"/>
  <c r="B113" i="2"/>
  <c r="AJ112" i="2"/>
  <c r="F112" i="2"/>
  <c r="J112" i="2" s="1"/>
  <c r="R111" i="2" s="1"/>
  <c r="E112" i="2"/>
  <c r="D112" i="2"/>
  <c r="G112" i="2" s="1"/>
  <c r="C112" i="2"/>
  <c r="B112" i="2"/>
  <c r="AJ111" i="2"/>
  <c r="F111" i="2"/>
  <c r="J111" i="2" s="1"/>
  <c r="R110" i="2" s="1"/>
  <c r="E111" i="2"/>
  <c r="D111" i="2"/>
  <c r="G111" i="2" s="1"/>
  <c r="C111" i="2"/>
  <c r="B111" i="2"/>
  <c r="AJ110" i="2"/>
  <c r="F110" i="2"/>
  <c r="J110" i="2" s="1"/>
  <c r="R109" i="2" s="1"/>
  <c r="E110" i="2"/>
  <c r="D110" i="2"/>
  <c r="G110" i="2" s="1"/>
  <c r="C110" i="2"/>
  <c r="B110" i="2"/>
  <c r="AJ109" i="2"/>
  <c r="F109" i="2"/>
  <c r="J109" i="2" s="1"/>
  <c r="R108" i="2" s="1"/>
  <c r="E109" i="2"/>
  <c r="D109" i="2"/>
  <c r="G109" i="2" s="1"/>
  <c r="C109" i="2"/>
  <c r="B109" i="2"/>
  <c r="AJ108" i="2"/>
  <c r="F108" i="2"/>
  <c r="J108" i="2" s="1"/>
  <c r="R107" i="2" s="1"/>
  <c r="E108" i="2"/>
  <c r="D108" i="2"/>
  <c r="G108" i="2" s="1"/>
  <c r="C108" i="2"/>
  <c r="B108" i="2"/>
  <c r="AJ107" i="2"/>
  <c r="F107" i="2"/>
  <c r="J107" i="2" s="1"/>
  <c r="R106" i="2" s="1"/>
  <c r="E107" i="2"/>
  <c r="D107" i="2"/>
  <c r="G107" i="2" s="1"/>
  <c r="C107" i="2"/>
  <c r="B107" i="2"/>
  <c r="AJ106" i="2"/>
  <c r="F106" i="2"/>
  <c r="J106" i="2" s="1"/>
  <c r="R105" i="2" s="1"/>
  <c r="E106" i="2"/>
  <c r="D106" i="2"/>
  <c r="G106" i="2" s="1"/>
  <c r="C106" i="2"/>
  <c r="B106" i="2"/>
  <c r="AJ105" i="2"/>
  <c r="F105" i="2"/>
  <c r="J105" i="2" s="1"/>
  <c r="R104" i="2" s="1"/>
  <c r="E105" i="2"/>
  <c r="D105" i="2"/>
  <c r="G105" i="2" s="1"/>
  <c r="C105" i="2"/>
  <c r="B105" i="2"/>
  <c r="AJ104" i="2"/>
  <c r="F104" i="2"/>
  <c r="J104" i="2" s="1"/>
  <c r="R103" i="2" s="1"/>
  <c r="E104" i="2"/>
  <c r="D104" i="2"/>
  <c r="G104" i="2" s="1"/>
  <c r="C104" i="2"/>
  <c r="B104" i="2"/>
  <c r="AJ103" i="2"/>
  <c r="F103" i="2"/>
  <c r="J103" i="2" s="1"/>
  <c r="R102" i="2" s="1"/>
  <c r="E103" i="2"/>
  <c r="D103" i="2"/>
  <c r="G103" i="2" s="1"/>
  <c r="C103" i="2"/>
  <c r="B103" i="2"/>
  <c r="AJ102" i="2"/>
  <c r="F102" i="2"/>
  <c r="J102" i="2" s="1"/>
  <c r="R101" i="2" s="1"/>
  <c r="E102" i="2"/>
  <c r="D102" i="2"/>
  <c r="G102" i="2" s="1"/>
  <c r="C102" i="2"/>
  <c r="B102" i="2"/>
  <c r="AJ101" i="2"/>
  <c r="F101" i="2"/>
  <c r="J101" i="2" s="1"/>
  <c r="R100" i="2" s="1"/>
  <c r="E101" i="2"/>
  <c r="D101" i="2"/>
  <c r="G101" i="2" s="1"/>
  <c r="C101" i="2"/>
  <c r="B101" i="2"/>
  <c r="AJ100" i="2"/>
  <c r="F100" i="2"/>
  <c r="J100" i="2" s="1"/>
  <c r="R99" i="2" s="1"/>
  <c r="E100" i="2"/>
  <c r="D100" i="2"/>
  <c r="G100" i="2" s="1"/>
  <c r="C100" i="2"/>
  <c r="B100" i="2"/>
  <c r="AJ99" i="2"/>
  <c r="F99" i="2"/>
  <c r="J99" i="2" s="1"/>
  <c r="R98" i="2" s="1"/>
  <c r="E99" i="2"/>
  <c r="D99" i="2"/>
  <c r="G99" i="2" s="1"/>
  <c r="C99" i="2"/>
  <c r="B99" i="2"/>
  <c r="AJ98" i="2"/>
  <c r="F98" i="2"/>
  <c r="J98" i="2" s="1"/>
  <c r="R97" i="2" s="1"/>
  <c r="E98" i="2"/>
  <c r="D98" i="2"/>
  <c r="G98" i="2" s="1"/>
  <c r="C98" i="2"/>
  <c r="B98" i="2"/>
  <c r="AJ97" i="2"/>
  <c r="F97" i="2"/>
  <c r="J97" i="2" s="1"/>
  <c r="R96" i="2" s="1"/>
  <c r="E97" i="2"/>
  <c r="D97" i="2"/>
  <c r="G97" i="2" s="1"/>
  <c r="C97" i="2"/>
  <c r="B97" i="2"/>
  <c r="AJ96" i="2"/>
  <c r="F96" i="2"/>
  <c r="J96" i="2" s="1"/>
  <c r="R95" i="2" s="1"/>
  <c r="E96" i="2"/>
  <c r="D96" i="2"/>
  <c r="G96" i="2" s="1"/>
  <c r="C96" i="2"/>
  <c r="B96" i="2"/>
  <c r="AJ95" i="2"/>
  <c r="F95" i="2"/>
  <c r="J95" i="2" s="1"/>
  <c r="R94" i="2" s="1"/>
  <c r="E95" i="2"/>
  <c r="D95" i="2"/>
  <c r="G95" i="2" s="1"/>
  <c r="C95" i="2"/>
  <c r="B95" i="2"/>
  <c r="AJ94" i="2"/>
  <c r="F94" i="2"/>
  <c r="J94" i="2" s="1"/>
  <c r="R93" i="2" s="1"/>
  <c r="E94" i="2"/>
  <c r="D94" i="2"/>
  <c r="G94" i="2" s="1"/>
  <c r="C94" i="2"/>
  <c r="B94" i="2"/>
  <c r="AJ93" i="2"/>
  <c r="F93" i="2"/>
  <c r="J93" i="2" s="1"/>
  <c r="R92" i="2" s="1"/>
  <c r="E93" i="2"/>
  <c r="D93" i="2"/>
  <c r="G93" i="2" s="1"/>
  <c r="C93" i="2"/>
  <c r="B93" i="2"/>
  <c r="AJ92" i="2"/>
  <c r="F92" i="2"/>
  <c r="J92" i="2" s="1"/>
  <c r="R91" i="2" s="1"/>
  <c r="E92" i="2"/>
  <c r="D92" i="2"/>
  <c r="G92" i="2" s="1"/>
  <c r="C92" i="2"/>
  <c r="B92" i="2"/>
  <c r="AJ91" i="2"/>
  <c r="F91" i="2"/>
  <c r="J91" i="2" s="1"/>
  <c r="R90" i="2" s="1"/>
  <c r="E91" i="2"/>
  <c r="D91" i="2"/>
  <c r="G91" i="2" s="1"/>
  <c r="C91" i="2"/>
  <c r="B91" i="2"/>
  <c r="AJ90" i="2"/>
  <c r="F90" i="2"/>
  <c r="J90" i="2" s="1"/>
  <c r="R89" i="2" s="1"/>
  <c r="E90" i="2"/>
  <c r="D90" i="2"/>
  <c r="G90" i="2" s="1"/>
  <c r="C90" i="2"/>
  <c r="B90" i="2"/>
  <c r="AJ89" i="2"/>
  <c r="F89" i="2"/>
  <c r="J89" i="2" s="1"/>
  <c r="R88" i="2" s="1"/>
  <c r="E89" i="2"/>
  <c r="D89" i="2"/>
  <c r="G89" i="2" s="1"/>
  <c r="C89" i="2"/>
  <c r="B89" i="2"/>
  <c r="AJ88" i="2"/>
  <c r="F88" i="2"/>
  <c r="J88" i="2" s="1"/>
  <c r="R87" i="2" s="1"/>
  <c r="E88" i="2"/>
  <c r="D88" i="2"/>
  <c r="G88" i="2" s="1"/>
  <c r="C88" i="2"/>
  <c r="B88" i="2"/>
  <c r="AJ87" i="2"/>
  <c r="F87" i="2"/>
  <c r="J87" i="2" s="1"/>
  <c r="R86" i="2" s="1"/>
  <c r="E87" i="2"/>
  <c r="D87" i="2"/>
  <c r="G87" i="2" s="1"/>
  <c r="C87" i="2"/>
  <c r="B87" i="2"/>
  <c r="AJ86" i="2"/>
  <c r="F86" i="2"/>
  <c r="J86" i="2" s="1"/>
  <c r="R85" i="2" s="1"/>
  <c r="E86" i="2"/>
  <c r="D86" i="2"/>
  <c r="G86" i="2" s="1"/>
  <c r="C86" i="2"/>
  <c r="B86" i="2"/>
  <c r="AJ85" i="2"/>
  <c r="F85" i="2"/>
  <c r="J85" i="2" s="1"/>
  <c r="R84" i="2" s="1"/>
  <c r="E85" i="2"/>
  <c r="D85" i="2"/>
  <c r="G85" i="2" s="1"/>
  <c r="C85" i="2"/>
  <c r="B85" i="2"/>
  <c r="AJ84" i="2"/>
  <c r="F84" i="2"/>
  <c r="J84" i="2" s="1"/>
  <c r="R83" i="2" s="1"/>
  <c r="E84" i="2"/>
  <c r="D84" i="2"/>
  <c r="G84" i="2" s="1"/>
  <c r="C84" i="2"/>
  <c r="B84" i="2"/>
  <c r="AJ83" i="2"/>
  <c r="F83" i="2"/>
  <c r="J83" i="2" s="1"/>
  <c r="R82" i="2" s="1"/>
  <c r="E83" i="2"/>
  <c r="D83" i="2"/>
  <c r="G83" i="2" s="1"/>
  <c r="C83" i="2"/>
  <c r="B83" i="2"/>
  <c r="AJ82" i="2"/>
  <c r="F82" i="2"/>
  <c r="J82" i="2" s="1"/>
  <c r="R81" i="2" s="1"/>
  <c r="E82" i="2"/>
  <c r="D82" i="2"/>
  <c r="G82" i="2" s="1"/>
  <c r="C82" i="2"/>
  <c r="B82" i="2"/>
  <c r="AJ81" i="2"/>
  <c r="F81" i="2"/>
  <c r="J81" i="2" s="1"/>
  <c r="R80" i="2" s="1"/>
  <c r="E81" i="2"/>
  <c r="D81" i="2"/>
  <c r="G81" i="2" s="1"/>
  <c r="C81" i="2"/>
  <c r="B81" i="2"/>
  <c r="AJ80" i="2"/>
  <c r="F80" i="2"/>
  <c r="J80" i="2" s="1"/>
  <c r="R79" i="2" s="1"/>
  <c r="E80" i="2"/>
  <c r="D80" i="2"/>
  <c r="G80" i="2" s="1"/>
  <c r="C80" i="2"/>
  <c r="B80" i="2"/>
  <c r="AJ79" i="2"/>
  <c r="F79" i="2"/>
  <c r="J79" i="2" s="1"/>
  <c r="R78" i="2" s="1"/>
  <c r="E79" i="2"/>
  <c r="D79" i="2"/>
  <c r="G79" i="2" s="1"/>
  <c r="C79" i="2"/>
  <c r="B79" i="2"/>
  <c r="AJ78" i="2"/>
  <c r="F78" i="2"/>
  <c r="J78" i="2" s="1"/>
  <c r="R77" i="2" s="1"/>
  <c r="E78" i="2"/>
  <c r="D78" i="2"/>
  <c r="G78" i="2" s="1"/>
  <c r="C78" i="2"/>
  <c r="B78" i="2"/>
  <c r="AJ77" i="2"/>
  <c r="F77" i="2"/>
  <c r="J77" i="2" s="1"/>
  <c r="R76" i="2" s="1"/>
  <c r="E77" i="2"/>
  <c r="D77" i="2"/>
  <c r="G77" i="2" s="1"/>
  <c r="C77" i="2"/>
  <c r="B77" i="2"/>
  <c r="AJ76" i="2"/>
  <c r="F76" i="2"/>
  <c r="J76" i="2" s="1"/>
  <c r="R75" i="2" s="1"/>
  <c r="E76" i="2"/>
  <c r="D76" i="2"/>
  <c r="G76" i="2" s="1"/>
  <c r="C76" i="2"/>
  <c r="B76" i="2"/>
  <c r="AJ75" i="2"/>
  <c r="F75" i="2"/>
  <c r="J75" i="2" s="1"/>
  <c r="R74" i="2" s="1"/>
  <c r="E75" i="2"/>
  <c r="D75" i="2"/>
  <c r="G75" i="2" s="1"/>
  <c r="C75" i="2"/>
  <c r="B75" i="2"/>
  <c r="AJ74" i="2"/>
  <c r="F74" i="2"/>
  <c r="J74" i="2" s="1"/>
  <c r="R73" i="2" s="1"/>
  <c r="E74" i="2"/>
  <c r="D74" i="2"/>
  <c r="G74" i="2" s="1"/>
  <c r="C74" i="2"/>
  <c r="B74" i="2"/>
  <c r="AJ73" i="2"/>
  <c r="F73" i="2"/>
  <c r="J73" i="2" s="1"/>
  <c r="R72" i="2" s="1"/>
  <c r="E73" i="2"/>
  <c r="D73" i="2"/>
  <c r="G73" i="2" s="1"/>
  <c r="C73" i="2"/>
  <c r="B73" i="2"/>
  <c r="AJ72" i="2"/>
  <c r="F72" i="2"/>
  <c r="J72" i="2" s="1"/>
  <c r="R71" i="2" s="1"/>
  <c r="E72" i="2"/>
  <c r="D72" i="2"/>
  <c r="G72" i="2" s="1"/>
  <c r="C72" i="2"/>
  <c r="B72" i="2"/>
  <c r="AJ71" i="2"/>
  <c r="F71" i="2"/>
  <c r="J71" i="2" s="1"/>
  <c r="R70" i="2" s="1"/>
  <c r="E71" i="2"/>
  <c r="D71" i="2"/>
  <c r="G71" i="2" s="1"/>
  <c r="C71" i="2"/>
  <c r="B71" i="2"/>
  <c r="AJ70" i="2"/>
  <c r="F70" i="2"/>
  <c r="J70" i="2" s="1"/>
  <c r="R69" i="2" s="1"/>
  <c r="E70" i="2"/>
  <c r="D70" i="2"/>
  <c r="G70" i="2" s="1"/>
  <c r="C70" i="2"/>
  <c r="B70" i="2"/>
  <c r="AJ69" i="2"/>
  <c r="F69" i="2"/>
  <c r="J69" i="2" s="1"/>
  <c r="R68" i="2" s="1"/>
  <c r="E69" i="2"/>
  <c r="D69" i="2"/>
  <c r="G69" i="2" s="1"/>
  <c r="C69" i="2"/>
  <c r="B69" i="2"/>
  <c r="AJ68" i="2"/>
  <c r="F68" i="2"/>
  <c r="J68" i="2" s="1"/>
  <c r="E68" i="2"/>
  <c r="D68" i="2"/>
  <c r="G68" i="2" s="1"/>
  <c r="C68" i="2"/>
  <c r="B68" i="2"/>
  <c r="AJ67" i="2"/>
  <c r="Q67" i="2"/>
  <c r="I67" i="2"/>
  <c r="F67" i="2"/>
  <c r="E67" i="2"/>
  <c r="D67" i="2"/>
  <c r="G67" i="2" s="1"/>
  <c r="C67" i="2"/>
  <c r="B67" i="2"/>
  <c r="AJ66" i="2"/>
  <c r="F66" i="2"/>
  <c r="J66" i="2" s="1"/>
  <c r="R65" i="2" s="1"/>
  <c r="D66" i="2"/>
  <c r="G66" i="2" s="1"/>
  <c r="C66" i="2"/>
  <c r="B66" i="2"/>
  <c r="AJ65" i="2"/>
  <c r="F65" i="2"/>
  <c r="J65" i="2" s="1"/>
  <c r="R64" i="2" s="1"/>
  <c r="D65" i="2"/>
  <c r="G65" i="2" s="1"/>
  <c r="C65" i="2"/>
  <c r="B65" i="2"/>
  <c r="AJ64" i="2"/>
  <c r="J64" i="2"/>
  <c r="F64" i="2"/>
  <c r="D64" i="2"/>
  <c r="G64" i="2" s="1"/>
  <c r="C64" i="2"/>
  <c r="B64" i="2"/>
  <c r="AJ63" i="2"/>
  <c r="F63" i="2"/>
  <c r="J63" i="2" s="1"/>
  <c r="E63" i="2"/>
  <c r="D63" i="2"/>
  <c r="G63" i="2" s="1"/>
  <c r="I63" i="2" s="1"/>
  <c r="C63" i="2"/>
  <c r="B63" i="2"/>
  <c r="AJ62" i="2"/>
  <c r="F62" i="2"/>
  <c r="J62" i="2" s="1"/>
  <c r="R61" i="2" s="1"/>
  <c r="E62" i="2"/>
  <c r="D62" i="2"/>
  <c r="G62" i="2" s="1"/>
  <c r="C62" i="2"/>
  <c r="B62" i="2"/>
  <c r="AJ61" i="2"/>
  <c r="G61" i="2"/>
  <c r="F61" i="2"/>
  <c r="J61" i="2" s="1"/>
  <c r="R60" i="2" s="1"/>
  <c r="E61" i="2"/>
  <c r="I61" i="2" s="1"/>
  <c r="D61" i="2"/>
  <c r="C61" i="2"/>
  <c r="B61" i="2"/>
  <c r="AJ60" i="2"/>
  <c r="G60" i="2"/>
  <c r="F60" i="2"/>
  <c r="J60" i="2" s="1"/>
  <c r="R59" i="2" s="1"/>
  <c r="E60" i="2"/>
  <c r="I60" i="2" s="1"/>
  <c r="D60" i="2"/>
  <c r="C60" i="2"/>
  <c r="B60" i="2"/>
  <c r="AJ59" i="2"/>
  <c r="G59" i="2"/>
  <c r="F59" i="2"/>
  <c r="J59" i="2" s="1"/>
  <c r="E59" i="2"/>
  <c r="I59" i="2" s="1"/>
  <c r="D59" i="2"/>
  <c r="C59" i="2"/>
  <c r="B59" i="2"/>
  <c r="AJ58" i="2"/>
  <c r="G58" i="2"/>
  <c r="F58" i="2"/>
  <c r="J58" i="2" s="1"/>
  <c r="E58" i="2"/>
  <c r="I58" i="2" s="1"/>
  <c r="D58" i="2"/>
  <c r="C58" i="2"/>
  <c r="B58" i="2"/>
  <c r="AJ57" i="2"/>
  <c r="G57" i="2"/>
  <c r="F57" i="2"/>
  <c r="J57" i="2" s="1"/>
  <c r="R56" i="2" s="1"/>
  <c r="E57" i="2"/>
  <c r="I57" i="2" s="1"/>
  <c r="D57" i="2"/>
  <c r="C57" i="2"/>
  <c r="B57" i="2"/>
  <c r="AJ56" i="2"/>
  <c r="G56" i="2"/>
  <c r="F56" i="2"/>
  <c r="J56" i="2" s="1"/>
  <c r="R55" i="2" s="1"/>
  <c r="E56" i="2"/>
  <c r="I56" i="2" s="1"/>
  <c r="D56" i="2"/>
  <c r="C56" i="2"/>
  <c r="B56" i="2"/>
  <c r="AJ55" i="2"/>
  <c r="G55" i="2"/>
  <c r="F55" i="2"/>
  <c r="J55" i="2" s="1"/>
  <c r="E55" i="2"/>
  <c r="I55" i="2" s="1"/>
  <c r="D55" i="2"/>
  <c r="C55" i="2"/>
  <c r="B55" i="2"/>
  <c r="AJ54" i="2"/>
  <c r="G54" i="2"/>
  <c r="F54" i="2"/>
  <c r="J54" i="2" s="1"/>
  <c r="R53" i="2" s="1"/>
  <c r="E54" i="2"/>
  <c r="I54" i="2" s="1"/>
  <c r="D54" i="2"/>
  <c r="C54" i="2"/>
  <c r="B54" i="2"/>
  <c r="AJ53" i="2"/>
  <c r="G53" i="2"/>
  <c r="F53" i="2"/>
  <c r="J53" i="2" s="1"/>
  <c r="R52" i="2" s="1"/>
  <c r="E53" i="2"/>
  <c r="I53" i="2" s="1"/>
  <c r="D53" i="2"/>
  <c r="C53" i="2"/>
  <c r="B53" i="2"/>
  <c r="AJ52" i="2"/>
  <c r="G52" i="2"/>
  <c r="F52" i="2"/>
  <c r="J52" i="2" s="1"/>
  <c r="R51" i="2" s="1"/>
  <c r="E52" i="2"/>
  <c r="I52" i="2" s="1"/>
  <c r="D52" i="2"/>
  <c r="C52" i="2"/>
  <c r="B52" i="2"/>
  <c r="AJ51" i="2"/>
  <c r="G51" i="2"/>
  <c r="F51" i="2"/>
  <c r="J51" i="2" s="1"/>
  <c r="E51" i="2"/>
  <c r="I51" i="2" s="1"/>
  <c r="D51" i="2"/>
  <c r="C51" i="2"/>
  <c r="B51" i="2"/>
  <c r="AJ50" i="2"/>
  <c r="G50" i="2"/>
  <c r="F50" i="2"/>
  <c r="J50" i="2" s="1"/>
  <c r="E50" i="2"/>
  <c r="I50" i="2" s="1"/>
  <c r="D50" i="2"/>
  <c r="C50" i="2"/>
  <c r="B50" i="2"/>
  <c r="AJ49" i="2"/>
  <c r="G49" i="2"/>
  <c r="F49" i="2"/>
  <c r="J49" i="2" s="1"/>
  <c r="R48" i="2" s="1"/>
  <c r="E49" i="2"/>
  <c r="I49" i="2" s="1"/>
  <c r="D49" i="2"/>
  <c r="C49" i="2"/>
  <c r="B49" i="2"/>
  <c r="AJ48" i="2"/>
  <c r="G48" i="2"/>
  <c r="F48" i="2"/>
  <c r="J48" i="2" s="1"/>
  <c r="R47" i="2" s="1"/>
  <c r="E48" i="2"/>
  <c r="I48" i="2" s="1"/>
  <c r="D48" i="2"/>
  <c r="C48" i="2"/>
  <c r="B48" i="2"/>
  <c r="AJ47" i="2"/>
  <c r="G47" i="2"/>
  <c r="F47" i="2"/>
  <c r="J47" i="2" s="1"/>
  <c r="E47" i="2"/>
  <c r="I47" i="2" s="1"/>
  <c r="D47" i="2"/>
  <c r="C47" i="2"/>
  <c r="B47" i="2"/>
  <c r="AJ46" i="2"/>
  <c r="G46" i="2"/>
  <c r="F46" i="2"/>
  <c r="J46" i="2" s="1"/>
  <c r="R45" i="2" s="1"/>
  <c r="E46" i="2"/>
  <c r="I46" i="2" s="1"/>
  <c r="D46" i="2"/>
  <c r="C46" i="2"/>
  <c r="B46" i="2"/>
  <c r="AJ45" i="2"/>
  <c r="G45" i="2"/>
  <c r="F45" i="2"/>
  <c r="J45" i="2" s="1"/>
  <c r="R44" i="2" s="1"/>
  <c r="E45" i="2"/>
  <c r="I45" i="2" s="1"/>
  <c r="D45" i="2"/>
  <c r="C45" i="2"/>
  <c r="B45" i="2"/>
  <c r="AJ44" i="2"/>
  <c r="G44" i="2"/>
  <c r="F44" i="2"/>
  <c r="J44" i="2" s="1"/>
  <c r="R43" i="2" s="1"/>
  <c r="E44" i="2"/>
  <c r="I44" i="2" s="1"/>
  <c r="D44" i="2"/>
  <c r="C44" i="2"/>
  <c r="B44" i="2"/>
  <c r="AJ43" i="2"/>
  <c r="G43" i="2"/>
  <c r="F43" i="2"/>
  <c r="J43" i="2" s="1"/>
  <c r="E43" i="2"/>
  <c r="I43" i="2" s="1"/>
  <c r="D43" i="2"/>
  <c r="C43" i="2"/>
  <c r="B43" i="2"/>
  <c r="AJ42" i="2"/>
  <c r="G42" i="2"/>
  <c r="F42" i="2"/>
  <c r="J42" i="2" s="1"/>
  <c r="E42" i="2"/>
  <c r="I42" i="2" s="1"/>
  <c r="D42" i="2"/>
  <c r="C42" i="2"/>
  <c r="B42" i="2"/>
  <c r="AJ41" i="2"/>
  <c r="G41" i="2"/>
  <c r="F41" i="2"/>
  <c r="J41" i="2" s="1"/>
  <c r="R40" i="2" s="1"/>
  <c r="E41" i="2"/>
  <c r="I41" i="2" s="1"/>
  <c r="D41" i="2"/>
  <c r="C41" i="2"/>
  <c r="B41" i="2"/>
  <c r="AJ40" i="2"/>
  <c r="G40" i="2"/>
  <c r="F40" i="2"/>
  <c r="J40" i="2" s="1"/>
  <c r="E40" i="2"/>
  <c r="I40" i="2" s="1"/>
  <c r="D40" i="2"/>
  <c r="C40" i="2"/>
  <c r="B40" i="2"/>
  <c r="AJ39" i="2"/>
  <c r="G39" i="2"/>
  <c r="D39" i="2"/>
  <c r="AJ38" i="2"/>
  <c r="G38" i="2"/>
  <c r="F38" i="2"/>
  <c r="J38" i="2" s="1"/>
  <c r="E38" i="2"/>
  <c r="I38" i="2" s="1"/>
  <c r="D38" i="2"/>
  <c r="C38" i="2"/>
  <c r="B38" i="2"/>
  <c r="AJ37" i="2"/>
  <c r="G37" i="2"/>
  <c r="F37" i="2"/>
  <c r="J37" i="2" s="1"/>
  <c r="R36" i="2" s="1"/>
  <c r="E37" i="2"/>
  <c r="I37" i="2" s="1"/>
  <c r="D37" i="2"/>
  <c r="C37" i="2"/>
  <c r="B37" i="2"/>
  <c r="AJ36" i="2"/>
  <c r="G36" i="2"/>
  <c r="F36" i="2"/>
  <c r="J36" i="2" s="1"/>
  <c r="R35" i="2" s="1"/>
  <c r="E36" i="2"/>
  <c r="I36" i="2" s="1"/>
  <c r="D36" i="2"/>
  <c r="C36" i="2"/>
  <c r="B36" i="2"/>
  <c r="AJ35" i="2"/>
  <c r="G35" i="2"/>
  <c r="F35" i="2"/>
  <c r="J35" i="2" s="1"/>
  <c r="E35" i="2"/>
  <c r="I35" i="2" s="1"/>
  <c r="D35" i="2"/>
  <c r="C35" i="2"/>
  <c r="B35" i="2"/>
  <c r="AJ34" i="2"/>
  <c r="G34" i="2"/>
  <c r="F34" i="2"/>
  <c r="J34" i="2" s="1"/>
  <c r="R33" i="2" s="1"/>
  <c r="E34" i="2"/>
  <c r="I34" i="2" s="1"/>
  <c r="D34" i="2"/>
  <c r="C34" i="2"/>
  <c r="B34" i="2"/>
  <c r="AJ33" i="2"/>
  <c r="G33" i="2"/>
  <c r="F33" i="2"/>
  <c r="J33" i="2" s="1"/>
  <c r="R32" i="2" s="1"/>
  <c r="E33" i="2"/>
  <c r="I33" i="2" s="1"/>
  <c r="D33" i="2"/>
  <c r="C33" i="2"/>
  <c r="B33" i="2"/>
  <c r="AJ32" i="2"/>
  <c r="G32" i="2"/>
  <c r="F32" i="2"/>
  <c r="J32" i="2" s="1"/>
  <c r="E32" i="2"/>
  <c r="I32" i="2" s="1"/>
  <c r="D32" i="2"/>
  <c r="C32" i="2"/>
  <c r="B32" i="2"/>
  <c r="AJ31" i="2"/>
  <c r="G31" i="2"/>
  <c r="F31" i="2"/>
  <c r="J31" i="2" s="1"/>
  <c r="E31" i="2"/>
  <c r="I31" i="2" s="1"/>
  <c r="D31" i="2"/>
  <c r="C31" i="2"/>
  <c r="B31" i="2"/>
  <c r="AJ30" i="2"/>
  <c r="G30" i="2"/>
  <c r="F30" i="2"/>
  <c r="J30" i="2" s="1"/>
  <c r="E30" i="2"/>
  <c r="I30" i="2" s="1"/>
  <c r="D30" i="2"/>
  <c r="C30" i="2"/>
  <c r="B30" i="2"/>
  <c r="AJ29" i="2"/>
  <c r="G29" i="2"/>
  <c r="F29" i="2"/>
  <c r="J29" i="2" s="1"/>
  <c r="R28" i="2" s="1"/>
  <c r="E29" i="2"/>
  <c r="I29" i="2" s="1"/>
  <c r="D29" i="2"/>
  <c r="C29" i="2"/>
  <c r="B29" i="2"/>
  <c r="AJ28" i="2"/>
  <c r="G28" i="2"/>
  <c r="F28" i="2"/>
  <c r="J28" i="2" s="1"/>
  <c r="R27" i="2" s="1"/>
  <c r="E28" i="2"/>
  <c r="I28" i="2" s="1"/>
  <c r="D28" i="2"/>
  <c r="C28" i="2"/>
  <c r="B28" i="2"/>
  <c r="AJ27" i="2"/>
  <c r="G27" i="2"/>
  <c r="F27" i="2"/>
  <c r="J27" i="2" s="1"/>
  <c r="E27" i="2"/>
  <c r="I27" i="2" s="1"/>
  <c r="D27" i="2"/>
  <c r="C27" i="2"/>
  <c r="B27" i="2"/>
  <c r="AJ26" i="2"/>
  <c r="G26" i="2"/>
  <c r="F26" i="2"/>
  <c r="J26" i="2" s="1"/>
  <c r="R25" i="2" s="1"/>
  <c r="E26" i="2"/>
  <c r="I26" i="2" s="1"/>
  <c r="D26" i="2"/>
  <c r="C26" i="2"/>
  <c r="B26" i="2"/>
  <c r="AJ25" i="2"/>
  <c r="G25" i="2"/>
  <c r="F25" i="2"/>
  <c r="J25" i="2" s="1"/>
  <c r="R24" i="2" s="1"/>
  <c r="E25" i="2"/>
  <c r="I25" i="2" s="1"/>
  <c r="D25" i="2"/>
  <c r="C25" i="2"/>
  <c r="B25" i="2"/>
  <c r="AJ24" i="2"/>
  <c r="G24" i="2"/>
  <c r="F24" i="2"/>
  <c r="J24" i="2" s="1"/>
  <c r="E24" i="2"/>
  <c r="I24" i="2" s="1"/>
  <c r="D24" i="2"/>
  <c r="C24" i="2"/>
  <c r="B24" i="2"/>
  <c r="AJ23" i="2"/>
  <c r="G23" i="2"/>
  <c r="F23" i="2"/>
  <c r="J23" i="2" s="1"/>
  <c r="E23" i="2"/>
  <c r="I23" i="2" s="1"/>
  <c r="D23" i="2"/>
  <c r="C23" i="2"/>
  <c r="B23" i="2"/>
  <c r="AJ22" i="2"/>
  <c r="G22" i="2"/>
  <c r="E22" i="2"/>
  <c r="I22" i="2" s="1"/>
  <c r="D22" i="2"/>
  <c r="B22" i="2"/>
  <c r="AJ21" i="2"/>
  <c r="G21" i="2"/>
  <c r="E21" i="2"/>
  <c r="D21" i="2"/>
  <c r="C21" i="2"/>
  <c r="F21" i="2" s="1"/>
  <c r="J21" i="2" s="1"/>
  <c r="B21" i="2"/>
  <c r="AJ20" i="2"/>
  <c r="F20" i="2"/>
  <c r="D20" i="2"/>
  <c r="G20" i="2" s="1"/>
  <c r="C20" i="2"/>
  <c r="B20" i="2"/>
  <c r="E20" i="2" s="1"/>
  <c r="AJ19" i="2"/>
  <c r="F19" i="2"/>
  <c r="J19" i="2" s="1"/>
  <c r="R18" i="2" s="1"/>
  <c r="D19" i="2"/>
  <c r="G19" i="2" s="1"/>
  <c r="C19" i="2"/>
  <c r="B19" i="2"/>
  <c r="AJ18" i="2"/>
  <c r="F18" i="2"/>
  <c r="J18" i="2" s="1"/>
  <c r="D18" i="2"/>
  <c r="G18" i="2" s="1"/>
  <c r="C18" i="2"/>
  <c r="B18" i="2"/>
  <c r="AJ17" i="2"/>
  <c r="F17" i="2"/>
  <c r="D17" i="2"/>
  <c r="G17" i="2" s="1"/>
  <c r="C17" i="2"/>
  <c r="B17" i="2"/>
  <c r="AJ16" i="2"/>
  <c r="F16" i="2"/>
  <c r="D16" i="2"/>
  <c r="G16" i="2" s="1"/>
  <c r="C16" i="2"/>
  <c r="B16" i="2"/>
  <c r="AJ15" i="2"/>
  <c r="F15" i="2"/>
  <c r="D15" i="2"/>
  <c r="G15" i="2" s="1"/>
  <c r="C15" i="2"/>
  <c r="B15" i="2"/>
  <c r="AJ14" i="2"/>
  <c r="F14" i="2"/>
  <c r="J14" i="2" s="1"/>
  <c r="R13" i="2" s="1"/>
  <c r="D14" i="2"/>
  <c r="G14" i="2" s="1"/>
  <c r="C14" i="2"/>
  <c r="B14" i="2"/>
  <c r="AJ13" i="2"/>
  <c r="F13" i="2"/>
  <c r="J13" i="2" s="1"/>
  <c r="D13" i="2"/>
  <c r="G13" i="2" s="1"/>
  <c r="C13" i="2"/>
  <c r="B13" i="2"/>
  <c r="AJ12" i="2"/>
  <c r="F12" i="2"/>
  <c r="D12" i="2"/>
  <c r="G12" i="2" s="1"/>
  <c r="C12" i="2"/>
  <c r="B12" i="2"/>
  <c r="AJ11" i="2"/>
  <c r="F11" i="2"/>
  <c r="J11" i="2" s="1"/>
  <c r="D11" i="2"/>
  <c r="G11" i="2" s="1"/>
  <c r="C11" i="2"/>
  <c r="B11" i="2"/>
  <c r="AJ10" i="2"/>
  <c r="G10" i="2"/>
  <c r="E10" i="2"/>
  <c r="D10" i="2"/>
  <c r="C10" i="2"/>
  <c r="F10" i="2" s="1"/>
  <c r="J10" i="2" s="1"/>
  <c r="R9" i="2" s="1"/>
  <c r="B10" i="2"/>
  <c r="AJ9" i="2"/>
  <c r="G9" i="2"/>
  <c r="F9" i="2"/>
  <c r="J9" i="2" s="1"/>
  <c r="R8" i="2" s="1"/>
  <c r="D9" i="2"/>
  <c r="C9" i="2"/>
  <c r="B9" i="2"/>
  <c r="AJ8" i="2"/>
  <c r="G8" i="2"/>
  <c r="F8" i="2"/>
  <c r="J8" i="2" s="1"/>
  <c r="D8" i="2"/>
  <c r="C8" i="2"/>
  <c r="B8" i="2"/>
  <c r="E8" i="2" s="1"/>
  <c r="AJ7" i="2"/>
  <c r="E7" i="2"/>
  <c r="D7" i="2"/>
  <c r="G7" i="2" s="1"/>
  <c r="C7" i="2"/>
  <c r="F7" i="2" s="1"/>
  <c r="B7" i="2"/>
  <c r="AJ6" i="2"/>
  <c r="D6" i="2"/>
  <c r="G6" i="2" s="1"/>
  <c r="C6" i="2"/>
  <c r="F6" i="2" s="1"/>
  <c r="J6" i="2" s="1"/>
  <c r="R5" i="2" s="1"/>
  <c r="B6" i="2"/>
  <c r="AJ5" i="2"/>
  <c r="G5" i="2"/>
  <c r="D5" i="2"/>
  <c r="C5" i="2"/>
  <c r="F5" i="2" s="1"/>
  <c r="J5" i="2" s="1"/>
  <c r="Y5" i="2" s="1"/>
  <c r="B5" i="2"/>
  <c r="U4" i="2"/>
  <c r="U5" i="2" s="1"/>
  <c r="F4" i="2"/>
  <c r="E4" i="2"/>
  <c r="I4" i="2" s="1"/>
  <c r="D4" i="2"/>
  <c r="G4" i="2" s="1"/>
  <c r="J4" i="2" s="1"/>
  <c r="Y4" i="2" s="1"/>
  <c r="C4" i="2"/>
  <c r="B4" i="2"/>
  <c r="L266" i="1"/>
  <c r="K266" i="1"/>
  <c r="F266" i="1"/>
  <c r="L265" i="1"/>
  <c r="K265" i="1"/>
  <c r="F265" i="1"/>
  <c r="L264" i="1"/>
  <c r="K264" i="1"/>
  <c r="F264" i="1"/>
  <c r="L263" i="1"/>
  <c r="K263" i="1"/>
  <c r="F263" i="1"/>
  <c r="L262" i="1"/>
  <c r="K262" i="1"/>
  <c r="F262" i="1"/>
  <c r="L261" i="1"/>
  <c r="K261" i="1"/>
  <c r="F261" i="1"/>
  <c r="L260" i="1"/>
  <c r="K260" i="1"/>
  <c r="F260" i="1"/>
  <c r="L259" i="1"/>
  <c r="K259" i="1"/>
  <c r="F259" i="1"/>
  <c r="L258" i="1"/>
  <c r="K258" i="1"/>
  <c r="F258" i="1"/>
  <c r="L257" i="1"/>
  <c r="K257" i="1"/>
  <c r="F257" i="1"/>
  <c r="L256" i="1"/>
  <c r="K256" i="1"/>
  <c r="F256" i="1"/>
  <c r="L255" i="1"/>
  <c r="K255" i="1"/>
  <c r="F255" i="1"/>
  <c r="L254" i="1"/>
  <c r="K254" i="1"/>
  <c r="F254" i="1"/>
  <c r="L253" i="1"/>
  <c r="K253" i="1"/>
  <c r="F253" i="1"/>
  <c r="L252" i="1"/>
  <c r="K252" i="1"/>
  <c r="F252" i="1"/>
  <c r="L251" i="1"/>
  <c r="K251" i="1"/>
  <c r="F251" i="1"/>
  <c r="L250" i="1"/>
  <c r="K250" i="1"/>
  <c r="F250" i="1"/>
  <c r="L249" i="1"/>
  <c r="K249" i="1"/>
  <c r="F249" i="1"/>
  <c r="L248" i="1"/>
  <c r="K248" i="1"/>
  <c r="F248" i="1"/>
  <c r="L247" i="1"/>
  <c r="K247" i="1"/>
  <c r="F247" i="1"/>
  <c r="L246" i="1"/>
  <c r="K246" i="1"/>
  <c r="F246" i="1"/>
  <c r="L245" i="1"/>
  <c r="K245" i="1"/>
  <c r="F245" i="1"/>
  <c r="L244" i="1"/>
  <c r="K244" i="1"/>
  <c r="F244" i="1"/>
  <c r="L243" i="1"/>
  <c r="K243" i="1"/>
  <c r="F243" i="1"/>
  <c r="L242" i="1"/>
  <c r="K242" i="1"/>
  <c r="F242" i="1"/>
  <c r="L241" i="1"/>
  <c r="K241" i="1"/>
  <c r="F241" i="1"/>
  <c r="L240" i="1"/>
  <c r="K240" i="1"/>
  <c r="F240" i="1"/>
  <c r="L239" i="1"/>
  <c r="K239" i="1"/>
  <c r="F239" i="1"/>
  <c r="L238" i="1"/>
  <c r="K238" i="1"/>
  <c r="F238" i="1"/>
  <c r="L237" i="1"/>
  <c r="K237" i="1"/>
  <c r="F237" i="1"/>
  <c r="L236" i="1"/>
  <c r="K236" i="1"/>
  <c r="F236" i="1"/>
  <c r="L235" i="1"/>
  <c r="K235" i="1"/>
  <c r="F235" i="1"/>
  <c r="L234" i="1"/>
  <c r="K234" i="1"/>
  <c r="F234" i="1"/>
  <c r="L233" i="1"/>
  <c r="K233" i="1"/>
  <c r="F233" i="1"/>
  <c r="L232" i="1"/>
  <c r="K232" i="1"/>
  <c r="F232" i="1"/>
  <c r="L231" i="1"/>
  <c r="K231" i="1"/>
  <c r="F231" i="1"/>
  <c r="L230" i="1"/>
  <c r="K230" i="1"/>
  <c r="F230" i="1"/>
  <c r="L229" i="1"/>
  <c r="K229" i="1"/>
  <c r="F229" i="1"/>
  <c r="L228" i="1"/>
  <c r="K228" i="1"/>
  <c r="F228" i="1"/>
  <c r="L227" i="1"/>
  <c r="K227" i="1"/>
  <c r="F227" i="1"/>
  <c r="L226" i="1"/>
  <c r="K226" i="1"/>
  <c r="F226" i="1"/>
  <c r="L225" i="1"/>
  <c r="K225" i="1"/>
  <c r="F225" i="1"/>
  <c r="L224" i="1"/>
  <c r="K224" i="1"/>
  <c r="F224" i="1"/>
  <c r="L223" i="1"/>
  <c r="K223" i="1"/>
  <c r="F223" i="1"/>
  <c r="L222" i="1"/>
  <c r="K222" i="1"/>
  <c r="F222" i="1"/>
  <c r="L221" i="1"/>
  <c r="K221" i="1"/>
  <c r="F221" i="1"/>
  <c r="L220" i="1"/>
  <c r="K220" i="1"/>
  <c r="F220" i="1"/>
  <c r="L219" i="1"/>
  <c r="K219" i="1"/>
  <c r="F219" i="1"/>
  <c r="L218" i="1"/>
  <c r="K218" i="1"/>
  <c r="F218" i="1"/>
  <c r="L217" i="1"/>
  <c r="K217" i="1"/>
  <c r="F217" i="1"/>
  <c r="L216" i="1"/>
  <c r="K216" i="1"/>
  <c r="F216" i="1"/>
  <c r="L215" i="1"/>
  <c r="K215" i="1"/>
  <c r="F215" i="1"/>
  <c r="L214" i="1"/>
  <c r="K214" i="1"/>
  <c r="F214" i="1"/>
  <c r="L213" i="1"/>
  <c r="K213" i="1"/>
  <c r="F213" i="1"/>
  <c r="L212" i="1"/>
  <c r="K212" i="1"/>
  <c r="F212" i="1"/>
  <c r="L211" i="1"/>
  <c r="K211" i="1"/>
  <c r="F211" i="1"/>
  <c r="L210" i="1"/>
  <c r="K210" i="1"/>
  <c r="F210" i="1"/>
  <c r="L209" i="1"/>
  <c r="K209" i="1"/>
  <c r="F209" i="1"/>
  <c r="L208" i="1"/>
  <c r="K208" i="1"/>
  <c r="F208" i="1"/>
  <c r="L207" i="1"/>
  <c r="K207" i="1"/>
  <c r="F207" i="1"/>
  <c r="F206" i="1"/>
  <c r="L205" i="1"/>
  <c r="K205" i="1"/>
  <c r="F205" i="1"/>
  <c r="L204" i="1"/>
  <c r="K204" i="1"/>
  <c r="F204" i="1"/>
  <c r="L203" i="1"/>
  <c r="K203" i="1"/>
  <c r="F203" i="1"/>
  <c r="L202" i="1"/>
  <c r="K202" i="1"/>
  <c r="F202" i="1"/>
  <c r="L201" i="1"/>
  <c r="K201" i="1"/>
  <c r="F201" i="1"/>
  <c r="L200" i="1"/>
  <c r="K200" i="1"/>
  <c r="F200" i="1"/>
  <c r="L199" i="1"/>
  <c r="K199" i="1"/>
  <c r="F199" i="1"/>
  <c r="L198" i="1"/>
  <c r="K198" i="1"/>
  <c r="F198" i="1"/>
  <c r="L197" i="1"/>
  <c r="K197" i="1"/>
  <c r="F197" i="1"/>
  <c r="L196" i="1"/>
  <c r="K196" i="1"/>
  <c r="F196" i="1"/>
  <c r="L195" i="1"/>
  <c r="K195" i="1"/>
  <c r="F195" i="1"/>
  <c r="L194" i="1"/>
  <c r="K194" i="1"/>
  <c r="F194" i="1"/>
  <c r="L193" i="1"/>
  <c r="K193" i="1"/>
  <c r="F193" i="1"/>
  <c r="L192" i="1"/>
  <c r="K192" i="1"/>
  <c r="F192" i="1"/>
  <c r="L191" i="1"/>
  <c r="K191" i="1"/>
  <c r="F191" i="1"/>
  <c r="L190" i="1"/>
  <c r="K190" i="1"/>
  <c r="F190" i="1"/>
  <c r="L189" i="1"/>
  <c r="K189" i="1"/>
  <c r="F189" i="1"/>
  <c r="L188" i="1"/>
  <c r="K188" i="1"/>
  <c r="F188" i="1"/>
  <c r="L187" i="1"/>
  <c r="K187" i="1"/>
  <c r="F187" i="1"/>
  <c r="L186" i="1"/>
  <c r="K186" i="1"/>
  <c r="F186" i="1"/>
  <c r="L185" i="1"/>
  <c r="K185" i="1"/>
  <c r="F185" i="1"/>
  <c r="L184" i="1"/>
  <c r="K184" i="1"/>
  <c r="F184" i="1"/>
  <c r="L183" i="1"/>
  <c r="K183" i="1"/>
  <c r="F183" i="1"/>
  <c r="L182" i="1"/>
  <c r="K182" i="1"/>
  <c r="I182" i="1"/>
  <c r="F182" i="1"/>
  <c r="L181" i="1"/>
  <c r="K181" i="1"/>
  <c r="I181" i="1"/>
  <c r="F181" i="1"/>
  <c r="L180" i="1"/>
  <c r="K180" i="1"/>
  <c r="I180" i="1"/>
  <c r="F180" i="1"/>
  <c r="L179" i="1"/>
  <c r="K179" i="1"/>
  <c r="I179" i="1"/>
  <c r="F179" i="1"/>
  <c r="L178" i="1"/>
  <c r="K178" i="1"/>
  <c r="I178" i="1"/>
  <c r="F178" i="1"/>
  <c r="L177" i="1"/>
  <c r="K177" i="1"/>
  <c r="I177" i="1"/>
  <c r="F177" i="1"/>
  <c r="L176" i="1"/>
  <c r="K176" i="1"/>
  <c r="I176" i="1"/>
  <c r="F176" i="1"/>
  <c r="L175" i="1"/>
  <c r="K175" i="1"/>
  <c r="I175" i="1"/>
  <c r="F175" i="1"/>
  <c r="L174" i="1"/>
  <c r="K174" i="1"/>
  <c r="I174" i="1"/>
  <c r="F174" i="1"/>
  <c r="L173" i="1"/>
  <c r="K173" i="1"/>
  <c r="I173" i="1"/>
  <c r="F173" i="1"/>
  <c r="L172" i="1"/>
  <c r="K172" i="1"/>
  <c r="I172" i="1"/>
  <c r="F172" i="1"/>
  <c r="L171" i="1"/>
  <c r="K171" i="1"/>
  <c r="I171" i="1"/>
  <c r="F171" i="1"/>
  <c r="L170" i="1"/>
  <c r="K170" i="1"/>
  <c r="I170" i="1"/>
  <c r="F170" i="1"/>
  <c r="L169" i="1"/>
  <c r="K169" i="1"/>
  <c r="I169" i="1"/>
  <c r="F169" i="1"/>
  <c r="L168" i="1"/>
  <c r="K168" i="1"/>
  <c r="I168" i="1"/>
  <c r="F168" i="1"/>
  <c r="L167" i="1"/>
  <c r="K167" i="1"/>
  <c r="I167" i="1"/>
  <c r="F167" i="1"/>
  <c r="L166" i="1"/>
  <c r="K166" i="1"/>
  <c r="I166" i="1"/>
  <c r="F166" i="1"/>
  <c r="L165" i="1"/>
  <c r="K165" i="1"/>
  <c r="I165" i="1"/>
  <c r="F165" i="1"/>
  <c r="L164" i="1"/>
  <c r="K164" i="1"/>
  <c r="I164" i="1"/>
  <c r="F164" i="1"/>
  <c r="L163" i="1"/>
  <c r="K163" i="1"/>
  <c r="I163" i="1"/>
  <c r="F163" i="1"/>
  <c r="L162" i="1"/>
  <c r="K162" i="1"/>
  <c r="I162" i="1"/>
  <c r="F162" i="1"/>
  <c r="L161" i="1"/>
  <c r="K161" i="1"/>
  <c r="I161" i="1"/>
  <c r="F161" i="1"/>
  <c r="L160" i="1"/>
  <c r="K160" i="1"/>
  <c r="I160" i="1"/>
  <c r="F160" i="1"/>
  <c r="L159" i="1"/>
  <c r="K159" i="1"/>
  <c r="I159" i="1"/>
  <c r="F159" i="1"/>
  <c r="L158" i="1"/>
  <c r="K158" i="1"/>
  <c r="I158" i="1"/>
  <c r="F158" i="1"/>
  <c r="L157" i="1"/>
  <c r="K157" i="1"/>
  <c r="I157" i="1"/>
  <c r="F157" i="1"/>
  <c r="L156" i="1"/>
  <c r="K156" i="1"/>
  <c r="I156" i="1"/>
  <c r="F156" i="1"/>
  <c r="L155" i="1"/>
  <c r="K155" i="1"/>
  <c r="I155" i="1"/>
  <c r="F155" i="1"/>
  <c r="L154" i="1"/>
  <c r="K154" i="1"/>
  <c r="I154" i="1"/>
  <c r="F154" i="1"/>
  <c r="L153" i="1"/>
  <c r="K153" i="1"/>
  <c r="I153" i="1"/>
  <c r="F153" i="1"/>
  <c r="L152" i="1"/>
  <c r="K152" i="1"/>
  <c r="I152" i="1"/>
  <c r="F152" i="1"/>
  <c r="L151" i="1"/>
  <c r="K151" i="1"/>
  <c r="I151" i="1"/>
  <c r="F151" i="1"/>
  <c r="L150" i="1"/>
  <c r="K150" i="1"/>
  <c r="I150" i="1"/>
  <c r="F150" i="1"/>
  <c r="L149" i="1"/>
  <c r="K149" i="1"/>
  <c r="I149" i="1"/>
  <c r="F149" i="1"/>
  <c r="L148" i="1"/>
  <c r="K148" i="1"/>
  <c r="I148" i="1"/>
  <c r="F148" i="1"/>
  <c r="L147" i="1"/>
  <c r="K147" i="1"/>
  <c r="I147" i="1"/>
  <c r="F147" i="1"/>
  <c r="L146" i="1"/>
  <c r="K146" i="1"/>
  <c r="I146" i="1"/>
  <c r="F146" i="1"/>
  <c r="L145" i="1"/>
  <c r="K145" i="1"/>
  <c r="I145" i="1"/>
  <c r="F145" i="1"/>
  <c r="L144" i="1"/>
  <c r="K144" i="1"/>
  <c r="I144" i="1"/>
  <c r="F144" i="1"/>
  <c r="L143" i="1"/>
  <c r="K143" i="1"/>
  <c r="I143" i="1"/>
  <c r="F143" i="1"/>
  <c r="L142" i="1"/>
  <c r="K142" i="1"/>
  <c r="I142" i="1"/>
  <c r="F142" i="1"/>
  <c r="L141" i="1"/>
  <c r="K141" i="1"/>
  <c r="I141" i="1"/>
  <c r="F141" i="1"/>
  <c r="L140" i="1"/>
  <c r="K140" i="1"/>
  <c r="I140" i="1"/>
  <c r="F140" i="1"/>
  <c r="L139" i="1"/>
  <c r="K139" i="1"/>
  <c r="I139" i="1"/>
  <c r="F139" i="1"/>
  <c r="L138" i="1"/>
  <c r="K138" i="1"/>
  <c r="I138" i="1"/>
  <c r="F138" i="1"/>
  <c r="L137" i="1"/>
  <c r="K137" i="1"/>
  <c r="I137" i="1"/>
  <c r="F137" i="1"/>
  <c r="L136" i="1"/>
  <c r="K136" i="1"/>
  <c r="I136" i="1"/>
  <c r="F136" i="1"/>
  <c r="L135" i="1"/>
  <c r="K135" i="1"/>
  <c r="I135" i="1"/>
  <c r="F135" i="1"/>
  <c r="L134" i="1"/>
  <c r="K134" i="1"/>
  <c r="I134" i="1"/>
  <c r="F134" i="1"/>
  <c r="L133" i="1"/>
  <c r="K133" i="1"/>
  <c r="I133" i="1"/>
  <c r="F133" i="1"/>
  <c r="L132" i="1"/>
  <c r="K132" i="1"/>
  <c r="I132" i="1"/>
  <c r="F132" i="1"/>
  <c r="L131" i="1"/>
  <c r="K131" i="1"/>
  <c r="I131" i="1"/>
  <c r="F131" i="1"/>
  <c r="L130" i="1"/>
  <c r="K130" i="1"/>
  <c r="I130" i="1"/>
  <c r="F130" i="1"/>
  <c r="L129" i="1"/>
  <c r="K129" i="1"/>
  <c r="I129" i="1"/>
  <c r="F129" i="1"/>
  <c r="L128" i="1"/>
  <c r="K128" i="1"/>
  <c r="I128" i="1"/>
  <c r="F128" i="1"/>
  <c r="L127" i="1"/>
  <c r="K127" i="1"/>
  <c r="I127" i="1"/>
  <c r="F127" i="1"/>
  <c r="L126" i="1"/>
  <c r="K126" i="1"/>
  <c r="I126" i="1"/>
  <c r="F126" i="1"/>
  <c r="L125" i="1"/>
  <c r="K125" i="1"/>
  <c r="I125" i="1"/>
  <c r="F125" i="1"/>
  <c r="L124" i="1"/>
  <c r="K124" i="1"/>
  <c r="I124" i="1"/>
  <c r="F124" i="1"/>
  <c r="L123" i="1"/>
  <c r="K123" i="1"/>
  <c r="I123" i="1"/>
  <c r="F123" i="1"/>
  <c r="L122" i="1"/>
  <c r="K122" i="1"/>
  <c r="I122" i="1"/>
  <c r="F122" i="1"/>
  <c r="L121" i="1"/>
  <c r="K121" i="1"/>
  <c r="I121" i="1"/>
  <c r="F121" i="1"/>
  <c r="L120" i="1"/>
  <c r="K120" i="1"/>
  <c r="I120" i="1"/>
  <c r="F120" i="1"/>
  <c r="L119" i="1"/>
  <c r="K119" i="1"/>
  <c r="I119" i="1"/>
  <c r="F119" i="1"/>
  <c r="L118" i="1"/>
  <c r="K118" i="1"/>
  <c r="I118" i="1"/>
  <c r="F118" i="1"/>
  <c r="L117" i="1"/>
  <c r="K117" i="1"/>
  <c r="I117" i="1"/>
  <c r="F117" i="1"/>
  <c r="F116" i="1"/>
  <c r="L115" i="1"/>
  <c r="K115" i="1"/>
  <c r="I115" i="1"/>
  <c r="F115" i="1"/>
  <c r="L114" i="1"/>
  <c r="K114" i="1"/>
  <c r="I114" i="1"/>
  <c r="F114" i="1"/>
  <c r="L113" i="1"/>
  <c r="K113" i="1"/>
  <c r="I113" i="1"/>
  <c r="F113" i="1"/>
  <c r="L112" i="1"/>
  <c r="K112" i="1"/>
  <c r="I112" i="1"/>
  <c r="F112" i="1"/>
  <c r="L111" i="1"/>
  <c r="K111" i="1"/>
  <c r="I111" i="1"/>
  <c r="F111" i="1"/>
  <c r="L110" i="1"/>
  <c r="K110" i="1"/>
  <c r="I110" i="1"/>
  <c r="F110" i="1"/>
  <c r="L109" i="1"/>
  <c r="K109" i="1"/>
  <c r="I109" i="1"/>
  <c r="F109" i="1"/>
  <c r="L108" i="1"/>
  <c r="K108" i="1"/>
  <c r="I108" i="1"/>
  <c r="F108" i="1"/>
  <c r="L107" i="1"/>
  <c r="K107" i="1"/>
  <c r="I107" i="1"/>
  <c r="F107" i="1"/>
  <c r="L106" i="1"/>
  <c r="K106" i="1"/>
  <c r="I106" i="1"/>
  <c r="F106" i="1"/>
  <c r="L105" i="1"/>
  <c r="K105" i="1"/>
  <c r="I105" i="1"/>
  <c r="F105" i="1"/>
  <c r="L104" i="1"/>
  <c r="K104" i="1"/>
  <c r="I104" i="1"/>
  <c r="F104" i="1"/>
  <c r="L103" i="1"/>
  <c r="K103" i="1"/>
  <c r="I103" i="1"/>
  <c r="F103" i="1"/>
  <c r="L102" i="1"/>
  <c r="K102" i="1"/>
  <c r="I102" i="1"/>
  <c r="F102" i="1"/>
  <c r="L101" i="1"/>
  <c r="K101" i="1"/>
  <c r="I101" i="1"/>
  <c r="F101" i="1"/>
  <c r="L100" i="1"/>
  <c r="K100" i="1"/>
  <c r="I100" i="1"/>
  <c r="F100" i="1"/>
  <c r="L99" i="1"/>
  <c r="K99" i="1"/>
  <c r="I99" i="1"/>
  <c r="F99" i="1"/>
  <c r="L98" i="1"/>
  <c r="K98" i="1"/>
  <c r="I98" i="1"/>
  <c r="F98" i="1"/>
  <c r="L97" i="1"/>
  <c r="K97" i="1"/>
  <c r="I97" i="1"/>
  <c r="F97" i="1"/>
  <c r="L96" i="1"/>
  <c r="K96" i="1"/>
  <c r="I96" i="1"/>
  <c r="F96" i="1"/>
  <c r="L95" i="1"/>
  <c r="K95" i="1"/>
  <c r="I95" i="1"/>
  <c r="F95" i="1"/>
  <c r="L94" i="1"/>
  <c r="K94" i="1"/>
  <c r="I94" i="1"/>
  <c r="F94" i="1"/>
  <c r="L93" i="1"/>
  <c r="K93" i="1"/>
  <c r="I93" i="1"/>
  <c r="F93" i="1"/>
  <c r="L92" i="1"/>
  <c r="K92" i="1"/>
  <c r="I92" i="1"/>
  <c r="F92" i="1"/>
  <c r="L91" i="1"/>
  <c r="K91" i="1"/>
  <c r="I91" i="1"/>
  <c r="F91" i="1"/>
  <c r="L90" i="1"/>
  <c r="K90" i="1"/>
  <c r="I90" i="1"/>
  <c r="F90" i="1"/>
  <c r="L89" i="1"/>
  <c r="K89" i="1"/>
  <c r="I89" i="1"/>
  <c r="F89" i="1"/>
  <c r="L88" i="1"/>
  <c r="K88" i="1"/>
  <c r="I88" i="1"/>
  <c r="L87" i="1"/>
  <c r="K87" i="1"/>
  <c r="I87" i="1"/>
  <c r="F87" i="1"/>
  <c r="L86" i="1"/>
  <c r="K86" i="1"/>
  <c r="I86" i="1"/>
  <c r="F86" i="1"/>
  <c r="L85" i="1"/>
  <c r="K85" i="1"/>
  <c r="I85" i="1"/>
  <c r="F85" i="1"/>
  <c r="L84" i="1"/>
  <c r="K84" i="1"/>
  <c r="I84" i="1"/>
  <c r="F84" i="1"/>
  <c r="L83" i="1"/>
  <c r="K83" i="1"/>
  <c r="I83" i="1"/>
  <c r="F83" i="1"/>
  <c r="L82" i="1"/>
  <c r="K82" i="1"/>
  <c r="I82" i="1"/>
  <c r="L81" i="1"/>
  <c r="K81" i="1"/>
  <c r="I81" i="1"/>
  <c r="L80" i="1"/>
  <c r="K80" i="1"/>
  <c r="I80" i="1"/>
  <c r="F80" i="1"/>
  <c r="L79" i="1"/>
  <c r="K79" i="1"/>
  <c r="I79" i="1"/>
  <c r="F79" i="1"/>
  <c r="L78" i="1"/>
  <c r="K78" i="1"/>
  <c r="I78" i="1"/>
  <c r="F78" i="1"/>
  <c r="L77" i="1"/>
  <c r="K77" i="1"/>
  <c r="I77" i="1"/>
  <c r="F77" i="1"/>
  <c r="L76" i="1"/>
  <c r="K76" i="1"/>
  <c r="I76" i="1"/>
  <c r="F76" i="1"/>
  <c r="L75" i="1"/>
  <c r="K75" i="1"/>
  <c r="I75" i="1"/>
  <c r="F75" i="1"/>
  <c r="L74" i="1"/>
  <c r="K74" i="1"/>
  <c r="I74" i="1"/>
  <c r="F74" i="1"/>
  <c r="L73" i="1"/>
  <c r="K73" i="1"/>
  <c r="I73" i="1"/>
  <c r="F73" i="1"/>
  <c r="K72" i="1"/>
  <c r="H72" i="1"/>
  <c r="C39" i="2" s="1"/>
  <c r="F39" i="2" s="1"/>
  <c r="J39" i="2" s="1"/>
  <c r="G72" i="1"/>
  <c r="L72" i="1" s="1"/>
  <c r="F72" i="1"/>
  <c r="L71" i="1"/>
  <c r="K71" i="1"/>
  <c r="I71" i="1"/>
  <c r="F71" i="1"/>
  <c r="L70" i="1"/>
  <c r="K70" i="1"/>
  <c r="I70" i="1"/>
  <c r="F70" i="1"/>
  <c r="L69" i="1"/>
  <c r="K69" i="1"/>
  <c r="I69" i="1"/>
  <c r="F69" i="1"/>
  <c r="L68" i="1"/>
  <c r="K68" i="1"/>
  <c r="I68" i="1"/>
  <c r="F68" i="1"/>
  <c r="L67" i="1"/>
  <c r="K67" i="1"/>
  <c r="I67" i="1"/>
  <c r="F67" i="1"/>
  <c r="L66" i="1"/>
  <c r="K66" i="1"/>
  <c r="I66" i="1"/>
  <c r="F66" i="1"/>
  <c r="L65" i="1"/>
  <c r="K65" i="1"/>
  <c r="I65" i="1"/>
  <c r="F65" i="1"/>
  <c r="L64" i="1"/>
  <c r="K64" i="1"/>
  <c r="I64" i="1"/>
  <c r="F64" i="1"/>
  <c r="L63" i="1"/>
  <c r="K63" i="1"/>
  <c r="I63" i="1"/>
  <c r="F63" i="1"/>
  <c r="L62" i="1"/>
  <c r="K62" i="1"/>
  <c r="I62" i="1"/>
  <c r="F62" i="1"/>
  <c r="L61" i="1"/>
  <c r="K61" i="1"/>
  <c r="I61" i="1"/>
  <c r="F61" i="1"/>
  <c r="L60" i="1"/>
  <c r="K60" i="1"/>
  <c r="I60" i="1"/>
  <c r="F60" i="1"/>
  <c r="L59" i="1"/>
  <c r="K59" i="1"/>
  <c r="I59" i="1"/>
  <c r="L58" i="1"/>
  <c r="K58" i="1"/>
  <c r="I58" i="1"/>
  <c r="F58" i="1"/>
  <c r="L57" i="1"/>
  <c r="K57" i="1"/>
  <c r="I57" i="1"/>
  <c r="F57" i="1"/>
  <c r="L56" i="1"/>
  <c r="K56" i="1"/>
  <c r="I56" i="1"/>
  <c r="F56" i="1"/>
  <c r="L55" i="1"/>
  <c r="K55" i="1"/>
  <c r="I55" i="1"/>
  <c r="H55" i="1"/>
  <c r="C22" i="2" s="1"/>
  <c r="F22" i="2" s="1"/>
  <c r="J22" i="2" s="1"/>
  <c r="F55" i="1"/>
  <c r="L54" i="1"/>
  <c r="K54" i="1"/>
  <c r="I54" i="1"/>
  <c r="F54" i="1"/>
  <c r="L53" i="1"/>
  <c r="F53" i="1"/>
  <c r="L52" i="1"/>
  <c r="F52" i="1"/>
  <c r="L51" i="1"/>
  <c r="L50" i="1"/>
  <c r="L49" i="1"/>
  <c r="L48" i="1"/>
  <c r="L47" i="1"/>
  <c r="L46" i="1"/>
  <c r="L45" i="1"/>
  <c r="L44" i="1"/>
  <c r="L43" i="1"/>
  <c r="L42" i="1"/>
  <c r="L40" i="1"/>
  <c r="L39" i="1"/>
  <c r="L38" i="1"/>
  <c r="L37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R38" i="2" l="1"/>
  <c r="J16" i="2"/>
  <c r="H27" i="2"/>
  <c r="Q27" i="2"/>
  <c r="H35" i="2"/>
  <c r="Q35" i="2"/>
  <c r="R39" i="2"/>
  <c r="H47" i="2"/>
  <c r="Q47" i="2"/>
  <c r="H55" i="2"/>
  <c r="Q55" i="2"/>
  <c r="R62" i="2"/>
  <c r="R63" i="2"/>
  <c r="H28" i="2"/>
  <c r="Q28" i="2"/>
  <c r="H56" i="2"/>
  <c r="Q56" i="2"/>
  <c r="X4" i="2"/>
  <c r="H4" i="2"/>
  <c r="Q4" i="2"/>
  <c r="I10" i="2"/>
  <c r="R12" i="2"/>
  <c r="AK20" i="2"/>
  <c r="I20" i="2"/>
  <c r="AK21" i="2"/>
  <c r="Q26" i="2"/>
  <c r="H26" i="2"/>
  <c r="R26" i="2"/>
  <c r="Q34" i="2"/>
  <c r="H34" i="2"/>
  <c r="R34" i="2"/>
  <c r="Q46" i="2"/>
  <c r="H46" i="2"/>
  <c r="R46" i="2"/>
  <c r="H54" i="2"/>
  <c r="Q54" i="2"/>
  <c r="R54" i="2"/>
  <c r="Q36" i="2"/>
  <c r="H36" i="2"/>
  <c r="Q40" i="2"/>
  <c r="H40" i="2"/>
  <c r="V5" i="2"/>
  <c r="U6" i="2"/>
  <c r="J15" i="2"/>
  <c r="R14" i="2" s="1"/>
  <c r="Q24" i="2"/>
  <c r="H24" i="2"/>
  <c r="Q32" i="2"/>
  <c r="H32" i="2"/>
  <c r="H44" i="2"/>
  <c r="Q44" i="2"/>
  <c r="Q52" i="2"/>
  <c r="H52" i="2"/>
  <c r="Q60" i="2"/>
  <c r="H60" i="2"/>
  <c r="Q48" i="2"/>
  <c r="H48" i="2"/>
  <c r="R17" i="2"/>
  <c r="Q45" i="2"/>
  <c r="H45" i="2"/>
  <c r="J12" i="2"/>
  <c r="R11" i="2" s="1"/>
  <c r="J20" i="2"/>
  <c r="R19" i="2" s="1"/>
  <c r="H23" i="2"/>
  <c r="Q23" i="2"/>
  <c r="R23" i="2"/>
  <c r="H31" i="2"/>
  <c r="Q31" i="2"/>
  <c r="R31" i="2"/>
  <c r="H43" i="2"/>
  <c r="Q43" i="2"/>
  <c r="Q51" i="2"/>
  <c r="H51" i="2"/>
  <c r="Q59" i="2"/>
  <c r="H59" i="2"/>
  <c r="AL185" i="2"/>
  <c r="AK8" i="2"/>
  <c r="I8" i="2"/>
  <c r="Q25" i="2"/>
  <c r="H25" i="2"/>
  <c r="Q33" i="2"/>
  <c r="H33" i="2"/>
  <c r="Q53" i="2"/>
  <c r="H53" i="2"/>
  <c r="H61" i="2"/>
  <c r="Q61" i="2"/>
  <c r="R21" i="2"/>
  <c r="J17" i="2"/>
  <c r="R16" i="2" s="1"/>
  <c r="R22" i="2"/>
  <c r="H30" i="2"/>
  <c r="Q30" i="2"/>
  <c r="R30" i="2"/>
  <c r="Q38" i="2"/>
  <c r="H38" i="2"/>
  <c r="H42" i="2"/>
  <c r="Q42" i="2"/>
  <c r="R42" i="2"/>
  <c r="H50" i="2"/>
  <c r="Q50" i="2"/>
  <c r="R50" i="2"/>
  <c r="H58" i="2"/>
  <c r="Q58" i="2"/>
  <c r="R58" i="2"/>
  <c r="R10" i="2"/>
  <c r="J7" i="2"/>
  <c r="R6" i="2" s="1"/>
  <c r="I7" i="2"/>
  <c r="H22" i="2"/>
  <c r="Q22" i="2"/>
  <c r="Q29" i="2"/>
  <c r="H29" i="2"/>
  <c r="R29" i="2"/>
  <c r="H37" i="2"/>
  <c r="Q37" i="2"/>
  <c r="R37" i="2"/>
  <c r="Q41" i="2"/>
  <c r="H41" i="2"/>
  <c r="R41" i="2"/>
  <c r="Q49" i="2"/>
  <c r="H49" i="2"/>
  <c r="R49" i="2"/>
  <c r="Q57" i="2"/>
  <c r="H57" i="2"/>
  <c r="R57" i="2"/>
  <c r="H63" i="2"/>
  <c r="Q63" i="2"/>
  <c r="AK158" i="2"/>
  <c r="I158" i="2"/>
  <c r="H158" i="2" s="1"/>
  <c r="L158" i="2" s="1"/>
  <c r="I116" i="2"/>
  <c r="AK116" i="2"/>
  <c r="AL122" i="2" s="1"/>
  <c r="I120" i="2"/>
  <c r="AK120" i="2"/>
  <c r="AK152" i="2"/>
  <c r="I152" i="2"/>
  <c r="H152" i="2" s="1"/>
  <c r="L152" i="2" s="1"/>
  <c r="H157" i="2"/>
  <c r="L157" i="2" s="1"/>
  <c r="AK62" i="2"/>
  <c r="V4" i="2"/>
  <c r="I21" i="2"/>
  <c r="I62" i="2"/>
  <c r="AK63" i="2"/>
  <c r="J116" i="2"/>
  <c r="J120" i="2"/>
  <c r="AK150" i="2"/>
  <c r="I150" i="2"/>
  <c r="H150" i="2" s="1"/>
  <c r="L150" i="2" s="1"/>
  <c r="AK161" i="2"/>
  <c r="AL167" i="2" s="1"/>
  <c r="AK164" i="2"/>
  <c r="I164" i="2"/>
  <c r="E6" i="2"/>
  <c r="AK22" i="2"/>
  <c r="AK23" i="2"/>
  <c r="AK24" i="2"/>
  <c r="AL30" i="2" s="1"/>
  <c r="AK25" i="2"/>
  <c r="AK26" i="2"/>
  <c r="AK27" i="2"/>
  <c r="AK28" i="2"/>
  <c r="AK29" i="2"/>
  <c r="AK30" i="2"/>
  <c r="AK31" i="2"/>
  <c r="AK32" i="2"/>
  <c r="AL38" i="2" s="1"/>
  <c r="AK33" i="2"/>
  <c r="AK34" i="2"/>
  <c r="AK35" i="2"/>
  <c r="AK36" i="2"/>
  <c r="AK37" i="2"/>
  <c r="AK38" i="2"/>
  <c r="AK41" i="2"/>
  <c r="AL47" i="2" s="1"/>
  <c r="AK42" i="2"/>
  <c r="AK43" i="2"/>
  <c r="AK44" i="2"/>
  <c r="AK45" i="2"/>
  <c r="AK46" i="2"/>
  <c r="AK47" i="2"/>
  <c r="AK48" i="2"/>
  <c r="AK49" i="2"/>
  <c r="AL55" i="2" s="1"/>
  <c r="AK50" i="2"/>
  <c r="AK51" i="2"/>
  <c r="AK52" i="2"/>
  <c r="AK53" i="2"/>
  <c r="AK54" i="2"/>
  <c r="AK55" i="2"/>
  <c r="AK56" i="2"/>
  <c r="AK57" i="2"/>
  <c r="AL63" i="2" s="1"/>
  <c r="AK58" i="2"/>
  <c r="AK59" i="2"/>
  <c r="AK60" i="2"/>
  <c r="AK61" i="2"/>
  <c r="E64" i="2"/>
  <c r="I68" i="2"/>
  <c r="AK68" i="2"/>
  <c r="I70" i="2"/>
  <c r="AK70" i="2"/>
  <c r="I72" i="2"/>
  <c r="AK72" i="2"/>
  <c r="I74" i="2"/>
  <c r="AK74" i="2"/>
  <c r="I76" i="2"/>
  <c r="AK76" i="2"/>
  <c r="I78" i="2"/>
  <c r="AK78" i="2"/>
  <c r="I80" i="2"/>
  <c r="AK80" i="2"/>
  <c r="I82" i="2"/>
  <c r="AK82" i="2"/>
  <c r="I84" i="2"/>
  <c r="AK84" i="2"/>
  <c r="I86" i="2"/>
  <c r="AK86" i="2"/>
  <c r="I88" i="2"/>
  <c r="AK88" i="2"/>
  <c r="I90" i="2"/>
  <c r="AK90" i="2"/>
  <c r="I92" i="2"/>
  <c r="AK92" i="2"/>
  <c r="I94" i="2"/>
  <c r="AK94" i="2"/>
  <c r="I96" i="2"/>
  <c r="AK96" i="2"/>
  <c r="I98" i="2"/>
  <c r="AK98" i="2"/>
  <c r="I100" i="2"/>
  <c r="AK100" i="2"/>
  <c r="I102" i="2"/>
  <c r="AK102" i="2"/>
  <c r="I104" i="2"/>
  <c r="AK104" i="2"/>
  <c r="I106" i="2"/>
  <c r="AK106" i="2"/>
  <c r="I108" i="2"/>
  <c r="AK108" i="2"/>
  <c r="I110" i="2"/>
  <c r="AK110" i="2"/>
  <c r="I112" i="2"/>
  <c r="AK112" i="2"/>
  <c r="I114" i="2"/>
  <c r="AK114" i="2"/>
  <c r="I117" i="2"/>
  <c r="AK117" i="2"/>
  <c r="AL123" i="2" s="1"/>
  <c r="I121" i="2"/>
  <c r="AK121" i="2"/>
  <c r="AK159" i="2"/>
  <c r="AK162" i="2"/>
  <c r="I162" i="2"/>
  <c r="H162" i="2" s="1"/>
  <c r="L162" i="2" s="1"/>
  <c r="J164" i="2"/>
  <c r="AL196" i="2"/>
  <c r="R22" i="3"/>
  <c r="Q48" i="3"/>
  <c r="E5" i="2"/>
  <c r="E65" i="2"/>
  <c r="AK67" i="2"/>
  <c r="AL73" i="2" s="1"/>
  <c r="AK153" i="2"/>
  <c r="AL159" i="2" s="1"/>
  <c r="AK156" i="2"/>
  <c r="I156" i="2"/>
  <c r="H161" i="2"/>
  <c r="L161" i="2" s="1"/>
  <c r="AL199" i="2"/>
  <c r="I72" i="1"/>
  <c r="E11" i="2"/>
  <c r="E12" i="2"/>
  <c r="E13" i="2"/>
  <c r="E14" i="2"/>
  <c r="E15" i="2"/>
  <c r="E16" i="2"/>
  <c r="E17" i="2"/>
  <c r="E18" i="2"/>
  <c r="E19" i="2"/>
  <c r="B39" i="2"/>
  <c r="E66" i="2"/>
  <c r="J67" i="2"/>
  <c r="I118" i="2"/>
  <c r="AK118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AK151" i="2"/>
  <c r="AK154" i="2"/>
  <c r="I154" i="2"/>
  <c r="H154" i="2" s="1"/>
  <c r="L154" i="2" s="1"/>
  <c r="J156" i="2"/>
  <c r="AL193" i="2"/>
  <c r="Q65" i="3"/>
  <c r="H67" i="2"/>
  <c r="J138" i="2"/>
  <c r="R137" i="2" s="1"/>
  <c r="J139" i="2"/>
  <c r="J140" i="2"/>
  <c r="R139" i="2" s="1"/>
  <c r="J141" i="2"/>
  <c r="R140" i="2" s="1"/>
  <c r="J142" i="2"/>
  <c r="J143" i="2"/>
  <c r="J144" i="2"/>
  <c r="R143" i="2" s="1"/>
  <c r="J145" i="2"/>
  <c r="J146" i="2"/>
  <c r="R145" i="2" s="1"/>
  <c r="J147" i="2"/>
  <c r="J148" i="2"/>
  <c r="R147" i="2" s="1"/>
  <c r="J149" i="2"/>
  <c r="R148" i="2" s="1"/>
  <c r="J151" i="2"/>
  <c r="I153" i="2"/>
  <c r="H153" i="2" s="1"/>
  <c r="L153" i="2" s="1"/>
  <c r="AK163" i="2"/>
  <c r="AK212" i="2"/>
  <c r="E9" i="2"/>
  <c r="I69" i="2"/>
  <c r="AK69" i="2"/>
  <c r="I71" i="2"/>
  <c r="AK71" i="2"/>
  <c r="I73" i="2"/>
  <c r="AK73" i="2"/>
  <c r="I75" i="2"/>
  <c r="AK75" i="2"/>
  <c r="AL81" i="2" s="1"/>
  <c r="I77" i="2"/>
  <c r="AK77" i="2"/>
  <c r="I79" i="2"/>
  <c r="AK79" i="2"/>
  <c r="I81" i="2"/>
  <c r="AK81" i="2"/>
  <c r="I83" i="2"/>
  <c r="AK83" i="2"/>
  <c r="AL89" i="2" s="1"/>
  <c r="I85" i="2"/>
  <c r="AK85" i="2"/>
  <c r="I87" i="2"/>
  <c r="AK87" i="2"/>
  <c r="I89" i="2"/>
  <c r="AK89" i="2"/>
  <c r="I91" i="2"/>
  <c r="AK91" i="2"/>
  <c r="AL97" i="2" s="1"/>
  <c r="I93" i="2"/>
  <c r="AK93" i="2"/>
  <c r="I95" i="2"/>
  <c r="AK95" i="2"/>
  <c r="I97" i="2"/>
  <c r="AK97" i="2"/>
  <c r="I99" i="2"/>
  <c r="AK99" i="2"/>
  <c r="AL105" i="2" s="1"/>
  <c r="I101" i="2"/>
  <c r="AK101" i="2"/>
  <c r="I103" i="2"/>
  <c r="AK103" i="2"/>
  <c r="I105" i="2"/>
  <c r="AK105" i="2"/>
  <c r="I107" i="2"/>
  <c r="AK107" i="2"/>
  <c r="AL113" i="2" s="1"/>
  <c r="I109" i="2"/>
  <c r="AK109" i="2"/>
  <c r="I111" i="2"/>
  <c r="AK111" i="2"/>
  <c r="I113" i="2"/>
  <c r="AK113" i="2"/>
  <c r="I115" i="2"/>
  <c r="AK115" i="2"/>
  <c r="AL121" i="2" s="1"/>
  <c r="I119" i="2"/>
  <c r="AK119" i="2"/>
  <c r="AK157" i="2"/>
  <c r="AK160" i="2"/>
  <c r="I160" i="2"/>
  <c r="H160" i="2" s="1"/>
  <c r="L160" i="2" s="1"/>
  <c r="I165" i="2"/>
  <c r="H165" i="2" s="1"/>
  <c r="L165" i="2" s="1"/>
  <c r="AK165" i="2"/>
  <c r="I169" i="2"/>
  <c r="H169" i="2" s="1"/>
  <c r="L169" i="2" s="1"/>
  <c r="AK169" i="2"/>
  <c r="AL175" i="2" s="1"/>
  <c r="AK167" i="2"/>
  <c r="AL173" i="2" s="1"/>
  <c r="I167" i="2"/>
  <c r="AK178" i="2"/>
  <c r="AL184" i="2" s="1"/>
  <c r="AK200" i="2"/>
  <c r="AL206" i="2" s="1"/>
  <c r="AK210" i="2"/>
  <c r="AK122" i="2"/>
  <c r="AK123" i="2"/>
  <c r="AK124" i="2"/>
  <c r="AK125" i="2"/>
  <c r="AK126" i="2"/>
  <c r="AK127" i="2"/>
  <c r="AK128" i="2"/>
  <c r="AL134" i="2" s="1"/>
  <c r="AK129" i="2"/>
  <c r="AK130" i="2"/>
  <c r="AK131" i="2"/>
  <c r="AK132" i="2"/>
  <c r="AK133" i="2"/>
  <c r="AK134" i="2"/>
  <c r="AK135" i="2"/>
  <c r="AK136" i="2"/>
  <c r="AL142" i="2" s="1"/>
  <c r="AK137" i="2"/>
  <c r="AK138" i="2"/>
  <c r="AK139" i="2"/>
  <c r="AK140" i="2"/>
  <c r="AK141" i="2"/>
  <c r="AK142" i="2"/>
  <c r="AK143" i="2"/>
  <c r="AK144" i="2"/>
  <c r="AL150" i="2" s="1"/>
  <c r="AK145" i="2"/>
  <c r="AL151" i="2" s="1"/>
  <c r="AK146" i="2"/>
  <c r="AK147" i="2"/>
  <c r="AK148" i="2"/>
  <c r="J167" i="2"/>
  <c r="AK170" i="2"/>
  <c r="I170" i="2"/>
  <c r="AL197" i="2"/>
  <c r="AK205" i="2"/>
  <c r="AL211" i="2" s="1"/>
  <c r="H6" i="3"/>
  <c r="Q6" i="3"/>
  <c r="I151" i="2"/>
  <c r="I155" i="2"/>
  <c r="H155" i="2" s="1"/>
  <c r="L155" i="2" s="1"/>
  <c r="I159" i="2"/>
  <c r="H159" i="2" s="1"/>
  <c r="L159" i="2" s="1"/>
  <c r="I163" i="2"/>
  <c r="H163" i="2" s="1"/>
  <c r="L163" i="2" s="1"/>
  <c r="AK176" i="2"/>
  <c r="AL182" i="2" s="1"/>
  <c r="AK186" i="2"/>
  <c r="AL192" i="2" s="1"/>
  <c r="AK208" i="2"/>
  <c r="AK166" i="2"/>
  <c r="I166" i="2"/>
  <c r="AK199" i="2"/>
  <c r="AL202" i="2" s="1"/>
  <c r="AL212" i="2"/>
  <c r="J170" i="2"/>
  <c r="AK184" i="2"/>
  <c r="AL186" i="2" s="1"/>
  <c r="AK194" i="2"/>
  <c r="AL195" i="2" s="1"/>
  <c r="AL188" i="2"/>
  <c r="AL213" i="2"/>
  <c r="J166" i="2"/>
  <c r="I168" i="2"/>
  <c r="H168" i="2" s="1"/>
  <c r="L168" i="2" s="1"/>
  <c r="AK172" i="2"/>
  <c r="AK202" i="2"/>
  <c r="AK204" i="2"/>
  <c r="I10" i="3"/>
  <c r="R14" i="3"/>
  <c r="J5" i="3"/>
  <c r="I5" i="3"/>
  <c r="I8" i="3"/>
  <c r="AK8" i="3"/>
  <c r="F22" i="3"/>
  <c r="J22" i="3" s="1"/>
  <c r="F21" i="3"/>
  <c r="J20" i="3"/>
  <c r="R19" i="3" s="1"/>
  <c r="I4" i="3"/>
  <c r="J8" i="3"/>
  <c r="R7" i="3" s="1"/>
  <c r="R12" i="3"/>
  <c r="J4" i="3"/>
  <c r="Y4" i="3" s="1"/>
  <c r="U7" i="3"/>
  <c r="I17" i="3"/>
  <c r="Q30" i="3"/>
  <c r="H30" i="3"/>
  <c r="Q31" i="3"/>
  <c r="H31" i="3"/>
  <c r="Q32" i="3"/>
  <c r="H32" i="3"/>
  <c r="Q33" i="3"/>
  <c r="H33" i="3"/>
  <c r="Q34" i="3"/>
  <c r="H34" i="3"/>
  <c r="Q35" i="3"/>
  <c r="H35" i="3"/>
  <c r="Q36" i="3"/>
  <c r="H36" i="3"/>
  <c r="Q37" i="3"/>
  <c r="H37" i="3"/>
  <c r="I44" i="3"/>
  <c r="AK44" i="3"/>
  <c r="AL49" i="3" s="1"/>
  <c r="R49" i="3"/>
  <c r="Q55" i="3"/>
  <c r="H55" i="3"/>
  <c r="Q72" i="3"/>
  <c r="H72" i="3"/>
  <c r="J17" i="3"/>
  <c r="Q29" i="3"/>
  <c r="H29" i="3"/>
  <c r="R29" i="3"/>
  <c r="R30" i="3"/>
  <c r="R31" i="3"/>
  <c r="R32" i="3"/>
  <c r="R33" i="3"/>
  <c r="R34" i="3"/>
  <c r="R35" i="3"/>
  <c r="R36" i="3"/>
  <c r="J40" i="3"/>
  <c r="J44" i="3"/>
  <c r="R43" i="3" s="1"/>
  <c r="J47" i="3"/>
  <c r="R46" i="3" s="1"/>
  <c r="I62" i="3"/>
  <c r="AK62" i="3"/>
  <c r="Q64" i="3"/>
  <c r="E9" i="3"/>
  <c r="I11" i="3"/>
  <c r="I13" i="3"/>
  <c r="I15" i="3"/>
  <c r="I18" i="3"/>
  <c r="R28" i="3"/>
  <c r="Q40" i="3"/>
  <c r="H40" i="3"/>
  <c r="I46" i="3"/>
  <c r="AK46" i="3"/>
  <c r="I49" i="3"/>
  <c r="AK49" i="3"/>
  <c r="Q50" i="3"/>
  <c r="H50" i="3"/>
  <c r="L51" i="3"/>
  <c r="Q71" i="3"/>
  <c r="H71" i="3"/>
  <c r="R10" i="3"/>
  <c r="R23" i="3"/>
  <c r="R25" i="3"/>
  <c r="R27" i="3"/>
  <c r="R41" i="3"/>
  <c r="I47" i="3"/>
  <c r="I19" i="3"/>
  <c r="AL38" i="3"/>
  <c r="AL40" i="3"/>
  <c r="AL43" i="3"/>
  <c r="J39" i="3"/>
  <c r="R38" i="3" s="1"/>
  <c r="AK53" i="3"/>
  <c r="Q57" i="3"/>
  <c r="H60" i="3"/>
  <c r="Q60" i="3"/>
  <c r="G21" i="3"/>
  <c r="G22" i="3"/>
  <c r="I38" i="3"/>
  <c r="AK38" i="3"/>
  <c r="I41" i="3"/>
  <c r="AK41" i="3"/>
  <c r="Q42" i="3"/>
  <c r="H42" i="3"/>
  <c r="L43" i="3"/>
  <c r="I52" i="3"/>
  <c r="AK52" i="3"/>
  <c r="AL57" i="3" s="1"/>
  <c r="H59" i="3"/>
  <c r="AL73" i="3"/>
  <c r="I7" i="3"/>
  <c r="AK7" i="3"/>
  <c r="R8" i="3"/>
  <c r="I12" i="3"/>
  <c r="I14" i="3"/>
  <c r="I16" i="3"/>
  <c r="I39" i="3"/>
  <c r="R40" i="3"/>
  <c r="J48" i="3"/>
  <c r="R47" i="3" s="1"/>
  <c r="J52" i="3"/>
  <c r="R51" i="3" s="1"/>
  <c r="Q56" i="3"/>
  <c r="H56" i="3"/>
  <c r="H68" i="3"/>
  <c r="Q73" i="3"/>
  <c r="H73" i="3"/>
  <c r="R37" i="3"/>
  <c r="AK42" i="3"/>
  <c r="AL48" i="3" s="1"/>
  <c r="R45" i="3"/>
  <c r="AK50" i="3"/>
  <c r="H58" i="3"/>
  <c r="R69" i="3"/>
  <c r="I119" i="3"/>
  <c r="AK119" i="3"/>
  <c r="AK193" i="3"/>
  <c r="I193" i="3"/>
  <c r="AK39" i="3"/>
  <c r="R42" i="3"/>
  <c r="AK47" i="3"/>
  <c r="R50" i="3"/>
  <c r="F63" i="3"/>
  <c r="J63" i="3" s="1"/>
  <c r="R62" i="3" s="1"/>
  <c r="F62" i="3"/>
  <c r="J62" i="3" s="1"/>
  <c r="J61" i="3"/>
  <c r="R60" i="3" s="1"/>
  <c r="AK65" i="3"/>
  <c r="AL71" i="3" s="1"/>
  <c r="Q67" i="3"/>
  <c r="R68" i="3"/>
  <c r="J90" i="3"/>
  <c r="AK97" i="3"/>
  <c r="I97" i="3"/>
  <c r="AK100" i="3"/>
  <c r="I100" i="3"/>
  <c r="I115" i="3"/>
  <c r="AK115" i="3"/>
  <c r="E165" i="3"/>
  <c r="I45" i="3"/>
  <c r="I53" i="3"/>
  <c r="AK56" i="3"/>
  <c r="J60" i="3"/>
  <c r="R59" i="3" s="1"/>
  <c r="G63" i="3"/>
  <c r="AK64" i="3"/>
  <c r="J68" i="3"/>
  <c r="AK72" i="3"/>
  <c r="J76" i="3"/>
  <c r="R75" i="3" s="1"/>
  <c r="I111" i="3"/>
  <c r="AK111" i="3"/>
  <c r="AK55" i="3"/>
  <c r="AL61" i="3" s="1"/>
  <c r="J59" i="3"/>
  <c r="AK63" i="3"/>
  <c r="J67" i="3"/>
  <c r="R66" i="3" s="1"/>
  <c r="AK71" i="3"/>
  <c r="I102" i="3"/>
  <c r="AK102" i="3"/>
  <c r="I107" i="3"/>
  <c r="AK107" i="3"/>
  <c r="R113" i="3"/>
  <c r="R135" i="3"/>
  <c r="E140" i="3"/>
  <c r="Q43" i="3"/>
  <c r="Q51" i="3"/>
  <c r="AK54" i="3"/>
  <c r="AL60" i="3" s="1"/>
  <c r="J58" i="3"/>
  <c r="J66" i="3"/>
  <c r="R65" i="3" s="1"/>
  <c r="R99" i="3"/>
  <c r="J104" i="3"/>
  <c r="J110" i="3"/>
  <c r="J135" i="3"/>
  <c r="R134" i="3" s="1"/>
  <c r="J53" i="3"/>
  <c r="R52" i="3" s="1"/>
  <c r="I54" i="3"/>
  <c r="J57" i="3"/>
  <c r="H57" i="3" s="1"/>
  <c r="J65" i="3"/>
  <c r="R64" i="3" s="1"/>
  <c r="I70" i="3"/>
  <c r="J73" i="3"/>
  <c r="R73" i="3" s="1"/>
  <c r="R155" i="3"/>
  <c r="AK11" i="3"/>
  <c r="AK12" i="3"/>
  <c r="AK13" i="3"/>
  <c r="AK14" i="3"/>
  <c r="AK15" i="3"/>
  <c r="AK16" i="3"/>
  <c r="AK17" i="3"/>
  <c r="AK18" i="3"/>
  <c r="AK19" i="3"/>
  <c r="E23" i="3"/>
  <c r="E24" i="3"/>
  <c r="E25" i="3"/>
  <c r="E26" i="3"/>
  <c r="E27" i="3"/>
  <c r="E28" i="3"/>
  <c r="J56" i="3"/>
  <c r="R55" i="3" s="1"/>
  <c r="AK60" i="3"/>
  <c r="AL63" i="3" s="1"/>
  <c r="I61" i="3"/>
  <c r="J64" i="3"/>
  <c r="AK68" i="3"/>
  <c r="I69" i="3"/>
  <c r="J72" i="3"/>
  <c r="R71" i="3" s="1"/>
  <c r="J94" i="3"/>
  <c r="R93" i="3" s="1"/>
  <c r="I20" i="3"/>
  <c r="R54" i="3"/>
  <c r="R70" i="3"/>
  <c r="AK73" i="3"/>
  <c r="R81" i="3"/>
  <c r="I123" i="3"/>
  <c r="AK123" i="3"/>
  <c r="R127" i="3"/>
  <c r="E170" i="3"/>
  <c r="I105" i="3"/>
  <c r="AK105" i="3"/>
  <c r="R110" i="3"/>
  <c r="R114" i="3"/>
  <c r="R118" i="3"/>
  <c r="R122" i="3"/>
  <c r="R128" i="3"/>
  <c r="R136" i="3"/>
  <c r="R183" i="3"/>
  <c r="R184" i="3"/>
  <c r="E200" i="3"/>
  <c r="J81" i="3"/>
  <c r="J85" i="3"/>
  <c r="R85" i="3" s="1"/>
  <c r="J89" i="3"/>
  <c r="J93" i="3"/>
  <c r="J97" i="3"/>
  <c r="I108" i="3"/>
  <c r="AK108" i="3"/>
  <c r="I112" i="3"/>
  <c r="AK112" i="3"/>
  <c r="I116" i="3"/>
  <c r="AK116" i="3"/>
  <c r="I120" i="3"/>
  <c r="AK120" i="3"/>
  <c r="I124" i="3"/>
  <c r="AK124" i="3"/>
  <c r="R129" i="3"/>
  <c r="J138" i="3"/>
  <c r="R137" i="3" s="1"/>
  <c r="E152" i="3"/>
  <c r="I103" i="3"/>
  <c r="AK103" i="3"/>
  <c r="J108" i="3"/>
  <c r="R107" i="3" s="1"/>
  <c r="J112" i="3"/>
  <c r="R111" i="3" s="1"/>
  <c r="J116" i="3"/>
  <c r="R115" i="3" s="1"/>
  <c r="J120" i="3"/>
  <c r="R119" i="3" s="1"/>
  <c r="J124" i="3"/>
  <c r="R123" i="3" s="1"/>
  <c r="J131" i="3"/>
  <c r="R130" i="3" s="1"/>
  <c r="E144" i="3"/>
  <c r="E162" i="3"/>
  <c r="E183" i="3"/>
  <c r="I188" i="3"/>
  <c r="J80" i="3"/>
  <c r="R79" i="3" s="1"/>
  <c r="J84" i="3"/>
  <c r="R83" i="3" s="1"/>
  <c r="J88" i="3"/>
  <c r="R87" i="3" s="1"/>
  <c r="J92" i="3"/>
  <c r="J96" i="3"/>
  <c r="E98" i="3"/>
  <c r="AK99" i="3"/>
  <c r="AL105" i="3" s="1"/>
  <c r="I99" i="3"/>
  <c r="I106" i="3"/>
  <c r="AK106" i="3"/>
  <c r="AL112" i="3" s="1"/>
  <c r="I109" i="3"/>
  <c r="AK109" i="3"/>
  <c r="I113" i="3"/>
  <c r="AK113" i="3"/>
  <c r="I117" i="3"/>
  <c r="AK117" i="3"/>
  <c r="I121" i="3"/>
  <c r="AK121" i="3"/>
  <c r="R131" i="3"/>
  <c r="R159" i="3"/>
  <c r="R161" i="3"/>
  <c r="E173" i="3"/>
  <c r="I101" i="3"/>
  <c r="AK101" i="3"/>
  <c r="J106" i="3"/>
  <c r="J109" i="3"/>
  <c r="R108" i="3" s="1"/>
  <c r="J113" i="3"/>
  <c r="J117" i="3"/>
  <c r="R117" i="3" s="1"/>
  <c r="J121" i="3"/>
  <c r="R120" i="3" s="1"/>
  <c r="J125" i="3"/>
  <c r="R124" i="3" s="1"/>
  <c r="J133" i="3"/>
  <c r="R132" i="3" s="1"/>
  <c r="J83" i="3"/>
  <c r="R82" i="3" s="1"/>
  <c r="J87" i="3"/>
  <c r="R86" i="3" s="1"/>
  <c r="J91" i="3"/>
  <c r="R90" i="3" s="1"/>
  <c r="J95" i="3"/>
  <c r="J101" i="3"/>
  <c r="I104" i="3"/>
  <c r="AK104" i="3"/>
  <c r="I110" i="3"/>
  <c r="AK110" i="3"/>
  <c r="I114" i="3"/>
  <c r="AK114" i="3"/>
  <c r="I118" i="3"/>
  <c r="AK118" i="3"/>
  <c r="I122" i="3"/>
  <c r="AK122" i="3"/>
  <c r="J126" i="3"/>
  <c r="J134" i="3"/>
  <c r="R133" i="3" s="1"/>
  <c r="J154" i="3"/>
  <c r="R153" i="3" s="1"/>
  <c r="R139" i="3"/>
  <c r="E149" i="3"/>
  <c r="E160" i="3"/>
  <c r="R164" i="3"/>
  <c r="R166" i="3"/>
  <c r="R173" i="3"/>
  <c r="R191" i="3"/>
  <c r="AK196" i="3"/>
  <c r="I196" i="3"/>
  <c r="E148" i="3"/>
  <c r="R148" i="3"/>
  <c r="E157" i="3"/>
  <c r="R165" i="3"/>
  <c r="E180" i="3"/>
  <c r="R182" i="3"/>
  <c r="I190" i="3"/>
  <c r="AK203" i="3"/>
  <c r="I203" i="3"/>
  <c r="E141" i="3"/>
  <c r="R143" i="3"/>
  <c r="E156" i="3"/>
  <c r="R156" i="3"/>
  <c r="I185" i="3"/>
  <c r="AK198" i="3"/>
  <c r="I198" i="3"/>
  <c r="E202" i="3"/>
  <c r="J139" i="3"/>
  <c r="R138" i="3" s="1"/>
  <c r="E147" i="3"/>
  <c r="R150" i="3"/>
  <c r="R151" i="3"/>
  <c r="R152" i="3"/>
  <c r="R163" i="3"/>
  <c r="E179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146" i="3"/>
  <c r="J147" i="3"/>
  <c r="R147" i="3" s="1"/>
  <c r="E155" i="3"/>
  <c r="E171" i="3"/>
  <c r="R175" i="3"/>
  <c r="I125" i="3"/>
  <c r="AK125" i="3"/>
  <c r="I126" i="3"/>
  <c r="AK126" i="3"/>
  <c r="AL132" i="3" s="1"/>
  <c r="I127" i="3"/>
  <c r="AK127" i="3"/>
  <c r="I128" i="3"/>
  <c r="AK128" i="3"/>
  <c r="I129" i="3"/>
  <c r="AK129" i="3"/>
  <c r="I130" i="3"/>
  <c r="AK130" i="3"/>
  <c r="AL136" i="3" s="1"/>
  <c r="I131" i="3"/>
  <c r="AK131" i="3"/>
  <c r="I132" i="3"/>
  <c r="AK132" i="3"/>
  <c r="I133" i="3"/>
  <c r="AK133" i="3"/>
  <c r="I134" i="3"/>
  <c r="AK134" i="3"/>
  <c r="I135" i="3"/>
  <c r="AK135" i="3"/>
  <c r="I136" i="3"/>
  <c r="AK136" i="3"/>
  <c r="I137" i="3"/>
  <c r="AK137" i="3"/>
  <c r="I138" i="3"/>
  <c r="AK138" i="3"/>
  <c r="I139" i="3"/>
  <c r="E142" i="3"/>
  <c r="J146" i="3"/>
  <c r="R145" i="3" s="1"/>
  <c r="E154" i="3"/>
  <c r="J155" i="3"/>
  <c r="E163" i="3"/>
  <c r="J171" i="3"/>
  <c r="R170" i="3" s="1"/>
  <c r="E178" i="3"/>
  <c r="R178" i="3"/>
  <c r="R179" i="3"/>
  <c r="R189" i="3"/>
  <c r="E150" i="3"/>
  <c r="E158" i="3"/>
  <c r="E166" i="3"/>
  <c r="E174" i="3"/>
  <c r="J200" i="3"/>
  <c r="R200" i="3" s="1"/>
  <c r="E143" i="3"/>
  <c r="E151" i="3"/>
  <c r="E159" i="3"/>
  <c r="E167" i="3"/>
  <c r="E175" i="3"/>
  <c r="E181" i="3"/>
  <c r="AK184" i="3"/>
  <c r="I184" i="3"/>
  <c r="E187" i="3"/>
  <c r="AK188" i="3" s="1"/>
  <c r="J191" i="3"/>
  <c r="R190" i="3" s="1"/>
  <c r="I191" i="3"/>
  <c r="E195" i="3"/>
  <c r="J199" i="3"/>
  <c r="R198" i="3" s="1"/>
  <c r="I199" i="3"/>
  <c r="E168" i="3"/>
  <c r="E176" i="3"/>
  <c r="R192" i="3"/>
  <c r="E145" i="3"/>
  <c r="E153" i="3"/>
  <c r="E161" i="3"/>
  <c r="E169" i="3"/>
  <c r="E177" i="3"/>
  <c r="E182" i="3"/>
  <c r="AK186" i="3"/>
  <c r="I186" i="3"/>
  <c r="R186" i="3"/>
  <c r="E189" i="3"/>
  <c r="AK190" i="3" s="1"/>
  <c r="AK194" i="3"/>
  <c r="I194" i="3"/>
  <c r="R194" i="3"/>
  <c r="E197" i="3"/>
  <c r="R205" i="3"/>
  <c r="E164" i="3"/>
  <c r="E172" i="3"/>
  <c r="R180" i="3"/>
  <c r="J189" i="3"/>
  <c r="R188" i="3" s="1"/>
  <c r="J197" i="3"/>
  <c r="R196" i="3" s="1"/>
  <c r="AK191" i="3"/>
  <c r="AK199" i="3"/>
  <c r="J205" i="3"/>
  <c r="R204" i="3" s="1"/>
  <c r="E201" i="3"/>
  <c r="Q206" i="3"/>
  <c r="H206" i="3"/>
  <c r="I192" i="3"/>
  <c r="E204" i="3"/>
  <c r="E205" i="3"/>
  <c r="AK206" i="3" s="1"/>
  <c r="M56" i="3" l="1"/>
  <c r="L57" i="3"/>
  <c r="I85" i="3"/>
  <c r="AK85" i="3"/>
  <c r="AL127" i="3"/>
  <c r="R88" i="3"/>
  <c r="R53" i="3"/>
  <c r="AL68" i="3"/>
  <c r="AL67" i="3"/>
  <c r="M33" i="3"/>
  <c r="L34" i="3"/>
  <c r="Q139" i="2"/>
  <c r="H139" i="2"/>
  <c r="Q123" i="2"/>
  <c r="H123" i="2"/>
  <c r="H121" i="2"/>
  <c r="Q121" i="2"/>
  <c r="H94" i="2"/>
  <c r="Q94" i="2"/>
  <c r="H70" i="2"/>
  <c r="Q70" i="2"/>
  <c r="M47" i="2"/>
  <c r="L48" i="2"/>
  <c r="L206" i="3"/>
  <c r="H125" i="3"/>
  <c r="Q125" i="3"/>
  <c r="H117" i="3"/>
  <c r="Q117" i="3"/>
  <c r="H103" i="3"/>
  <c r="Q103" i="3"/>
  <c r="H47" i="3"/>
  <c r="Q47" i="3"/>
  <c r="AK9" i="3"/>
  <c r="I9" i="3"/>
  <c r="AL131" i="2"/>
  <c r="H113" i="2"/>
  <c r="Q113" i="2"/>
  <c r="H89" i="2"/>
  <c r="Q89" i="2"/>
  <c r="AL177" i="2"/>
  <c r="Q144" i="2"/>
  <c r="H144" i="2"/>
  <c r="Q136" i="2"/>
  <c r="H136" i="2"/>
  <c r="Q128" i="2"/>
  <c r="H128" i="2"/>
  <c r="H118" i="2"/>
  <c r="Q118" i="2"/>
  <c r="AL120" i="2"/>
  <c r="AL112" i="2"/>
  <c r="AL104" i="2"/>
  <c r="AL96" i="2"/>
  <c r="AL88" i="2"/>
  <c r="AL80" i="2"/>
  <c r="AK64" i="2"/>
  <c r="I64" i="2"/>
  <c r="AL52" i="2"/>
  <c r="AL35" i="2"/>
  <c r="I6" i="2"/>
  <c r="AK6" i="2"/>
  <c r="L63" i="2"/>
  <c r="M62" i="2"/>
  <c r="L41" i="2"/>
  <c r="M41" i="2"/>
  <c r="L42" i="2"/>
  <c r="M32" i="2"/>
  <c r="L33" i="2"/>
  <c r="M35" i="2"/>
  <c r="L36" i="2"/>
  <c r="AL26" i="2"/>
  <c r="M26" i="2"/>
  <c r="L27" i="2"/>
  <c r="I155" i="3"/>
  <c r="AK155" i="3"/>
  <c r="H100" i="3"/>
  <c r="Q100" i="3"/>
  <c r="L30" i="3"/>
  <c r="H78" i="2"/>
  <c r="Q78" i="2"/>
  <c r="M31" i="2"/>
  <c r="L32" i="2"/>
  <c r="H129" i="3"/>
  <c r="Q129" i="3"/>
  <c r="I82" i="3"/>
  <c r="AK82" i="3"/>
  <c r="AK200" i="3"/>
  <c r="I200" i="3"/>
  <c r="Q70" i="3"/>
  <c r="H70" i="3"/>
  <c r="H107" i="3"/>
  <c r="Q107" i="3"/>
  <c r="I165" i="3"/>
  <c r="AK165" i="3"/>
  <c r="H52" i="3"/>
  <c r="Q52" i="3"/>
  <c r="M59" i="3"/>
  <c r="L60" i="3"/>
  <c r="AL55" i="3"/>
  <c r="R21" i="3"/>
  <c r="AL180" i="2"/>
  <c r="AL139" i="2"/>
  <c r="H81" i="2"/>
  <c r="Q81" i="2"/>
  <c r="AL60" i="2"/>
  <c r="AK197" i="3"/>
  <c r="I197" i="3"/>
  <c r="H186" i="3"/>
  <c r="Q186" i="3"/>
  <c r="I161" i="3"/>
  <c r="AK161" i="3"/>
  <c r="H191" i="3"/>
  <c r="Q191" i="3"/>
  <c r="I175" i="3"/>
  <c r="AK175" i="3"/>
  <c r="I143" i="3"/>
  <c r="AK143" i="3"/>
  <c r="I178" i="3"/>
  <c r="AK178" i="3"/>
  <c r="AL138" i="3"/>
  <c r="AL134" i="3"/>
  <c r="I89" i="3"/>
  <c r="AK89" i="3"/>
  <c r="AL95" i="3" s="1"/>
  <c r="I81" i="3"/>
  <c r="AK81" i="3"/>
  <c r="I179" i="3"/>
  <c r="AK179" i="3"/>
  <c r="I156" i="3"/>
  <c r="AK156" i="3"/>
  <c r="H190" i="3"/>
  <c r="Q190" i="3"/>
  <c r="H114" i="3"/>
  <c r="Q114" i="3"/>
  <c r="R105" i="3"/>
  <c r="R106" i="3"/>
  <c r="AL119" i="3"/>
  <c r="H188" i="3"/>
  <c r="Q188" i="3"/>
  <c r="AL130" i="3"/>
  <c r="AL114" i="3"/>
  <c r="I170" i="3"/>
  <c r="AK170" i="3"/>
  <c r="R63" i="3"/>
  <c r="I24" i="3"/>
  <c r="AK24" i="3"/>
  <c r="AL20" i="3"/>
  <c r="AL108" i="3"/>
  <c r="R89" i="3"/>
  <c r="H119" i="3"/>
  <c r="Q119" i="3"/>
  <c r="H12" i="3"/>
  <c r="Q12" i="3"/>
  <c r="AL44" i="3"/>
  <c r="AL39" i="3"/>
  <c r="H49" i="3"/>
  <c r="Q49" i="3"/>
  <c r="R39" i="3"/>
  <c r="M35" i="3"/>
  <c r="L36" i="3"/>
  <c r="M31" i="3"/>
  <c r="L32" i="3"/>
  <c r="AL210" i="2"/>
  <c r="AL181" i="2"/>
  <c r="H166" i="2"/>
  <c r="L166" i="2" s="1"/>
  <c r="H151" i="2"/>
  <c r="L151" i="2" s="1"/>
  <c r="AL154" i="2"/>
  <c r="AL146" i="2"/>
  <c r="AL138" i="2"/>
  <c r="AL130" i="2"/>
  <c r="AL166" i="2"/>
  <c r="AL117" i="2"/>
  <c r="AL109" i="2"/>
  <c r="AL101" i="2"/>
  <c r="AL93" i="2"/>
  <c r="AL85" i="2"/>
  <c r="AL77" i="2"/>
  <c r="AL174" i="2"/>
  <c r="R144" i="2"/>
  <c r="L67" i="2"/>
  <c r="AL160" i="2"/>
  <c r="Q143" i="2"/>
  <c r="H143" i="2"/>
  <c r="Q135" i="2"/>
  <c r="H135" i="2"/>
  <c r="Q127" i="2"/>
  <c r="H127" i="2"/>
  <c r="R66" i="2"/>
  <c r="R67" i="2"/>
  <c r="I14" i="2"/>
  <c r="AK14" i="2"/>
  <c r="AL189" i="2"/>
  <c r="H67" i="3"/>
  <c r="H114" i="2"/>
  <c r="Q114" i="2"/>
  <c r="H106" i="2"/>
  <c r="Q106" i="2"/>
  <c r="H98" i="2"/>
  <c r="Q98" i="2"/>
  <c r="H90" i="2"/>
  <c r="Q90" i="2"/>
  <c r="H82" i="2"/>
  <c r="Q82" i="2"/>
  <c r="H74" i="2"/>
  <c r="Q74" i="2"/>
  <c r="AL59" i="2"/>
  <c r="AL51" i="2"/>
  <c r="AL34" i="2"/>
  <c r="R120" i="2"/>
  <c r="R119" i="2"/>
  <c r="AL204" i="2"/>
  <c r="H116" i="2"/>
  <c r="Q116" i="2"/>
  <c r="L22" i="2"/>
  <c r="M37" i="2"/>
  <c r="L38" i="2"/>
  <c r="R7" i="2"/>
  <c r="M58" i="2"/>
  <c r="L59" i="2"/>
  <c r="M30" i="2"/>
  <c r="L31" i="2"/>
  <c r="M51" i="2"/>
  <c r="L52" i="2"/>
  <c r="M33" i="2"/>
  <c r="L34" i="2"/>
  <c r="M55" i="2"/>
  <c r="L56" i="2"/>
  <c r="M54" i="2"/>
  <c r="L55" i="2"/>
  <c r="R15" i="2"/>
  <c r="I159" i="3"/>
  <c r="AK159" i="3"/>
  <c r="I77" i="3"/>
  <c r="AK77" i="3"/>
  <c r="I152" i="3"/>
  <c r="AK152" i="3"/>
  <c r="AL158" i="3" s="1"/>
  <c r="H15" i="3"/>
  <c r="Q15" i="3"/>
  <c r="I9" i="2"/>
  <c r="AK9" i="2"/>
  <c r="AK10" i="2"/>
  <c r="H137" i="3"/>
  <c r="Q137" i="3"/>
  <c r="I90" i="3"/>
  <c r="AK90" i="3"/>
  <c r="H41" i="3"/>
  <c r="Q41" i="3"/>
  <c r="I15" i="2"/>
  <c r="AK15" i="2"/>
  <c r="AK201" i="3"/>
  <c r="AL204" i="3" s="1"/>
  <c r="I201" i="3"/>
  <c r="AL192" i="3"/>
  <c r="H136" i="3"/>
  <c r="Q136" i="3"/>
  <c r="H132" i="3"/>
  <c r="Q132" i="3"/>
  <c r="I96" i="3"/>
  <c r="AK96" i="3"/>
  <c r="AL102" i="3" s="1"/>
  <c r="I88" i="3"/>
  <c r="AK88" i="3"/>
  <c r="AL94" i="3" s="1"/>
  <c r="I80" i="3"/>
  <c r="AK80" i="3"/>
  <c r="AK202" i="3"/>
  <c r="I202" i="3"/>
  <c r="I148" i="3"/>
  <c r="AK148" i="3"/>
  <c r="I160" i="3"/>
  <c r="AK160" i="3"/>
  <c r="AL116" i="3"/>
  <c r="AL107" i="3"/>
  <c r="H113" i="3"/>
  <c r="Q113" i="3"/>
  <c r="AK98" i="3"/>
  <c r="AL104" i="3" s="1"/>
  <c r="I98" i="3"/>
  <c r="H124" i="3"/>
  <c r="Q124" i="3"/>
  <c r="H108" i="3"/>
  <c r="Q108" i="3"/>
  <c r="R197" i="3"/>
  <c r="Q61" i="3"/>
  <c r="H61" i="3"/>
  <c r="I23" i="3"/>
  <c r="E21" i="3"/>
  <c r="AL19" i="3"/>
  <c r="H102" i="3"/>
  <c r="Q102" i="3"/>
  <c r="AL117" i="3"/>
  <c r="R121" i="3"/>
  <c r="AL53" i="3"/>
  <c r="M72" i="3"/>
  <c r="L73" i="3"/>
  <c r="H39" i="3"/>
  <c r="Q39" i="3"/>
  <c r="R44" i="3"/>
  <c r="H38" i="3"/>
  <c r="Q38" i="3"/>
  <c r="L71" i="3"/>
  <c r="AL52" i="3"/>
  <c r="AL72" i="3"/>
  <c r="L29" i="3"/>
  <c r="Q8" i="3"/>
  <c r="H8" i="3"/>
  <c r="AL208" i="2"/>
  <c r="AL200" i="2"/>
  <c r="AL172" i="2"/>
  <c r="AL153" i="2"/>
  <c r="AL145" i="2"/>
  <c r="AL137" i="2"/>
  <c r="AL129" i="2"/>
  <c r="AL198" i="2"/>
  <c r="AL163" i="2"/>
  <c r="H111" i="2"/>
  <c r="Q111" i="2"/>
  <c r="H103" i="2"/>
  <c r="Q103" i="2"/>
  <c r="H95" i="2"/>
  <c r="Q95" i="2"/>
  <c r="H87" i="2"/>
  <c r="Q87" i="2"/>
  <c r="H79" i="2"/>
  <c r="Q79" i="2"/>
  <c r="H71" i="2"/>
  <c r="Q71" i="2"/>
  <c r="AL169" i="2"/>
  <c r="H65" i="3"/>
  <c r="AL157" i="2"/>
  <c r="Q142" i="2"/>
  <c r="H142" i="2"/>
  <c r="Q134" i="2"/>
  <c r="H134" i="2"/>
  <c r="Q126" i="2"/>
  <c r="H126" i="2"/>
  <c r="AK66" i="2"/>
  <c r="AL72" i="2" s="1"/>
  <c r="I66" i="2"/>
  <c r="I13" i="2"/>
  <c r="AK13" i="2"/>
  <c r="AL64" i="3"/>
  <c r="AL168" i="2"/>
  <c r="AL118" i="2"/>
  <c r="AL110" i="2"/>
  <c r="AL102" i="2"/>
  <c r="AL94" i="2"/>
  <c r="AL86" i="2"/>
  <c r="AL78" i="2"/>
  <c r="AL66" i="2"/>
  <c r="AL58" i="2"/>
  <c r="AL50" i="2"/>
  <c r="AL33" i="2"/>
  <c r="AL207" i="2"/>
  <c r="R116" i="2"/>
  <c r="R115" i="2"/>
  <c r="M56" i="2"/>
  <c r="L57" i="2"/>
  <c r="M57" i="2"/>
  <c r="L58" i="2"/>
  <c r="M24" i="2"/>
  <c r="L25" i="2"/>
  <c r="M44" i="2"/>
  <c r="L45" i="2"/>
  <c r="I177" i="3"/>
  <c r="AK177" i="3"/>
  <c r="H104" i="3"/>
  <c r="Q104" i="3"/>
  <c r="AL122" i="3"/>
  <c r="M71" i="3"/>
  <c r="L72" i="3"/>
  <c r="AL201" i="2"/>
  <c r="AK18" i="2"/>
  <c r="I18" i="2"/>
  <c r="H86" i="2"/>
  <c r="Q86" i="2"/>
  <c r="M39" i="2"/>
  <c r="L40" i="2"/>
  <c r="I176" i="3"/>
  <c r="AK176" i="3"/>
  <c r="I166" i="3"/>
  <c r="AK166" i="3"/>
  <c r="H133" i="3"/>
  <c r="Q133" i="3"/>
  <c r="I146" i="3"/>
  <c r="AK146" i="3"/>
  <c r="AL152" i="3" s="1"/>
  <c r="I74" i="3"/>
  <c r="AK74" i="3"/>
  <c r="AL74" i="3" s="1"/>
  <c r="AL120" i="3"/>
  <c r="I173" i="3"/>
  <c r="AK173" i="3"/>
  <c r="H112" i="3"/>
  <c r="Q112" i="3"/>
  <c r="I25" i="3"/>
  <c r="AK25" i="3"/>
  <c r="R103" i="3"/>
  <c r="R104" i="3"/>
  <c r="AL70" i="3"/>
  <c r="AL125" i="3"/>
  <c r="H14" i="3"/>
  <c r="Q14" i="3"/>
  <c r="U8" i="3"/>
  <c r="V7" i="3"/>
  <c r="AL147" i="2"/>
  <c r="H105" i="2"/>
  <c r="Q105" i="2"/>
  <c r="H97" i="2"/>
  <c r="Q97" i="2"/>
  <c r="H73" i="2"/>
  <c r="Q73" i="2"/>
  <c r="AK5" i="2"/>
  <c r="I5" i="2"/>
  <c r="I168" i="3"/>
  <c r="AK168" i="3"/>
  <c r="I158" i="3"/>
  <c r="AK158" i="3"/>
  <c r="AK142" i="3"/>
  <c r="I142" i="3"/>
  <c r="H128" i="3"/>
  <c r="Q128" i="3"/>
  <c r="I182" i="3"/>
  <c r="AK182" i="3"/>
  <c r="I153" i="3"/>
  <c r="AK153" i="3"/>
  <c r="I167" i="3"/>
  <c r="AK167" i="3"/>
  <c r="AL173" i="3" s="1"/>
  <c r="AL137" i="3"/>
  <c r="AL133" i="3"/>
  <c r="I171" i="3"/>
  <c r="AK171" i="3"/>
  <c r="I95" i="3"/>
  <c r="AK95" i="3"/>
  <c r="I87" i="3"/>
  <c r="AK87" i="3"/>
  <c r="I79" i="3"/>
  <c r="AK79" i="3"/>
  <c r="R125" i="3"/>
  <c r="H110" i="3"/>
  <c r="Q110" i="3"/>
  <c r="H101" i="3"/>
  <c r="Q101" i="3"/>
  <c r="AL115" i="3"/>
  <c r="R95" i="3"/>
  <c r="AL126" i="3"/>
  <c r="R96" i="3"/>
  <c r="AL111" i="3"/>
  <c r="AL66" i="3"/>
  <c r="E22" i="3"/>
  <c r="AL18" i="3"/>
  <c r="R56" i="3"/>
  <c r="I140" i="3"/>
  <c r="AK140" i="3"/>
  <c r="AL142" i="3" s="1"/>
  <c r="R97" i="3"/>
  <c r="H111" i="3"/>
  <c r="Q111" i="3"/>
  <c r="AL62" i="3"/>
  <c r="AL121" i="3"/>
  <c r="H66" i="3"/>
  <c r="AL59" i="3"/>
  <c r="AL46" i="3"/>
  <c r="H46" i="3"/>
  <c r="Q46" i="3"/>
  <c r="H64" i="3"/>
  <c r="AL54" i="3"/>
  <c r="M34" i="3"/>
  <c r="L35" i="3"/>
  <c r="M30" i="3"/>
  <c r="L31" i="3"/>
  <c r="X5" i="3"/>
  <c r="Q5" i="3"/>
  <c r="H5" i="3"/>
  <c r="AL178" i="2"/>
  <c r="AL190" i="2"/>
  <c r="AL214" i="2"/>
  <c r="L6" i="3"/>
  <c r="AL152" i="2"/>
  <c r="AL144" i="2"/>
  <c r="AL136" i="2"/>
  <c r="AL128" i="2"/>
  <c r="AL194" i="2"/>
  <c r="AL125" i="2"/>
  <c r="AL115" i="2"/>
  <c r="AL107" i="2"/>
  <c r="AL99" i="2"/>
  <c r="AL91" i="2"/>
  <c r="AL83" i="2"/>
  <c r="AL75" i="2"/>
  <c r="R142" i="2"/>
  <c r="Q149" i="2"/>
  <c r="H149" i="2"/>
  <c r="Q141" i="2"/>
  <c r="H141" i="2"/>
  <c r="Q133" i="2"/>
  <c r="H133" i="2"/>
  <c r="Q125" i="2"/>
  <c r="H125" i="2"/>
  <c r="E39" i="2"/>
  <c r="I12" i="2"/>
  <c r="AK12" i="2"/>
  <c r="H156" i="2"/>
  <c r="L156" i="2" s="1"/>
  <c r="H48" i="3"/>
  <c r="AL165" i="2"/>
  <c r="H112" i="2"/>
  <c r="Q112" i="2"/>
  <c r="H104" i="2"/>
  <c r="Q104" i="2"/>
  <c r="H96" i="2"/>
  <c r="Q96" i="2"/>
  <c r="H88" i="2"/>
  <c r="Q88" i="2"/>
  <c r="H80" i="2"/>
  <c r="Q80" i="2"/>
  <c r="H72" i="2"/>
  <c r="Q72" i="2"/>
  <c r="AL57" i="2"/>
  <c r="AL49" i="2"/>
  <c r="AL32" i="2"/>
  <c r="H164" i="2"/>
  <c r="L164" i="2" s="1"/>
  <c r="AL51" i="3"/>
  <c r="Q7" i="2"/>
  <c r="H7" i="2"/>
  <c r="M50" i="2"/>
  <c r="L51" i="2"/>
  <c r="V6" i="2"/>
  <c r="U7" i="2"/>
  <c r="Q10" i="2"/>
  <c r="H10" i="2"/>
  <c r="M27" i="2"/>
  <c r="L28" i="2"/>
  <c r="M46" i="2"/>
  <c r="L47" i="2"/>
  <c r="I145" i="3"/>
  <c r="AK145" i="3"/>
  <c r="I93" i="3"/>
  <c r="AK93" i="3"/>
  <c r="H122" i="3"/>
  <c r="Q122" i="3"/>
  <c r="I28" i="3"/>
  <c r="AK29" i="3"/>
  <c r="AL35" i="3" s="1"/>
  <c r="AK28" i="3"/>
  <c r="Q4" i="3"/>
  <c r="H4" i="3"/>
  <c r="X4" i="3"/>
  <c r="AK205" i="3"/>
  <c r="I205" i="3"/>
  <c r="I172" i="3"/>
  <c r="AK172" i="3"/>
  <c r="H194" i="3"/>
  <c r="Q194" i="3"/>
  <c r="H199" i="3"/>
  <c r="Q199" i="3"/>
  <c r="AK187" i="3"/>
  <c r="AL193" i="3" s="1"/>
  <c r="I187" i="3"/>
  <c r="R199" i="3"/>
  <c r="I150" i="3"/>
  <c r="AK150" i="3"/>
  <c r="I163" i="3"/>
  <c r="AK163" i="3"/>
  <c r="Q139" i="3"/>
  <c r="H139" i="3"/>
  <c r="H135" i="3"/>
  <c r="Q135" i="3"/>
  <c r="H131" i="3"/>
  <c r="Q131" i="3"/>
  <c r="H127" i="3"/>
  <c r="Q127" i="3"/>
  <c r="I94" i="3"/>
  <c r="AK94" i="3"/>
  <c r="AL100" i="3" s="1"/>
  <c r="I86" i="3"/>
  <c r="AK86" i="3"/>
  <c r="AL92" i="3" s="1"/>
  <c r="I78" i="3"/>
  <c r="AK78" i="3"/>
  <c r="H198" i="3"/>
  <c r="Q198" i="3"/>
  <c r="I141" i="3"/>
  <c r="AK141" i="3"/>
  <c r="I180" i="3"/>
  <c r="AK180" i="3"/>
  <c r="AL186" i="3" s="1"/>
  <c r="H196" i="3"/>
  <c r="Q196" i="3"/>
  <c r="I149" i="3"/>
  <c r="AK149" i="3"/>
  <c r="AL128" i="3"/>
  <c r="AL110" i="3"/>
  <c r="H109" i="3"/>
  <c r="Q109" i="3"/>
  <c r="R91" i="3"/>
  <c r="AK183" i="3"/>
  <c r="I183" i="3"/>
  <c r="H120" i="3"/>
  <c r="Q120" i="3"/>
  <c r="R92" i="3"/>
  <c r="H105" i="3"/>
  <c r="Q105" i="3"/>
  <c r="H20" i="3"/>
  <c r="Q20" i="3"/>
  <c r="AL17" i="3"/>
  <c r="Q54" i="3"/>
  <c r="H54" i="3"/>
  <c r="Q53" i="3"/>
  <c r="H53" i="3"/>
  <c r="H115" i="3"/>
  <c r="Q115" i="3"/>
  <c r="AL45" i="3"/>
  <c r="M57" i="3"/>
  <c r="L58" i="3"/>
  <c r="M67" i="3"/>
  <c r="L68" i="3"/>
  <c r="Q7" i="3"/>
  <c r="H7" i="3"/>
  <c r="H19" i="3"/>
  <c r="Q19" i="3"/>
  <c r="H18" i="3"/>
  <c r="Q18" i="3"/>
  <c r="R17" i="3"/>
  <c r="R16" i="3"/>
  <c r="AL50" i="3"/>
  <c r="Y5" i="3"/>
  <c r="R5" i="3"/>
  <c r="AL143" i="2"/>
  <c r="AL135" i="2"/>
  <c r="H119" i="2"/>
  <c r="Q119" i="2"/>
  <c r="H109" i="2"/>
  <c r="Q109" i="2"/>
  <c r="H101" i="2"/>
  <c r="Q101" i="2"/>
  <c r="H93" i="2"/>
  <c r="Q93" i="2"/>
  <c r="H85" i="2"/>
  <c r="Q85" i="2"/>
  <c r="H77" i="2"/>
  <c r="Q77" i="2"/>
  <c r="H69" i="2"/>
  <c r="Q69" i="2"/>
  <c r="R141" i="2"/>
  <c r="AL203" i="2"/>
  <c r="Q148" i="2"/>
  <c r="H148" i="2"/>
  <c r="Q140" i="2"/>
  <c r="H140" i="2"/>
  <c r="Q132" i="2"/>
  <c r="H132" i="2"/>
  <c r="Q124" i="2"/>
  <c r="H124" i="2"/>
  <c r="I19" i="2"/>
  <c r="AK19" i="2"/>
  <c r="AL25" i="2" s="1"/>
  <c r="AK11" i="2"/>
  <c r="AL14" i="2" s="1"/>
  <c r="I11" i="2"/>
  <c r="AL162" i="2"/>
  <c r="AL127" i="2"/>
  <c r="AL116" i="2"/>
  <c r="AL108" i="2"/>
  <c r="AL100" i="2"/>
  <c r="AL92" i="2"/>
  <c r="AL84" i="2"/>
  <c r="AL76" i="2"/>
  <c r="AL64" i="2"/>
  <c r="AL56" i="2"/>
  <c r="AL48" i="2"/>
  <c r="AL31" i="2"/>
  <c r="AL170" i="2"/>
  <c r="H62" i="2"/>
  <c r="Q62" i="2"/>
  <c r="AL158" i="2"/>
  <c r="M36" i="2"/>
  <c r="L37" i="2"/>
  <c r="L23" i="2"/>
  <c r="M43" i="2"/>
  <c r="L44" i="2"/>
  <c r="M53" i="2"/>
  <c r="L54" i="2"/>
  <c r="M25" i="2"/>
  <c r="L26" i="2"/>
  <c r="AK7" i="2"/>
  <c r="M55" i="3"/>
  <c r="L56" i="3"/>
  <c r="Q147" i="2"/>
  <c r="H147" i="2"/>
  <c r="H102" i="2"/>
  <c r="Q102" i="2"/>
  <c r="H21" i="2"/>
  <c r="M22" i="2" s="1"/>
  <c r="Q21" i="2"/>
  <c r="AK204" i="3"/>
  <c r="AL205" i="3" s="1"/>
  <c r="I204" i="3"/>
  <c r="I164" i="3"/>
  <c r="AK164" i="3"/>
  <c r="H138" i="3"/>
  <c r="Q138" i="3"/>
  <c r="H130" i="3"/>
  <c r="Q130" i="3"/>
  <c r="I84" i="3"/>
  <c r="AK84" i="3"/>
  <c r="R100" i="3"/>
  <c r="R101" i="3"/>
  <c r="H106" i="3"/>
  <c r="Q106" i="3"/>
  <c r="R84" i="3"/>
  <c r="H123" i="3"/>
  <c r="Q123" i="3"/>
  <c r="I27" i="3"/>
  <c r="AK27" i="3"/>
  <c r="R76" i="3"/>
  <c r="Q45" i="3"/>
  <c r="H45" i="3"/>
  <c r="AL56" i="3"/>
  <c r="M58" i="3"/>
  <c r="L59" i="3"/>
  <c r="I63" i="3"/>
  <c r="AL42" i="3"/>
  <c r="AL65" i="3"/>
  <c r="L50" i="3"/>
  <c r="M49" i="3"/>
  <c r="H13" i="3"/>
  <c r="Q13" i="3"/>
  <c r="Q62" i="3"/>
  <c r="H62" i="3"/>
  <c r="H10" i="3"/>
  <c r="Q10" i="3"/>
  <c r="AL205" i="2"/>
  <c r="H170" i="2"/>
  <c r="L170" i="2" s="1"/>
  <c r="AL149" i="2"/>
  <c r="AL141" i="2"/>
  <c r="AL133" i="2"/>
  <c r="AL171" i="2"/>
  <c r="H115" i="2"/>
  <c r="Q115" i="2"/>
  <c r="H107" i="2"/>
  <c r="Q107" i="2"/>
  <c r="H99" i="2"/>
  <c r="Q99" i="2"/>
  <c r="H91" i="2"/>
  <c r="Q91" i="2"/>
  <c r="H83" i="2"/>
  <c r="Q83" i="2"/>
  <c r="H75" i="2"/>
  <c r="Q75" i="2"/>
  <c r="Q146" i="2"/>
  <c r="H146" i="2"/>
  <c r="Q138" i="2"/>
  <c r="H138" i="2"/>
  <c r="Q130" i="2"/>
  <c r="H130" i="2"/>
  <c r="Q122" i="2"/>
  <c r="H122" i="2"/>
  <c r="AK17" i="2"/>
  <c r="AL23" i="2" s="1"/>
  <c r="I17" i="2"/>
  <c r="AL161" i="2"/>
  <c r="AL114" i="2"/>
  <c r="AL106" i="2"/>
  <c r="AL98" i="2"/>
  <c r="AL90" i="2"/>
  <c r="AL82" i="2"/>
  <c r="AL74" i="2"/>
  <c r="AL62" i="2"/>
  <c r="AL54" i="2"/>
  <c r="AL37" i="2"/>
  <c r="AL29" i="2"/>
  <c r="AL126" i="2"/>
  <c r="AL164" i="2"/>
  <c r="M28" i="2"/>
  <c r="L29" i="2"/>
  <c r="M52" i="2"/>
  <c r="L53" i="2"/>
  <c r="M42" i="2"/>
  <c r="L43" i="2"/>
  <c r="M45" i="2"/>
  <c r="L46" i="2"/>
  <c r="AL27" i="2"/>
  <c r="L4" i="2"/>
  <c r="W4" i="2"/>
  <c r="M34" i="2"/>
  <c r="L35" i="2"/>
  <c r="H184" i="3"/>
  <c r="Q184" i="3"/>
  <c r="I162" i="3"/>
  <c r="AK162" i="3"/>
  <c r="AL168" i="3" s="1"/>
  <c r="AL129" i="3"/>
  <c r="H193" i="3"/>
  <c r="Q193" i="3"/>
  <c r="L42" i="3"/>
  <c r="M41" i="3"/>
  <c r="M39" i="3"/>
  <c r="L40" i="3"/>
  <c r="H44" i="3"/>
  <c r="Q44" i="3"/>
  <c r="Q131" i="2"/>
  <c r="H131" i="2"/>
  <c r="H110" i="2"/>
  <c r="Q110" i="2"/>
  <c r="AL155" i="2"/>
  <c r="M48" i="2"/>
  <c r="L49" i="2"/>
  <c r="M49" i="2"/>
  <c r="L50" i="2"/>
  <c r="M29" i="2"/>
  <c r="L30" i="2"/>
  <c r="M60" i="2"/>
  <c r="L61" i="2"/>
  <c r="Q8" i="2"/>
  <c r="H8" i="2"/>
  <c r="AK189" i="3"/>
  <c r="AL194" i="3" s="1"/>
  <c r="I189" i="3"/>
  <c r="AL190" i="3"/>
  <c r="I174" i="3"/>
  <c r="AK174" i="3"/>
  <c r="R154" i="3"/>
  <c r="H134" i="3"/>
  <c r="Q134" i="3"/>
  <c r="H126" i="3"/>
  <c r="Q126" i="3"/>
  <c r="I92" i="3"/>
  <c r="AK92" i="3"/>
  <c r="AL98" i="3" s="1"/>
  <c r="I76" i="3"/>
  <c r="AK76" i="3"/>
  <c r="AL82" i="3" s="1"/>
  <c r="H185" i="3"/>
  <c r="Q185" i="3"/>
  <c r="AL124" i="3"/>
  <c r="R116" i="3"/>
  <c r="H121" i="3"/>
  <c r="Q121" i="3"/>
  <c r="H116" i="3"/>
  <c r="Q116" i="3"/>
  <c r="AL69" i="3"/>
  <c r="AL106" i="3"/>
  <c r="H192" i="3"/>
  <c r="Q192" i="3"/>
  <c r="I169" i="3"/>
  <c r="AK169" i="3"/>
  <c r="AK195" i="3"/>
  <c r="AL201" i="3" s="1"/>
  <c r="I195" i="3"/>
  <c r="I181" i="3"/>
  <c r="AK181" i="3"/>
  <c r="I151" i="3"/>
  <c r="AK151" i="3"/>
  <c r="I154" i="3"/>
  <c r="AK154" i="3"/>
  <c r="AL143" i="3"/>
  <c r="AL139" i="3"/>
  <c r="AL135" i="3"/>
  <c r="AL131" i="3"/>
  <c r="R146" i="3"/>
  <c r="I91" i="3"/>
  <c r="AK91" i="3"/>
  <c r="AL97" i="3" s="1"/>
  <c r="I83" i="3"/>
  <c r="AK83" i="3"/>
  <c r="AL89" i="3" s="1"/>
  <c r="I75" i="3"/>
  <c r="AK75" i="3"/>
  <c r="AL78" i="3" s="1"/>
  <c r="I147" i="3"/>
  <c r="AK147" i="3"/>
  <c r="R171" i="3"/>
  <c r="H203" i="3"/>
  <c r="Q203" i="3"/>
  <c r="I157" i="3"/>
  <c r="AK157" i="3"/>
  <c r="H118" i="3"/>
  <c r="Q118" i="3"/>
  <c r="R94" i="3"/>
  <c r="R112" i="3"/>
  <c r="AL123" i="3"/>
  <c r="H99" i="3"/>
  <c r="Q99" i="3"/>
  <c r="I144" i="3"/>
  <c r="AK144" i="3"/>
  <c r="AL109" i="3"/>
  <c r="AL118" i="3"/>
  <c r="R80" i="3"/>
  <c r="Q69" i="3"/>
  <c r="H69" i="3"/>
  <c r="M70" i="3" s="1"/>
  <c r="I26" i="3"/>
  <c r="AK26" i="3"/>
  <c r="AL32" i="3" s="1"/>
  <c r="R72" i="3"/>
  <c r="R109" i="3"/>
  <c r="R57" i="3"/>
  <c r="AL113" i="3"/>
  <c r="R58" i="3"/>
  <c r="R67" i="3"/>
  <c r="Q97" i="3"/>
  <c r="H97" i="3"/>
  <c r="R61" i="3"/>
  <c r="R126" i="3"/>
  <c r="H16" i="3"/>
  <c r="Q16" i="3"/>
  <c r="AL58" i="3"/>
  <c r="AL47" i="3"/>
  <c r="AL41" i="3"/>
  <c r="R48" i="3"/>
  <c r="H11" i="3"/>
  <c r="Q11" i="3"/>
  <c r="M54" i="3"/>
  <c r="L55" i="3"/>
  <c r="M36" i="3"/>
  <c r="L37" i="3"/>
  <c r="M32" i="3"/>
  <c r="L33" i="3"/>
  <c r="H17" i="3"/>
  <c r="Q17" i="3"/>
  <c r="J21" i="3"/>
  <c r="R20" i="3" s="1"/>
  <c r="AK10" i="3"/>
  <c r="AL16" i="3" s="1"/>
  <c r="AL187" i="2"/>
  <c r="AL179" i="2"/>
  <c r="AL176" i="2"/>
  <c r="AL148" i="2"/>
  <c r="AL140" i="2"/>
  <c r="AL132" i="2"/>
  <c r="H167" i="2"/>
  <c r="L167" i="2" s="1"/>
  <c r="AL119" i="2"/>
  <c r="AL111" i="2"/>
  <c r="AL103" i="2"/>
  <c r="AL95" i="2"/>
  <c r="AL87" i="2"/>
  <c r="AL79" i="2"/>
  <c r="AL183" i="2"/>
  <c r="R146" i="2"/>
  <c r="R138" i="2"/>
  <c r="Q145" i="2"/>
  <c r="H145" i="2"/>
  <c r="Q137" i="2"/>
  <c r="H137" i="2"/>
  <c r="Q129" i="2"/>
  <c r="H129" i="2"/>
  <c r="AL124" i="2"/>
  <c r="I16" i="2"/>
  <c r="AK16" i="2"/>
  <c r="AL22" i="2" s="1"/>
  <c r="AL209" i="2"/>
  <c r="AK65" i="2"/>
  <c r="AL71" i="2" s="1"/>
  <c r="I65" i="2"/>
  <c r="AL191" i="2"/>
  <c r="H117" i="2"/>
  <c r="Q117" i="2"/>
  <c r="H108" i="2"/>
  <c r="Q108" i="2"/>
  <c r="H100" i="2"/>
  <c r="Q100" i="2"/>
  <c r="H92" i="2"/>
  <c r="Q92" i="2"/>
  <c r="H84" i="2"/>
  <c r="Q84" i="2"/>
  <c r="H76" i="2"/>
  <c r="Q76" i="2"/>
  <c r="H68" i="2"/>
  <c r="Q68" i="2"/>
  <c r="AL61" i="2"/>
  <c r="AL53" i="2"/>
  <c r="AL36" i="2"/>
  <c r="AL28" i="2"/>
  <c r="AL156" i="2"/>
  <c r="H120" i="2"/>
  <c r="Q120" i="2"/>
  <c r="R20" i="2"/>
  <c r="M59" i="2"/>
  <c r="L60" i="2"/>
  <c r="M23" i="2"/>
  <c r="L24" i="2"/>
  <c r="Q20" i="2"/>
  <c r="H20" i="2"/>
  <c r="M21" i="2" s="1"/>
  <c r="Q157" i="3" l="1"/>
  <c r="H157" i="3"/>
  <c r="L134" i="3"/>
  <c r="M133" i="3"/>
  <c r="M61" i="2"/>
  <c r="L62" i="2"/>
  <c r="Q87" i="3"/>
  <c r="H87" i="3"/>
  <c r="Q25" i="3"/>
  <c r="H25" i="3"/>
  <c r="AL20" i="2"/>
  <c r="Q143" i="3"/>
  <c r="H143" i="3"/>
  <c r="Q82" i="3"/>
  <c r="H82" i="3"/>
  <c r="AL91" i="3"/>
  <c r="L76" i="2"/>
  <c r="M75" i="2"/>
  <c r="L108" i="2"/>
  <c r="M107" i="2"/>
  <c r="Q16" i="2"/>
  <c r="H16" i="2"/>
  <c r="Q83" i="3"/>
  <c r="H83" i="3"/>
  <c r="AL160" i="3"/>
  <c r="AL175" i="3"/>
  <c r="Q162" i="3"/>
  <c r="H162" i="3"/>
  <c r="M121" i="2"/>
  <c r="L122" i="2"/>
  <c r="AL199" i="3"/>
  <c r="L123" i="3"/>
  <c r="M122" i="3"/>
  <c r="AL200" i="3"/>
  <c r="M147" i="2"/>
  <c r="L148" i="2"/>
  <c r="AL77" i="3"/>
  <c r="L105" i="3"/>
  <c r="M104" i="3"/>
  <c r="L109" i="3"/>
  <c r="M108" i="3"/>
  <c r="Q180" i="3"/>
  <c r="H180" i="3"/>
  <c r="Q86" i="3"/>
  <c r="H86" i="3"/>
  <c r="L135" i="3"/>
  <c r="M134" i="3"/>
  <c r="H187" i="3"/>
  <c r="Q187" i="3"/>
  <c r="Q205" i="3"/>
  <c r="H205" i="3"/>
  <c r="L88" i="2"/>
  <c r="M87" i="2"/>
  <c r="M47" i="3"/>
  <c r="L48" i="3"/>
  <c r="M132" i="2"/>
  <c r="L133" i="2"/>
  <c r="L5" i="3"/>
  <c r="W5" i="3"/>
  <c r="M63" i="3"/>
  <c r="L64" i="3"/>
  <c r="I22" i="3"/>
  <c r="AK22" i="3"/>
  <c r="AL28" i="3" s="1"/>
  <c r="L101" i="3"/>
  <c r="M100" i="3"/>
  <c r="AL101" i="3"/>
  <c r="Q167" i="3"/>
  <c r="H167" i="3"/>
  <c r="AL148" i="3"/>
  <c r="L73" i="2"/>
  <c r="M72" i="2"/>
  <c r="Q146" i="3"/>
  <c r="H146" i="3"/>
  <c r="AL19" i="2"/>
  <c r="M141" i="2"/>
  <c r="L142" i="2"/>
  <c r="L79" i="2"/>
  <c r="M78" i="2"/>
  <c r="L111" i="2"/>
  <c r="M110" i="2"/>
  <c r="AK23" i="3"/>
  <c r="AL29" i="3" s="1"/>
  <c r="L124" i="3"/>
  <c r="M123" i="3"/>
  <c r="Q160" i="3"/>
  <c r="H160" i="3"/>
  <c r="Q88" i="3"/>
  <c r="H88" i="3"/>
  <c r="H201" i="3"/>
  <c r="Q201" i="3"/>
  <c r="Q152" i="3"/>
  <c r="H152" i="3"/>
  <c r="M115" i="2"/>
  <c r="L116" i="2"/>
  <c r="AL67" i="2"/>
  <c r="L98" i="2"/>
  <c r="M97" i="2"/>
  <c r="Q14" i="2"/>
  <c r="H14" i="2"/>
  <c r="AL30" i="3"/>
  <c r="L190" i="3"/>
  <c r="M189" i="3"/>
  <c r="Q89" i="3"/>
  <c r="H89" i="3"/>
  <c r="AL181" i="3"/>
  <c r="H197" i="3"/>
  <c r="Q197" i="3"/>
  <c r="L107" i="3"/>
  <c r="M106" i="3"/>
  <c r="H64" i="2"/>
  <c r="Q64" i="2"/>
  <c r="Q85" i="3"/>
  <c r="H85" i="3"/>
  <c r="L99" i="2"/>
  <c r="M98" i="2"/>
  <c r="H19" i="2"/>
  <c r="Q19" i="2"/>
  <c r="L85" i="2"/>
  <c r="M84" i="2"/>
  <c r="M118" i="2"/>
  <c r="L119" i="2"/>
  <c r="L54" i="3"/>
  <c r="M53" i="3"/>
  <c r="AL147" i="3"/>
  <c r="M138" i="3"/>
  <c r="L139" i="3"/>
  <c r="L122" i="3"/>
  <c r="M121" i="3"/>
  <c r="L7" i="2"/>
  <c r="Q95" i="3"/>
  <c r="H95" i="3"/>
  <c r="AL159" i="3"/>
  <c r="AL164" i="3"/>
  <c r="M13" i="3"/>
  <c r="L14" i="3"/>
  <c r="L112" i="3"/>
  <c r="M111" i="3"/>
  <c r="Q13" i="2"/>
  <c r="H13" i="2"/>
  <c r="Q23" i="3"/>
  <c r="H23" i="3"/>
  <c r="H98" i="3"/>
  <c r="Q98" i="3"/>
  <c r="AL154" i="3"/>
  <c r="L137" i="3"/>
  <c r="M136" i="3"/>
  <c r="AL83" i="3"/>
  <c r="Q24" i="3"/>
  <c r="H24" i="3"/>
  <c r="L188" i="3"/>
  <c r="M187" i="3"/>
  <c r="AL162" i="3"/>
  <c r="Q175" i="3"/>
  <c r="H175" i="3"/>
  <c r="AL203" i="3"/>
  <c r="M69" i="3"/>
  <c r="L70" i="3"/>
  <c r="L129" i="3"/>
  <c r="M128" i="3"/>
  <c r="L100" i="3"/>
  <c r="AL70" i="2"/>
  <c r="M117" i="2"/>
  <c r="L118" i="2"/>
  <c r="L47" i="3"/>
  <c r="M46" i="3"/>
  <c r="L125" i="3"/>
  <c r="M124" i="3"/>
  <c r="L94" i="2"/>
  <c r="M93" i="2"/>
  <c r="AL75" i="3"/>
  <c r="L13" i="3"/>
  <c r="M12" i="3"/>
  <c r="Q142" i="3"/>
  <c r="H142" i="3"/>
  <c r="Q177" i="3"/>
  <c r="H177" i="3"/>
  <c r="Q76" i="3"/>
  <c r="H76" i="3"/>
  <c r="L107" i="2"/>
  <c r="M106" i="2"/>
  <c r="L45" i="3"/>
  <c r="M44" i="3"/>
  <c r="M128" i="2"/>
  <c r="L129" i="2"/>
  <c r="AL157" i="3"/>
  <c r="Q174" i="3"/>
  <c r="H174" i="3"/>
  <c r="L184" i="3"/>
  <c r="M129" i="2"/>
  <c r="L130" i="2"/>
  <c r="AL13" i="2"/>
  <c r="M123" i="2"/>
  <c r="L124" i="2"/>
  <c r="L18" i="3"/>
  <c r="M17" i="3"/>
  <c r="Q141" i="3"/>
  <c r="H141" i="3"/>
  <c r="Q94" i="3"/>
  <c r="H94" i="3"/>
  <c r="AL99" i="3"/>
  <c r="AL65" i="2"/>
  <c r="L96" i="2"/>
  <c r="M95" i="2"/>
  <c r="AL18" i="2"/>
  <c r="M140" i="2"/>
  <c r="L141" i="2"/>
  <c r="M45" i="3"/>
  <c r="L46" i="3"/>
  <c r="L111" i="3"/>
  <c r="M110" i="3"/>
  <c r="L110" i="3"/>
  <c r="M109" i="3"/>
  <c r="AL177" i="3"/>
  <c r="Q153" i="3"/>
  <c r="H153" i="3"/>
  <c r="Q158" i="3"/>
  <c r="H158" i="3"/>
  <c r="L97" i="2"/>
  <c r="M96" i="2"/>
  <c r="AL179" i="3"/>
  <c r="L133" i="3"/>
  <c r="M132" i="3"/>
  <c r="L86" i="2"/>
  <c r="M85" i="2"/>
  <c r="H66" i="2"/>
  <c r="Q66" i="2"/>
  <c r="L87" i="2"/>
  <c r="M86" i="2"/>
  <c r="M7" i="3"/>
  <c r="L8" i="3"/>
  <c r="M60" i="3"/>
  <c r="L61" i="3"/>
  <c r="Q148" i="3"/>
  <c r="H148" i="3"/>
  <c r="Q96" i="3"/>
  <c r="H96" i="3"/>
  <c r="AL21" i="2"/>
  <c r="AL16" i="2"/>
  <c r="Q77" i="3"/>
  <c r="H77" i="3"/>
  <c r="L74" i="2"/>
  <c r="M73" i="2"/>
  <c r="L106" i="2"/>
  <c r="M105" i="2"/>
  <c r="M11" i="3"/>
  <c r="L12" i="3"/>
  <c r="Q156" i="3"/>
  <c r="H156" i="3"/>
  <c r="AL202" i="3"/>
  <c r="AL68" i="2"/>
  <c r="M127" i="2"/>
  <c r="L128" i="2"/>
  <c r="L89" i="2"/>
  <c r="M88" i="2"/>
  <c r="AL103" i="3"/>
  <c r="L99" i="3"/>
  <c r="M98" i="3"/>
  <c r="L185" i="3"/>
  <c r="M184" i="3"/>
  <c r="L77" i="2"/>
  <c r="M76" i="2"/>
  <c r="Q172" i="3"/>
  <c r="H172" i="3"/>
  <c r="AL166" i="3"/>
  <c r="M142" i="2"/>
  <c r="L143" i="2"/>
  <c r="L186" i="3"/>
  <c r="M185" i="3"/>
  <c r="AL180" i="3"/>
  <c r="L75" i="2"/>
  <c r="M74" i="2"/>
  <c r="M116" i="2"/>
  <c r="L117" i="2"/>
  <c r="Q91" i="3"/>
  <c r="H91" i="3"/>
  <c r="L11" i="3"/>
  <c r="AL153" i="3"/>
  <c r="Q151" i="3"/>
  <c r="H151" i="3"/>
  <c r="L121" i="3"/>
  <c r="M120" i="3"/>
  <c r="Q92" i="3"/>
  <c r="H92" i="3"/>
  <c r="L110" i="2"/>
  <c r="M109" i="2"/>
  <c r="L83" i="2"/>
  <c r="M82" i="2"/>
  <c r="L115" i="2"/>
  <c r="M114" i="2"/>
  <c r="L10" i="3"/>
  <c r="M9" i="3"/>
  <c r="L106" i="3"/>
  <c r="M105" i="3"/>
  <c r="L138" i="3"/>
  <c r="M137" i="3"/>
  <c r="L102" i="2"/>
  <c r="M101" i="2"/>
  <c r="L93" i="2"/>
  <c r="M92" i="2"/>
  <c r="L120" i="3"/>
  <c r="M119" i="3"/>
  <c r="AL155" i="3"/>
  <c r="AL169" i="3"/>
  <c r="L199" i="3"/>
  <c r="M198" i="3"/>
  <c r="L4" i="3"/>
  <c r="W4" i="3"/>
  <c r="Q93" i="3"/>
  <c r="H93" i="3"/>
  <c r="M9" i="2"/>
  <c r="L10" i="2"/>
  <c r="Q12" i="2"/>
  <c r="H12" i="2"/>
  <c r="M5" i="3"/>
  <c r="Q171" i="3"/>
  <c r="H171" i="3"/>
  <c r="AL188" i="3"/>
  <c r="AL174" i="3"/>
  <c r="Q173" i="3"/>
  <c r="H173" i="3"/>
  <c r="AL172" i="3"/>
  <c r="H18" i="2"/>
  <c r="Q18" i="2"/>
  <c r="L104" i="3"/>
  <c r="M103" i="3"/>
  <c r="L65" i="3"/>
  <c r="M37" i="3"/>
  <c r="L38" i="3"/>
  <c r="H202" i="3"/>
  <c r="Q202" i="3"/>
  <c r="Q15" i="2"/>
  <c r="H15" i="2"/>
  <c r="AL15" i="2"/>
  <c r="AL165" i="3"/>
  <c r="M126" i="2"/>
  <c r="L127" i="2"/>
  <c r="AL79" i="3"/>
  <c r="AL185" i="3"/>
  <c r="L191" i="3"/>
  <c r="M190" i="3"/>
  <c r="AL161" i="3"/>
  <c r="AL12" i="2"/>
  <c r="M120" i="2"/>
  <c r="L121" i="2"/>
  <c r="L8" i="2"/>
  <c r="Q84" i="3"/>
  <c r="H84" i="3"/>
  <c r="Q28" i="3"/>
  <c r="H28" i="3"/>
  <c r="Q90" i="3"/>
  <c r="H90" i="3"/>
  <c r="L117" i="3"/>
  <c r="M116" i="3"/>
  <c r="Q169" i="3"/>
  <c r="H169" i="3"/>
  <c r="L21" i="2"/>
  <c r="M20" i="2"/>
  <c r="AL197" i="3"/>
  <c r="L92" i="2"/>
  <c r="M91" i="2"/>
  <c r="H65" i="2"/>
  <c r="Q65" i="2"/>
  <c r="M136" i="2"/>
  <c r="L137" i="2"/>
  <c r="L97" i="3"/>
  <c r="M96" i="3"/>
  <c r="AL150" i="3"/>
  <c r="L118" i="3"/>
  <c r="M117" i="3"/>
  <c r="Q147" i="3"/>
  <c r="H147" i="3"/>
  <c r="AL187" i="3"/>
  <c r="L192" i="3"/>
  <c r="M191" i="3"/>
  <c r="H189" i="3"/>
  <c r="Q189" i="3"/>
  <c r="M130" i="2"/>
  <c r="L131" i="2"/>
  <c r="M137" i="2"/>
  <c r="L138" i="2"/>
  <c r="M61" i="3"/>
  <c r="L62" i="3"/>
  <c r="Q63" i="3"/>
  <c r="H63" i="3"/>
  <c r="M64" i="3" s="1"/>
  <c r="AL170" i="3"/>
  <c r="M146" i="2"/>
  <c r="L147" i="2"/>
  <c r="M131" i="2"/>
  <c r="L132" i="2"/>
  <c r="L19" i="3"/>
  <c r="M18" i="3"/>
  <c r="H183" i="3"/>
  <c r="Q183" i="3"/>
  <c r="Q149" i="3"/>
  <c r="H149" i="3"/>
  <c r="L198" i="3"/>
  <c r="M197" i="3"/>
  <c r="L127" i="3"/>
  <c r="M126" i="3"/>
  <c r="Q163" i="3"/>
  <c r="H163" i="3"/>
  <c r="AL144" i="3"/>
  <c r="AL69" i="2"/>
  <c r="L72" i="2"/>
  <c r="M71" i="2"/>
  <c r="L104" i="2"/>
  <c r="M103" i="2"/>
  <c r="I39" i="2"/>
  <c r="AK39" i="2"/>
  <c r="AK40" i="2"/>
  <c r="AL46" i="2" s="1"/>
  <c r="M148" i="2"/>
  <c r="L149" i="2"/>
  <c r="AL146" i="3"/>
  <c r="AL145" i="3"/>
  <c r="AL85" i="3"/>
  <c r="Q182" i="3"/>
  <c r="H182" i="3"/>
  <c r="M183" i="3" s="1"/>
  <c r="Q168" i="3"/>
  <c r="H168" i="3"/>
  <c r="L105" i="2"/>
  <c r="M104" i="2"/>
  <c r="Q166" i="3"/>
  <c r="H166" i="3"/>
  <c r="AL24" i="2"/>
  <c r="M125" i="2"/>
  <c r="L126" i="2"/>
  <c r="L95" i="2"/>
  <c r="M94" i="2"/>
  <c r="L113" i="3"/>
  <c r="M112" i="3"/>
  <c r="L132" i="3"/>
  <c r="M131" i="3"/>
  <c r="Q9" i="2"/>
  <c r="H9" i="2"/>
  <c r="Q159" i="3"/>
  <c r="H159" i="3"/>
  <c r="L82" i="2"/>
  <c r="M81" i="2"/>
  <c r="L114" i="2"/>
  <c r="M113" i="2"/>
  <c r="L119" i="3"/>
  <c r="M118" i="3"/>
  <c r="AL176" i="3"/>
  <c r="Q179" i="3"/>
  <c r="H179" i="3"/>
  <c r="AL184" i="3"/>
  <c r="AL167" i="3"/>
  <c r="L81" i="2"/>
  <c r="M80" i="2"/>
  <c r="L52" i="3"/>
  <c r="M51" i="3"/>
  <c r="H200" i="3"/>
  <c r="Q200" i="3"/>
  <c r="Q155" i="3"/>
  <c r="H155" i="3"/>
  <c r="H6" i="2"/>
  <c r="Q6" i="2"/>
  <c r="M135" i="2"/>
  <c r="L136" i="2"/>
  <c r="L113" i="2"/>
  <c r="M112" i="2"/>
  <c r="M122" i="2"/>
  <c r="L123" i="2"/>
  <c r="L109" i="2"/>
  <c r="M108" i="2"/>
  <c r="AL15" i="3"/>
  <c r="AL12" i="3"/>
  <c r="AL11" i="3"/>
  <c r="L16" i="3"/>
  <c r="M15" i="3"/>
  <c r="L203" i="3"/>
  <c r="Q154" i="3"/>
  <c r="H154" i="3"/>
  <c r="L130" i="3"/>
  <c r="M129" i="3"/>
  <c r="L84" i="2"/>
  <c r="M83" i="2"/>
  <c r="L17" i="3"/>
  <c r="M16" i="3"/>
  <c r="Q144" i="3"/>
  <c r="H144" i="3"/>
  <c r="AL191" i="3"/>
  <c r="AL81" i="3"/>
  <c r="Q181" i="3"/>
  <c r="H181" i="3"/>
  <c r="L126" i="3"/>
  <c r="M125" i="3"/>
  <c r="AL195" i="3"/>
  <c r="L193" i="3"/>
  <c r="M192" i="3"/>
  <c r="AF4" i="2"/>
  <c r="AG4" i="2" s="1"/>
  <c r="AH4" i="2" s="1"/>
  <c r="L91" i="2"/>
  <c r="M90" i="2"/>
  <c r="AL33" i="3"/>
  <c r="Q164" i="3"/>
  <c r="H164" i="3"/>
  <c r="L69" i="2"/>
  <c r="M68" i="2"/>
  <c r="L101" i="2"/>
  <c r="M100" i="2"/>
  <c r="L7" i="3"/>
  <c r="M6" i="3"/>
  <c r="L115" i="3"/>
  <c r="M114" i="3"/>
  <c r="AL189" i="3"/>
  <c r="AL84" i="3"/>
  <c r="AL156" i="3"/>
  <c r="L194" i="3"/>
  <c r="M193" i="3"/>
  <c r="AL34" i="3"/>
  <c r="AL151" i="3"/>
  <c r="V7" i="2"/>
  <c r="U8" i="2"/>
  <c r="AL13" i="3"/>
  <c r="Q140" i="3"/>
  <c r="S8" i="3" s="1"/>
  <c r="H140" i="3"/>
  <c r="Q79" i="3"/>
  <c r="H79" i="3"/>
  <c r="H5" i="2"/>
  <c r="X5" i="2"/>
  <c r="Q5" i="2"/>
  <c r="AL80" i="3"/>
  <c r="AL76" i="3"/>
  <c r="AL182" i="3"/>
  <c r="AL140" i="3"/>
  <c r="L102" i="3"/>
  <c r="M101" i="3"/>
  <c r="AL86" i="3"/>
  <c r="M40" i="3"/>
  <c r="L41" i="3"/>
  <c r="M42" i="3"/>
  <c r="M66" i="3"/>
  <c r="L67" i="3"/>
  <c r="M134" i="2"/>
  <c r="L135" i="2"/>
  <c r="AL14" i="3"/>
  <c r="Q170" i="3"/>
  <c r="H170" i="3"/>
  <c r="AL87" i="3"/>
  <c r="Q178" i="3"/>
  <c r="H178" i="3"/>
  <c r="Q161" i="3"/>
  <c r="H161" i="3"/>
  <c r="AL171" i="3"/>
  <c r="AL206" i="3"/>
  <c r="L78" i="2"/>
  <c r="M77" i="2"/>
  <c r="L103" i="3"/>
  <c r="M102" i="3"/>
  <c r="AL196" i="3"/>
  <c r="M68" i="3"/>
  <c r="L69" i="3"/>
  <c r="L44" i="3"/>
  <c r="M43" i="3"/>
  <c r="AL17" i="2"/>
  <c r="U9" i="3"/>
  <c r="V8" i="3"/>
  <c r="AK21" i="3"/>
  <c r="I21" i="3"/>
  <c r="L70" i="2"/>
  <c r="M69" i="2"/>
  <c r="L116" i="3"/>
  <c r="M115" i="3"/>
  <c r="L20" i="2"/>
  <c r="M119" i="2"/>
  <c r="L120" i="2"/>
  <c r="L68" i="2"/>
  <c r="M67" i="2"/>
  <c r="L100" i="2"/>
  <c r="M99" i="2"/>
  <c r="M144" i="2"/>
  <c r="L145" i="2"/>
  <c r="Q26" i="3"/>
  <c r="H26" i="3"/>
  <c r="AL163" i="3"/>
  <c r="Q75" i="3"/>
  <c r="H75" i="3"/>
  <c r="H195" i="3"/>
  <c r="Q195" i="3"/>
  <c r="Q17" i="2"/>
  <c r="H17" i="2"/>
  <c r="M145" i="2"/>
  <c r="L146" i="2"/>
  <c r="Q27" i="3"/>
  <c r="H27" i="3"/>
  <c r="AL90" i="3"/>
  <c r="H204" i="3"/>
  <c r="Q204" i="3"/>
  <c r="Q11" i="2"/>
  <c r="H11" i="2"/>
  <c r="M139" i="2"/>
  <c r="L140" i="2"/>
  <c r="L53" i="3"/>
  <c r="M52" i="3"/>
  <c r="L20" i="3"/>
  <c r="M19" i="3"/>
  <c r="L196" i="3"/>
  <c r="M195" i="3"/>
  <c r="Q78" i="3"/>
  <c r="H78" i="3"/>
  <c r="L131" i="3"/>
  <c r="M130" i="3"/>
  <c r="Q150" i="3"/>
  <c r="H150" i="3"/>
  <c r="AL178" i="3"/>
  <c r="Q145" i="3"/>
  <c r="H145" i="3"/>
  <c r="L80" i="2"/>
  <c r="M79" i="2"/>
  <c r="L112" i="2"/>
  <c r="M111" i="2"/>
  <c r="M124" i="2"/>
  <c r="L125" i="2"/>
  <c r="M65" i="3"/>
  <c r="L66" i="3"/>
  <c r="AL93" i="3"/>
  <c r="AL141" i="3"/>
  <c r="L128" i="3"/>
  <c r="M127" i="3"/>
  <c r="AL11" i="2"/>
  <c r="AL31" i="3"/>
  <c r="Q74" i="3"/>
  <c r="H74" i="3"/>
  <c r="Q176" i="3"/>
  <c r="H176" i="3"/>
  <c r="AL183" i="3"/>
  <c r="M133" i="2"/>
  <c r="L134" i="2"/>
  <c r="L71" i="2"/>
  <c r="M70" i="2"/>
  <c r="L103" i="2"/>
  <c r="M102" i="2"/>
  <c r="L39" i="3"/>
  <c r="M38" i="3"/>
  <c r="L108" i="3"/>
  <c r="M107" i="3"/>
  <c r="Q80" i="3"/>
  <c r="H80" i="3"/>
  <c r="L136" i="3"/>
  <c r="M135" i="3"/>
  <c r="AL96" i="3"/>
  <c r="L15" i="3"/>
  <c r="M14" i="3"/>
  <c r="L90" i="2"/>
  <c r="M89" i="2"/>
  <c r="M48" i="3"/>
  <c r="L49" i="3"/>
  <c r="M50" i="3"/>
  <c r="L114" i="3"/>
  <c r="M113" i="3"/>
  <c r="Q81" i="3"/>
  <c r="H81" i="3"/>
  <c r="AL149" i="3"/>
  <c r="Q165" i="3"/>
  <c r="H165" i="3"/>
  <c r="AL88" i="3"/>
  <c r="M143" i="2"/>
  <c r="L144" i="2"/>
  <c r="Q9" i="3"/>
  <c r="H9" i="3"/>
  <c r="M138" i="2"/>
  <c r="L139" i="2"/>
  <c r="AL198" i="3"/>
  <c r="L187" i="3" l="1"/>
  <c r="M186" i="3"/>
  <c r="M178" i="3"/>
  <c r="L179" i="3"/>
  <c r="M27" i="3"/>
  <c r="L28" i="3"/>
  <c r="M29" i="3"/>
  <c r="M150" i="3"/>
  <c r="L151" i="3"/>
  <c r="M147" i="3"/>
  <c r="L148" i="3"/>
  <c r="M140" i="3"/>
  <c r="L141" i="3"/>
  <c r="M141" i="3"/>
  <c r="L142" i="3"/>
  <c r="L89" i="3"/>
  <c r="M88" i="3"/>
  <c r="L88" i="3"/>
  <c r="M87" i="3"/>
  <c r="L82" i="3"/>
  <c r="M81" i="3"/>
  <c r="L83" i="3"/>
  <c r="M82" i="3"/>
  <c r="L87" i="3"/>
  <c r="M86" i="3"/>
  <c r="M175" i="3"/>
  <c r="L176" i="3"/>
  <c r="M26" i="3"/>
  <c r="L27" i="3"/>
  <c r="M28" i="3"/>
  <c r="M74" i="3"/>
  <c r="L75" i="3"/>
  <c r="M169" i="3"/>
  <c r="L170" i="3"/>
  <c r="M164" i="3"/>
  <c r="L165" i="3"/>
  <c r="L78" i="3"/>
  <c r="M77" i="3"/>
  <c r="S7" i="2" a="1"/>
  <c r="S8" i="2"/>
  <c r="V8" i="2"/>
  <c r="U9" i="2"/>
  <c r="L200" i="3"/>
  <c r="M199" i="3"/>
  <c r="M158" i="3"/>
  <c r="L159" i="3"/>
  <c r="M171" i="3"/>
  <c r="L172" i="3"/>
  <c r="L66" i="2"/>
  <c r="M65" i="2"/>
  <c r="M157" i="3"/>
  <c r="L158" i="3"/>
  <c r="M97" i="3"/>
  <c r="L98" i="3"/>
  <c r="Q22" i="3"/>
  <c r="H22" i="3"/>
  <c r="M15" i="2"/>
  <c r="L16" i="2"/>
  <c r="L85" i="3"/>
  <c r="M84" i="3"/>
  <c r="M167" i="3"/>
  <c r="L168" i="3"/>
  <c r="M148" i="3"/>
  <c r="L149" i="3"/>
  <c r="M146" i="3"/>
  <c r="L147" i="3"/>
  <c r="M168" i="3"/>
  <c r="L169" i="3"/>
  <c r="L84" i="3"/>
  <c r="M83" i="3"/>
  <c r="M14" i="2"/>
  <c r="L15" i="2"/>
  <c r="L93" i="3"/>
  <c r="M92" i="3"/>
  <c r="M155" i="3"/>
  <c r="L156" i="3"/>
  <c r="L77" i="3"/>
  <c r="M76" i="3"/>
  <c r="L24" i="3"/>
  <c r="L23" i="3"/>
  <c r="L64" i="2"/>
  <c r="M63" i="2"/>
  <c r="M159" i="3"/>
  <c r="L160" i="3"/>
  <c r="L86" i="3"/>
  <c r="M85" i="3"/>
  <c r="L143" i="3"/>
  <c r="M142" i="3"/>
  <c r="M172" i="3"/>
  <c r="L173" i="3"/>
  <c r="S7" i="3" a="1"/>
  <c r="M173" i="3"/>
  <c r="L174" i="3"/>
  <c r="M166" i="3"/>
  <c r="L167" i="3"/>
  <c r="M161" i="3"/>
  <c r="L162" i="3"/>
  <c r="L195" i="3"/>
  <c r="M194" i="3"/>
  <c r="M180" i="3"/>
  <c r="L181" i="3"/>
  <c r="M10" i="2"/>
  <c r="L11" i="2"/>
  <c r="H21" i="3"/>
  <c r="M22" i="3" s="1"/>
  <c r="Q21" i="3"/>
  <c r="M160" i="3"/>
  <c r="L161" i="3"/>
  <c r="M143" i="3"/>
  <c r="L144" i="3"/>
  <c r="M8" i="2"/>
  <c r="L9" i="2"/>
  <c r="M170" i="3"/>
  <c r="L171" i="3"/>
  <c r="M152" i="3"/>
  <c r="L153" i="3"/>
  <c r="L9" i="3"/>
  <c r="M8" i="3"/>
  <c r="L81" i="3"/>
  <c r="M80" i="3"/>
  <c r="M16" i="2"/>
  <c r="L17" i="2"/>
  <c r="AL27" i="3"/>
  <c r="AL26" i="3"/>
  <c r="AL23" i="3"/>
  <c r="AL25" i="3"/>
  <c r="AL22" i="3"/>
  <c r="AL21" i="3"/>
  <c r="AL24" i="3"/>
  <c r="L79" i="3"/>
  <c r="M78" i="3"/>
  <c r="M181" i="3"/>
  <c r="L182" i="3"/>
  <c r="AL45" i="2"/>
  <c r="AL43" i="2"/>
  <c r="AL42" i="2"/>
  <c r="AL41" i="2"/>
  <c r="AL44" i="2"/>
  <c r="AL39" i="2"/>
  <c r="AL40" i="2"/>
  <c r="M162" i="3"/>
  <c r="L163" i="3"/>
  <c r="L65" i="2"/>
  <c r="M64" i="2"/>
  <c r="M66" i="2"/>
  <c r="AF4" i="3"/>
  <c r="AG4" i="3" s="1"/>
  <c r="AH4" i="3" s="1"/>
  <c r="L92" i="3"/>
  <c r="M91" i="3"/>
  <c r="M10" i="3"/>
  <c r="L76" i="3"/>
  <c r="M75" i="3"/>
  <c r="M12" i="2"/>
  <c r="L13" i="2"/>
  <c r="L95" i="3"/>
  <c r="M94" i="3"/>
  <c r="M18" i="2"/>
  <c r="L19" i="2"/>
  <c r="M151" i="3"/>
  <c r="L152" i="3"/>
  <c r="AF5" i="3"/>
  <c r="AG5" i="3" s="1"/>
  <c r="AH5" i="3" s="1"/>
  <c r="L205" i="3"/>
  <c r="M204" i="3"/>
  <c r="M179" i="3"/>
  <c r="L180" i="3"/>
  <c r="L201" i="3"/>
  <c r="M200" i="3"/>
  <c r="M73" i="3"/>
  <c r="L74" i="3"/>
  <c r="M163" i="3"/>
  <c r="L164" i="3"/>
  <c r="M149" i="3"/>
  <c r="L150" i="3"/>
  <c r="L6" i="2"/>
  <c r="M5" i="2"/>
  <c r="M182" i="3"/>
  <c r="L183" i="3"/>
  <c r="M7" i="2"/>
  <c r="M17" i="2"/>
  <c r="L18" i="2"/>
  <c r="M24" i="3"/>
  <c r="L25" i="3"/>
  <c r="M144" i="3"/>
  <c r="L145" i="3"/>
  <c r="L80" i="3"/>
  <c r="M79" i="3"/>
  <c r="M25" i="3"/>
  <c r="L26" i="3"/>
  <c r="L5" i="2"/>
  <c r="W5" i="2"/>
  <c r="M153" i="3"/>
  <c r="L154" i="3"/>
  <c r="M177" i="3"/>
  <c r="L178" i="3"/>
  <c r="M202" i="3"/>
  <c r="H39" i="2"/>
  <c r="Q39" i="2"/>
  <c r="M62" i="3"/>
  <c r="L63" i="3"/>
  <c r="L202" i="3"/>
  <c r="M201" i="3"/>
  <c r="L91" i="3"/>
  <c r="M90" i="3"/>
  <c r="M174" i="3"/>
  <c r="L175" i="3"/>
  <c r="M13" i="2"/>
  <c r="L14" i="2"/>
  <c r="M156" i="3"/>
  <c r="L157" i="3"/>
  <c r="L204" i="3"/>
  <c r="M203" i="3"/>
  <c r="M205" i="3"/>
  <c r="M19" i="2"/>
  <c r="U10" i="3"/>
  <c r="V9" i="3"/>
  <c r="M139" i="3"/>
  <c r="N8" i="3" s="1"/>
  <c r="L140" i="3"/>
  <c r="N7" i="3" s="1" a="1"/>
  <c r="M154" i="3"/>
  <c r="L155" i="3"/>
  <c r="M165" i="3"/>
  <c r="L166" i="3"/>
  <c r="L189" i="3"/>
  <c r="M188" i="3"/>
  <c r="L90" i="3"/>
  <c r="M89" i="3"/>
  <c r="M11" i="2"/>
  <c r="L12" i="2"/>
  <c r="L96" i="3"/>
  <c r="M95" i="3"/>
  <c r="L94" i="3"/>
  <c r="M93" i="3"/>
  <c r="M176" i="3"/>
  <c r="L177" i="3"/>
  <c r="M99" i="3"/>
  <c r="M6" i="2"/>
  <c r="L197" i="3"/>
  <c r="M196" i="3"/>
  <c r="M145" i="3"/>
  <c r="L146" i="3"/>
  <c r="O7" i="3" l="1"/>
  <c r="N7" i="3"/>
  <c r="M1" i="3" s="1"/>
  <c r="S7" i="2"/>
  <c r="R1" i="2" s="1"/>
  <c r="T7" i="2"/>
  <c r="V10" i="3"/>
  <c r="U11" i="3"/>
  <c r="AF5" i="2"/>
  <c r="AG5" i="2" s="1"/>
  <c r="AH5" i="2" s="1"/>
  <c r="L22" i="3"/>
  <c r="M21" i="3"/>
  <c r="L21" i="3"/>
  <c r="M20" i="3"/>
  <c r="N7" i="2" a="1"/>
  <c r="M23" i="3"/>
  <c r="M38" i="2"/>
  <c r="L39" i="2"/>
  <c r="M40" i="2"/>
  <c r="V9" i="2"/>
  <c r="U10" i="2"/>
  <c r="T7" i="3"/>
  <c r="S7" i="3"/>
  <c r="R1" i="3" s="1"/>
  <c r="X6" i="3" l="1"/>
  <c r="W6" i="3"/>
  <c r="O7" i="2"/>
  <c r="N7" i="2"/>
  <c r="M1" i="2" s="1"/>
  <c r="V11" i="3"/>
  <c r="U12" i="3"/>
  <c r="Y6" i="3"/>
  <c r="U11" i="2"/>
  <c r="V10" i="2"/>
  <c r="Y6" i="2"/>
  <c r="Y8" i="3" l="1"/>
  <c r="X6" i="2"/>
  <c r="W6" i="2"/>
  <c r="X7" i="2" s="1"/>
  <c r="V12" i="3"/>
  <c r="U13" i="3"/>
  <c r="AF6" i="3"/>
  <c r="AG6" i="3" s="1"/>
  <c r="AH6" i="3" s="1"/>
  <c r="U12" i="2"/>
  <c r="V11" i="2"/>
  <c r="W7" i="3"/>
  <c r="Y7" i="3"/>
  <c r="X7" i="3"/>
  <c r="Y8" i="2" l="1"/>
  <c r="AF7" i="3"/>
  <c r="AG7" i="3" s="1"/>
  <c r="AH7" i="3" s="1"/>
  <c r="W9" i="3"/>
  <c r="W7" i="2"/>
  <c r="U13" i="2"/>
  <c r="V12" i="2"/>
  <c r="X8" i="3"/>
  <c r="W8" i="3"/>
  <c r="W8" i="2"/>
  <c r="AF6" i="2"/>
  <c r="AG6" i="2" s="1"/>
  <c r="AH6" i="2" s="1"/>
  <c r="X8" i="2"/>
  <c r="Y7" i="2"/>
  <c r="Y9" i="3"/>
  <c r="V13" i="3"/>
  <c r="U14" i="3"/>
  <c r="V14" i="3" l="1"/>
  <c r="U15" i="3"/>
  <c r="U14" i="2"/>
  <c r="V13" i="2"/>
  <c r="AF9" i="3"/>
  <c r="AG9" i="3" s="1"/>
  <c r="AH9" i="3" s="1"/>
  <c r="AF8" i="2"/>
  <c r="AG8" i="2" s="1"/>
  <c r="AH8" i="2" s="1"/>
  <c r="X9" i="2"/>
  <c r="W10" i="2" s="1"/>
  <c r="Y9" i="2"/>
  <c r="AF7" i="2"/>
  <c r="AG7" i="2" s="1"/>
  <c r="AH7" i="2" s="1"/>
  <c r="W9" i="2"/>
  <c r="AF8" i="3"/>
  <c r="AG8" i="3" s="1"/>
  <c r="AH8" i="3" s="1"/>
  <c r="W10" i="3"/>
  <c r="X10" i="3"/>
  <c r="X10" i="2"/>
  <c r="X9" i="3"/>
  <c r="AF10" i="2" l="1"/>
  <c r="AG10" i="2" s="1"/>
  <c r="AH10" i="2" s="1"/>
  <c r="V15" i="3"/>
  <c r="U16" i="3"/>
  <c r="Y11" i="2"/>
  <c r="U15" i="2"/>
  <c r="V14" i="2"/>
  <c r="X11" i="2"/>
  <c r="W12" i="2" s="1"/>
  <c r="Y10" i="2"/>
  <c r="Y11" i="3"/>
  <c r="AF10" i="3"/>
  <c r="AG10" i="3" s="1"/>
  <c r="AH10" i="3" s="1"/>
  <c r="AF9" i="2"/>
  <c r="AG9" i="2" s="1"/>
  <c r="AH9" i="2" s="1"/>
  <c r="W11" i="2"/>
  <c r="X12" i="2" s="1"/>
  <c r="X11" i="3"/>
  <c r="Y10" i="3"/>
  <c r="W11" i="3"/>
  <c r="W14" i="2" l="1"/>
  <c r="AF12" i="2"/>
  <c r="AG12" i="2" s="1"/>
  <c r="AH12" i="2" s="1"/>
  <c r="Y12" i="3"/>
  <c r="X13" i="3"/>
  <c r="Y13" i="2"/>
  <c r="W12" i="3"/>
  <c r="X12" i="3"/>
  <c r="X13" i="2"/>
  <c r="W13" i="2"/>
  <c r="X14" i="2" s="1"/>
  <c r="AF11" i="2"/>
  <c r="AG11" i="2" s="1"/>
  <c r="AH11" i="2" s="1"/>
  <c r="U16" i="2"/>
  <c r="V15" i="2"/>
  <c r="Y13" i="3"/>
  <c r="V16" i="3"/>
  <c r="U17" i="3"/>
  <c r="W13" i="3"/>
  <c r="AF11" i="3"/>
  <c r="AG11" i="3" s="1"/>
  <c r="AH11" i="3" s="1"/>
  <c r="Y12" i="2"/>
  <c r="Y14" i="2" s="1"/>
  <c r="U17" i="2" l="1"/>
  <c r="V16" i="2"/>
  <c r="Y14" i="3"/>
  <c r="X15" i="2"/>
  <c r="V17" i="3"/>
  <c r="U18" i="3"/>
  <c r="X14" i="3"/>
  <c r="Y15" i="2"/>
  <c r="AF14" i="2"/>
  <c r="AG14" i="2" s="1"/>
  <c r="AH14" i="2" s="1"/>
  <c r="AF13" i="2"/>
  <c r="AG13" i="2" s="1"/>
  <c r="AH13" i="2" s="1"/>
  <c r="W15" i="2"/>
  <c r="W16" i="2" s="1"/>
  <c r="AF13" i="3"/>
  <c r="AG13" i="3" s="1"/>
  <c r="AH13" i="3" s="1"/>
  <c r="W14" i="3"/>
  <c r="X15" i="3" s="1"/>
  <c r="AF12" i="3"/>
  <c r="AG12" i="3" s="1"/>
  <c r="AH12" i="3" s="1"/>
  <c r="AF16" i="2" l="1"/>
  <c r="AG16" i="2" s="1"/>
  <c r="AH16" i="2" s="1"/>
  <c r="X16" i="2"/>
  <c r="V18" i="3"/>
  <c r="U19" i="3"/>
  <c r="Y16" i="3"/>
  <c r="X16" i="3"/>
  <c r="AF15" i="2"/>
  <c r="AG15" i="2" s="1"/>
  <c r="AH15" i="2" s="1"/>
  <c r="Y16" i="2"/>
  <c r="W16" i="3"/>
  <c r="AF14" i="3"/>
  <c r="AG14" i="3" s="1"/>
  <c r="AH14" i="3" s="1"/>
  <c r="Y17" i="2"/>
  <c r="W15" i="3"/>
  <c r="Y15" i="3"/>
  <c r="U18" i="2"/>
  <c r="V17" i="2"/>
  <c r="Y18" i="3" l="1"/>
  <c r="V19" i="3"/>
  <c r="U20" i="3"/>
  <c r="U19" i="2"/>
  <c r="V18" i="2"/>
  <c r="X17" i="2"/>
  <c r="Y18" i="2" s="1"/>
  <c r="AF16" i="3"/>
  <c r="AG16" i="3" s="1"/>
  <c r="AH16" i="3" s="1"/>
  <c r="Y17" i="3"/>
  <c r="W17" i="2"/>
  <c r="X17" i="3"/>
  <c r="W17" i="3"/>
  <c r="X18" i="3" s="1"/>
  <c r="AF15" i="3"/>
  <c r="AG15" i="3" s="1"/>
  <c r="AH15" i="3" s="1"/>
  <c r="AF17" i="2" l="1"/>
  <c r="AG17" i="2" s="1"/>
  <c r="AH17" i="2" s="1"/>
  <c r="W18" i="2"/>
  <c r="U20" i="2"/>
  <c r="V19" i="2"/>
  <c r="Y19" i="3"/>
  <c r="X18" i="2"/>
  <c r="AF17" i="3"/>
  <c r="AG17" i="3" s="1"/>
  <c r="AH17" i="3" s="1"/>
  <c r="U21" i="3"/>
  <c r="V20" i="3"/>
  <c r="W18" i="3"/>
  <c r="AF18" i="2" l="1"/>
  <c r="AG18" i="2" s="1"/>
  <c r="AH18" i="2" s="1"/>
  <c r="AF18" i="3"/>
  <c r="AG18" i="3" s="1"/>
  <c r="AH18" i="3" s="1"/>
  <c r="V21" i="3"/>
  <c r="U22" i="3"/>
  <c r="W19" i="3"/>
  <c r="W19" i="2"/>
  <c r="X20" i="2" s="1"/>
  <c r="X19" i="3"/>
  <c r="Y19" i="2"/>
  <c r="X19" i="2"/>
  <c r="U21" i="2"/>
  <c r="V20" i="2"/>
  <c r="U22" i="2" l="1"/>
  <c r="V21" i="2"/>
  <c r="Y20" i="2"/>
  <c r="AF19" i="2"/>
  <c r="AG19" i="2" s="1"/>
  <c r="AH19" i="2" s="1"/>
  <c r="W20" i="2"/>
  <c r="AF19" i="3"/>
  <c r="AG19" i="3" s="1"/>
  <c r="AH19" i="3" s="1"/>
  <c r="X20" i="3"/>
  <c r="V22" i="3"/>
  <c r="U23" i="3"/>
  <c r="Y21" i="2"/>
  <c r="W20" i="3"/>
  <c r="X21" i="3" s="1"/>
  <c r="Y20" i="3"/>
  <c r="AF20" i="2" l="1"/>
  <c r="AG20" i="2" s="1"/>
  <c r="AH20" i="2" s="1"/>
  <c r="X21" i="2"/>
  <c r="V23" i="3"/>
  <c r="U24" i="3"/>
  <c r="Y21" i="3"/>
  <c r="AF20" i="3"/>
  <c r="AG20" i="3" s="1"/>
  <c r="AH20" i="3" s="1"/>
  <c r="V22" i="2"/>
  <c r="U23" i="2"/>
  <c r="W21" i="2"/>
  <c r="Y22" i="3"/>
  <c r="W21" i="3"/>
  <c r="W22" i="3" s="1"/>
  <c r="AF22" i="3" l="1"/>
  <c r="AG22" i="3" s="1"/>
  <c r="AH22" i="3" s="1"/>
  <c r="V24" i="3"/>
  <c r="U25" i="3"/>
  <c r="V23" i="2"/>
  <c r="U24" i="2"/>
  <c r="Y22" i="2"/>
  <c r="AF21" i="3"/>
  <c r="AG21" i="3" s="1"/>
  <c r="AH21" i="3" s="1"/>
  <c r="X22" i="3"/>
  <c r="AF21" i="2"/>
  <c r="AG21" i="2" s="1"/>
  <c r="AH21" i="2" s="1"/>
  <c r="X22" i="2"/>
  <c r="W22" i="2"/>
  <c r="V25" i="3" l="1"/>
  <c r="U26" i="3"/>
  <c r="W23" i="3"/>
  <c r="X24" i="2"/>
  <c r="Y23" i="2"/>
  <c r="Y25" i="2" s="1"/>
  <c r="X23" i="3"/>
  <c r="AF22" i="2"/>
  <c r="AG22" i="2" s="1"/>
  <c r="AH22" i="2" s="1"/>
  <c r="W23" i="2"/>
  <c r="X23" i="2"/>
  <c r="Y23" i="3"/>
  <c r="Y24" i="2"/>
  <c r="V24" i="2"/>
  <c r="U25" i="2"/>
  <c r="V25" i="2" l="1"/>
  <c r="U26" i="2"/>
  <c r="AF23" i="3"/>
  <c r="AG23" i="3" s="1"/>
  <c r="AH23" i="3" s="1"/>
  <c r="W25" i="3"/>
  <c r="W24" i="3"/>
  <c r="X25" i="3" s="1"/>
  <c r="Y24" i="3"/>
  <c r="Y25" i="3"/>
  <c r="V26" i="3"/>
  <c r="U27" i="3"/>
  <c r="AF23" i="2"/>
  <c r="AG23" i="2" s="1"/>
  <c r="AH23" i="2" s="1"/>
  <c r="W24" i="2"/>
  <c r="W25" i="2" s="1"/>
  <c r="X24" i="3"/>
  <c r="AF25" i="2" l="1"/>
  <c r="AG25" i="2" s="1"/>
  <c r="AH25" i="2" s="1"/>
  <c r="Y26" i="3"/>
  <c r="X25" i="2"/>
  <c r="AF24" i="3"/>
  <c r="AG24" i="3" s="1"/>
  <c r="AH24" i="3" s="1"/>
  <c r="W26" i="3"/>
  <c r="W27" i="3" s="1"/>
  <c r="AF24" i="2"/>
  <c r="AG24" i="2" s="1"/>
  <c r="AH24" i="2" s="1"/>
  <c r="V27" i="3"/>
  <c r="U28" i="3"/>
  <c r="V26" i="2"/>
  <c r="U27" i="2"/>
  <c r="AF25" i="3"/>
  <c r="AG25" i="3" s="1"/>
  <c r="AH25" i="3" s="1"/>
  <c r="X26" i="3"/>
  <c r="Y27" i="3" s="1"/>
  <c r="AF27" i="3" l="1"/>
  <c r="AG27" i="3" s="1"/>
  <c r="AH27" i="3" s="1"/>
  <c r="Y26" i="2"/>
  <c r="V28" i="3"/>
  <c r="U29" i="3"/>
  <c r="X26" i="2"/>
  <c r="W26" i="2"/>
  <c r="AF26" i="3"/>
  <c r="AG26" i="3" s="1"/>
  <c r="AH26" i="3" s="1"/>
  <c r="X27" i="3"/>
  <c r="V27" i="2"/>
  <c r="U28" i="2"/>
  <c r="Y28" i="3"/>
  <c r="X28" i="3"/>
  <c r="V29" i="3" l="1"/>
  <c r="U30" i="3"/>
  <c r="AF26" i="2"/>
  <c r="AG26" i="2" s="1"/>
  <c r="AH26" i="2" s="1"/>
  <c r="W27" i="2"/>
  <c r="X28" i="2"/>
  <c r="Y27" i="2"/>
  <c r="V28" i="2"/>
  <c r="U29" i="2"/>
  <c r="X27" i="2"/>
  <c r="W28" i="3"/>
  <c r="Y29" i="3"/>
  <c r="AF28" i="3" l="1"/>
  <c r="AG28" i="3" s="1"/>
  <c r="AH28" i="3" s="1"/>
  <c r="W29" i="3"/>
  <c r="V29" i="2"/>
  <c r="U30" i="2"/>
  <c r="V30" i="3"/>
  <c r="U31" i="3"/>
  <c r="AF27" i="2"/>
  <c r="AG27" i="2" s="1"/>
  <c r="AH27" i="2" s="1"/>
  <c r="W28" i="2"/>
  <c r="X29" i="2" s="1"/>
  <c r="X29" i="3"/>
  <c r="Y28" i="2"/>
  <c r="Y29" i="2"/>
  <c r="Y30" i="2" l="1"/>
  <c r="AF28" i="2"/>
  <c r="AG28" i="2" s="1"/>
  <c r="AH28" i="2" s="1"/>
  <c r="AF29" i="3"/>
  <c r="AG29" i="3" s="1"/>
  <c r="AH29" i="3" s="1"/>
  <c r="X30" i="3"/>
  <c r="W31" i="3" s="1"/>
  <c r="V30" i="2"/>
  <c r="U31" i="2"/>
  <c r="W30" i="3"/>
  <c r="Y30" i="3"/>
  <c r="W29" i="2"/>
  <c r="V31" i="3"/>
  <c r="U32" i="3"/>
  <c r="AF31" i="3" l="1"/>
  <c r="AG31" i="3" s="1"/>
  <c r="AH31" i="3" s="1"/>
  <c r="V32" i="3"/>
  <c r="U33" i="3"/>
  <c r="AF29" i="2"/>
  <c r="AG29" i="2" s="1"/>
  <c r="AH29" i="2" s="1"/>
  <c r="X30" i="2"/>
  <c r="AF30" i="3"/>
  <c r="AG30" i="3" s="1"/>
  <c r="AH30" i="3" s="1"/>
  <c r="V31" i="2"/>
  <c r="U32" i="2"/>
  <c r="Y31" i="3"/>
  <c r="W30" i="2"/>
  <c r="X31" i="3"/>
  <c r="AF30" i="2" l="1"/>
  <c r="AG30" i="2" s="1"/>
  <c r="AH30" i="2" s="1"/>
  <c r="X31" i="2"/>
  <c r="Y33" i="3"/>
  <c r="V33" i="3"/>
  <c r="U34" i="3"/>
  <c r="X32" i="2"/>
  <c r="Y31" i="2"/>
  <c r="W31" i="2"/>
  <c r="X32" i="3"/>
  <c r="V32" i="2"/>
  <c r="U33" i="2"/>
  <c r="Y32" i="3"/>
  <c r="W32" i="3"/>
  <c r="AF32" i="3" l="1"/>
  <c r="AG32" i="3" s="1"/>
  <c r="AH32" i="3" s="1"/>
  <c r="W33" i="3"/>
  <c r="Y33" i="2"/>
  <c r="V34" i="3"/>
  <c r="U35" i="3"/>
  <c r="X34" i="3"/>
  <c r="Y35" i="3" s="1"/>
  <c r="Y32" i="2"/>
  <c r="V33" i="2"/>
  <c r="U34" i="2"/>
  <c r="X33" i="3"/>
  <c r="Y34" i="3" s="1"/>
  <c r="AF31" i="2"/>
  <c r="AG31" i="2" s="1"/>
  <c r="AH31" i="2" s="1"/>
  <c r="W33" i="2"/>
  <c r="W32" i="2"/>
  <c r="AF33" i="2" l="1"/>
  <c r="AG33" i="2" s="1"/>
  <c r="AH33" i="2" s="1"/>
  <c r="V35" i="3"/>
  <c r="U36" i="3"/>
  <c r="AF33" i="3"/>
  <c r="AG33" i="3" s="1"/>
  <c r="AH33" i="3" s="1"/>
  <c r="W34" i="3"/>
  <c r="V34" i="2"/>
  <c r="U35" i="2"/>
  <c r="AF32" i="2"/>
  <c r="AG32" i="2" s="1"/>
  <c r="AH32" i="2" s="1"/>
  <c r="X33" i="2"/>
  <c r="Y34" i="2" s="1"/>
  <c r="X34" i="2" l="1"/>
  <c r="V35" i="2"/>
  <c r="U36" i="2"/>
  <c r="AF34" i="3"/>
  <c r="AG34" i="3" s="1"/>
  <c r="AH34" i="3" s="1"/>
  <c r="U37" i="3"/>
  <c r="V36" i="3"/>
  <c r="X35" i="3"/>
  <c r="W36" i="3" s="1"/>
  <c r="W34" i="2"/>
  <c r="W35" i="3"/>
  <c r="AF36" i="3" l="1"/>
  <c r="AG36" i="3" s="1"/>
  <c r="AH36" i="3" s="1"/>
  <c r="V36" i="2"/>
  <c r="U37" i="2"/>
  <c r="AF34" i="2"/>
  <c r="AG34" i="2" s="1"/>
  <c r="AH34" i="2" s="1"/>
  <c r="W35" i="2"/>
  <c r="X37" i="3"/>
  <c r="Y36" i="3"/>
  <c r="Y38" i="3" s="1"/>
  <c r="U38" i="3"/>
  <c r="V37" i="3"/>
  <c r="AF35" i="3"/>
  <c r="AG35" i="3" s="1"/>
  <c r="AH35" i="3" s="1"/>
  <c r="X36" i="3"/>
  <c r="X35" i="2"/>
  <c r="X36" i="2"/>
  <c r="Y35" i="2"/>
  <c r="Y37" i="2" s="1"/>
  <c r="Y36" i="2" l="1"/>
  <c r="AF35" i="2"/>
  <c r="AG35" i="2" s="1"/>
  <c r="AH35" i="2" s="1"/>
  <c r="V37" i="2"/>
  <c r="U38" i="2"/>
  <c r="Y37" i="3"/>
  <c r="W36" i="2"/>
  <c r="W37" i="3"/>
  <c r="V38" i="3"/>
  <c r="U39" i="3"/>
  <c r="V38" i="2" l="1"/>
  <c r="U39" i="2"/>
  <c r="AF37" i="3"/>
  <c r="AG37" i="3" s="1"/>
  <c r="AH37" i="3" s="1"/>
  <c r="W38" i="3"/>
  <c r="W39" i="3" s="1"/>
  <c r="AF36" i="2"/>
  <c r="AG36" i="2" s="1"/>
  <c r="AH36" i="2" s="1"/>
  <c r="U40" i="3"/>
  <c r="V39" i="3"/>
  <c r="W37" i="2"/>
  <c r="X38" i="3"/>
  <c r="Y39" i="3" s="1"/>
  <c r="X37" i="2"/>
  <c r="W38" i="2" s="1"/>
  <c r="AF39" i="3" l="1"/>
  <c r="AG39" i="3" s="1"/>
  <c r="AH39" i="3" s="1"/>
  <c r="AF38" i="2"/>
  <c r="AG38" i="2" s="1"/>
  <c r="AH38" i="2" s="1"/>
  <c r="Y38" i="2"/>
  <c r="AF38" i="3"/>
  <c r="AG38" i="3" s="1"/>
  <c r="AH38" i="3" s="1"/>
  <c r="W40" i="3"/>
  <c r="X39" i="3"/>
  <c r="V40" i="3"/>
  <c r="U41" i="3"/>
  <c r="X40" i="3"/>
  <c r="AF37" i="2"/>
  <c r="AG37" i="2" s="1"/>
  <c r="AH37" i="2" s="1"/>
  <c r="X38" i="2"/>
  <c r="V39" i="2"/>
  <c r="U40" i="2"/>
  <c r="AF40" i="3" l="1"/>
  <c r="AG40" i="3" s="1"/>
  <c r="AH40" i="3" s="1"/>
  <c r="Y39" i="2"/>
  <c r="W39" i="2"/>
  <c r="X39" i="2"/>
  <c r="V41" i="3"/>
  <c r="U42" i="3"/>
  <c r="W41" i="3"/>
  <c r="X42" i="3" s="1"/>
  <c r="V40" i="2"/>
  <c r="U41" i="2"/>
  <c r="X41" i="3"/>
  <c r="Y40" i="3"/>
  <c r="Y42" i="3" s="1"/>
  <c r="Y41" i="3"/>
  <c r="Y43" i="3" l="1"/>
  <c r="AF39" i="2"/>
  <c r="AG39" i="2" s="1"/>
  <c r="AH39" i="2" s="1"/>
  <c r="W40" i="2"/>
  <c r="X41" i="2" s="1"/>
  <c r="V41" i="2"/>
  <c r="U42" i="2"/>
  <c r="AF41" i="3"/>
  <c r="AG41" i="3" s="1"/>
  <c r="AH41" i="3" s="1"/>
  <c r="Y40" i="2"/>
  <c r="X40" i="2"/>
  <c r="U43" i="3"/>
  <c r="V42" i="3"/>
  <c r="W42" i="3"/>
  <c r="W43" i="3" s="1"/>
  <c r="AF43" i="3" l="1"/>
  <c r="AG43" i="3" s="1"/>
  <c r="AH43" i="3" s="1"/>
  <c r="V43" i="3"/>
  <c r="U44" i="3"/>
  <c r="AF42" i="3"/>
  <c r="AG42" i="3" s="1"/>
  <c r="AH42" i="3" s="1"/>
  <c r="AF40" i="2"/>
  <c r="AG40" i="2" s="1"/>
  <c r="AH40" i="2" s="1"/>
  <c r="W41" i="2"/>
  <c r="Y41" i="2"/>
  <c r="Y42" i="2"/>
  <c r="X43" i="3"/>
  <c r="V42" i="2"/>
  <c r="U43" i="2"/>
  <c r="Y44" i="3" l="1"/>
  <c r="U45" i="3"/>
  <c r="V44" i="3"/>
  <c r="AF41" i="2"/>
  <c r="AG41" i="2" s="1"/>
  <c r="AH41" i="2" s="1"/>
  <c r="W42" i="2"/>
  <c r="W43" i="2" s="1"/>
  <c r="X44" i="3"/>
  <c r="X42" i="2"/>
  <c r="V43" i="2"/>
  <c r="U44" i="2"/>
  <c r="W44" i="3"/>
  <c r="AF43" i="2" l="1"/>
  <c r="AG43" i="2" s="1"/>
  <c r="AH43" i="2" s="1"/>
  <c r="U46" i="3"/>
  <c r="V45" i="3"/>
  <c r="AF42" i="2"/>
  <c r="AG42" i="2" s="1"/>
  <c r="AH42" i="2" s="1"/>
  <c r="X43" i="2"/>
  <c r="X44" i="2" s="1"/>
  <c r="Y43" i="2"/>
  <c r="AF44" i="3"/>
  <c r="AG44" i="3" s="1"/>
  <c r="AH44" i="3" s="1"/>
  <c r="W45" i="3"/>
  <c r="X46" i="3" s="1"/>
  <c r="V44" i="2"/>
  <c r="U45" i="2"/>
  <c r="Y45" i="3"/>
  <c r="X45" i="3"/>
  <c r="V45" i="2" l="1"/>
  <c r="U46" i="2"/>
  <c r="Y44" i="2"/>
  <c r="W44" i="2"/>
  <c r="AF45" i="3"/>
  <c r="AG45" i="3" s="1"/>
  <c r="AH45" i="3" s="1"/>
  <c r="W46" i="3"/>
  <c r="V46" i="3"/>
  <c r="U47" i="3"/>
  <c r="X47" i="3"/>
  <c r="Y46" i="3"/>
  <c r="Y48" i="3" s="1"/>
  <c r="Y47" i="3"/>
  <c r="Y45" i="2"/>
  <c r="AF44" i="2" l="1"/>
  <c r="AG44" i="2" s="1"/>
  <c r="AH44" i="2" s="1"/>
  <c r="W45" i="2"/>
  <c r="X45" i="2"/>
  <c r="Y46" i="2"/>
  <c r="V46" i="2"/>
  <c r="U47" i="2"/>
  <c r="U48" i="3"/>
  <c r="V47" i="3"/>
  <c r="AF46" i="3"/>
  <c r="AG46" i="3" s="1"/>
  <c r="AH46" i="3" s="1"/>
  <c r="W47" i="3"/>
  <c r="AF47" i="3" l="1"/>
  <c r="AG47" i="3" s="1"/>
  <c r="AH47" i="3" s="1"/>
  <c r="X48" i="3"/>
  <c r="V47" i="2"/>
  <c r="U48" i="2"/>
  <c r="X47" i="2"/>
  <c r="W48" i="3"/>
  <c r="V48" i="3"/>
  <c r="U49" i="3"/>
  <c r="AF45" i="2"/>
  <c r="AG45" i="2" s="1"/>
  <c r="AH45" i="2" s="1"/>
  <c r="X46" i="2"/>
  <c r="W46" i="2"/>
  <c r="AF48" i="3" l="1"/>
  <c r="AG48" i="3" s="1"/>
  <c r="AH48" i="3" s="1"/>
  <c r="W50" i="3"/>
  <c r="X49" i="3"/>
  <c r="AF46" i="2"/>
  <c r="AG46" i="2" s="1"/>
  <c r="AH46" i="2" s="1"/>
  <c r="W48" i="2"/>
  <c r="X49" i="2" s="1"/>
  <c r="Y48" i="2"/>
  <c r="V48" i="2"/>
  <c r="U49" i="2"/>
  <c r="X48" i="2"/>
  <c r="Y47" i="2"/>
  <c r="W47" i="2"/>
  <c r="X50" i="3"/>
  <c r="Y49" i="3"/>
  <c r="Y51" i="3" s="1"/>
  <c r="V49" i="3"/>
  <c r="U50" i="3"/>
  <c r="W49" i="3"/>
  <c r="U51" i="3" l="1"/>
  <c r="V50" i="3"/>
  <c r="Y50" i="2"/>
  <c r="X52" i="3"/>
  <c r="Y53" i="3" s="1"/>
  <c r="AF47" i="2"/>
  <c r="AG47" i="2" s="1"/>
  <c r="AH47" i="2" s="1"/>
  <c r="W49" i="2"/>
  <c r="AF48" i="2"/>
  <c r="AG48" i="2" s="1"/>
  <c r="AH48" i="2" s="1"/>
  <c r="Y49" i="2"/>
  <c r="X51" i="3"/>
  <c r="Y50" i="3"/>
  <c r="X50" i="2"/>
  <c r="AF50" i="3"/>
  <c r="AG50" i="3" s="1"/>
  <c r="AH50" i="3" s="1"/>
  <c r="W52" i="3"/>
  <c r="W51" i="3"/>
  <c r="AF49" i="3"/>
  <c r="AG49" i="3" s="1"/>
  <c r="AH49" i="3" s="1"/>
  <c r="V49" i="2"/>
  <c r="U50" i="2"/>
  <c r="AF52" i="3" l="1"/>
  <c r="AG52" i="3" s="1"/>
  <c r="AH52" i="3" s="1"/>
  <c r="AF49" i="2"/>
  <c r="AG49" i="2" s="1"/>
  <c r="AH49" i="2" s="1"/>
  <c r="Y52" i="3"/>
  <c r="X53" i="3"/>
  <c r="V50" i="2"/>
  <c r="U51" i="2"/>
  <c r="Y51" i="2"/>
  <c r="W50" i="2"/>
  <c r="V51" i="3"/>
  <c r="U52" i="3"/>
  <c r="AF51" i="3"/>
  <c r="AG51" i="3" s="1"/>
  <c r="AH51" i="3" s="1"/>
  <c r="W53" i="3"/>
  <c r="W54" i="3" s="1"/>
  <c r="AF54" i="3" l="1"/>
  <c r="AG54" i="3" s="1"/>
  <c r="AH54" i="3" s="1"/>
  <c r="Y54" i="3"/>
  <c r="AF50" i="2"/>
  <c r="AG50" i="2" s="1"/>
  <c r="AH50" i="2" s="1"/>
  <c r="X51" i="2"/>
  <c r="W51" i="2"/>
  <c r="U53" i="3"/>
  <c r="V52" i="3"/>
  <c r="V51" i="2"/>
  <c r="U52" i="2"/>
  <c r="AF53" i="3"/>
  <c r="AG53" i="3" s="1"/>
  <c r="AH53" i="3" s="1"/>
  <c r="X54" i="3"/>
  <c r="Y55" i="3" l="1"/>
  <c r="AF51" i="2"/>
  <c r="AG51" i="2" s="1"/>
  <c r="AH51" i="2" s="1"/>
  <c r="X52" i="2"/>
  <c r="Y52" i="2"/>
  <c r="V52" i="2"/>
  <c r="U53" i="2"/>
  <c r="W52" i="2"/>
  <c r="W53" i="2" s="1"/>
  <c r="U54" i="3"/>
  <c r="V53" i="3"/>
  <c r="W55" i="3"/>
  <c r="X55" i="3"/>
  <c r="Y56" i="3" s="1"/>
  <c r="AF53" i="2" l="1"/>
  <c r="AG53" i="2" s="1"/>
  <c r="AH53" i="2" s="1"/>
  <c r="Y53" i="2"/>
  <c r="AF55" i="3"/>
  <c r="AG55" i="3" s="1"/>
  <c r="AH55" i="3" s="1"/>
  <c r="W57" i="3"/>
  <c r="W56" i="3"/>
  <c r="AF52" i="2"/>
  <c r="AG52" i="2" s="1"/>
  <c r="AH52" i="2" s="1"/>
  <c r="Y57" i="3"/>
  <c r="X57" i="3"/>
  <c r="Y58" i="3" s="1"/>
  <c r="X53" i="2"/>
  <c r="U55" i="3"/>
  <c r="V54" i="3"/>
  <c r="V53" i="2"/>
  <c r="U54" i="2"/>
  <c r="X56" i="3"/>
  <c r="AF57" i="3" l="1"/>
  <c r="AG57" i="3" s="1"/>
  <c r="AH57" i="3" s="1"/>
  <c r="X54" i="2"/>
  <c r="Y55" i="2" s="1"/>
  <c r="V55" i="3"/>
  <c r="U56" i="3"/>
  <c r="Y54" i="2"/>
  <c r="X58" i="3"/>
  <c r="Y59" i="3" s="1"/>
  <c r="W54" i="2"/>
  <c r="X55" i="2" s="1"/>
  <c r="V54" i="2"/>
  <c r="U55" i="2"/>
  <c r="AF56" i="3"/>
  <c r="AG56" i="3" s="1"/>
  <c r="AH56" i="3" s="1"/>
  <c r="W58" i="3"/>
  <c r="V55" i="2" l="1"/>
  <c r="U56" i="2"/>
  <c r="W59" i="3"/>
  <c r="X56" i="2"/>
  <c r="X60" i="3"/>
  <c r="Y61" i="3" s="1"/>
  <c r="X59" i="3"/>
  <c r="AF54" i="2"/>
  <c r="AG54" i="2" s="1"/>
  <c r="AH54" i="2" s="1"/>
  <c r="W55" i="2"/>
  <c r="Y56" i="2"/>
  <c r="AF58" i="3"/>
  <c r="AG58" i="3" s="1"/>
  <c r="AH58" i="3" s="1"/>
  <c r="V56" i="3"/>
  <c r="U57" i="3"/>
  <c r="AF59" i="3" l="1"/>
  <c r="AG59" i="3" s="1"/>
  <c r="AH59" i="3" s="1"/>
  <c r="AF55" i="2"/>
  <c r="AG55" i="2" s="1"/>
  <c r="AH55" i="2" s="1"/>
  <c r="W57" i="2"/>
  <c r="W60" i="3"/>
  <c r="W61" i="3" s="1"/>
  <c r="V56" i="2"/>
  <c r="U57" i="2"/>
  <c r="W56" i="2"/>
  <c r="Y57" i="2"/>
  <c r="V57" i="3"/>
  <c r="U58" i="3"/>
  <c r="X61" i="3"/>
  <c r="Y60" i="3"/>
  <c r="AF61" i="3" l="1"/>
  <c r="AG61" i="3" s="1"/>
  <c r="AH61" i="3" s="1"/>
  <c r="X62" i="3"/>
  <c r="X63" i="3"/>
  <c r="V58" i="3"/>
  <c r="U59" i="3"/>
  <c r="AF60" i="3"/>
  <c r="AG60" i="3" s="1"/>
  <c r="AH60" i="3" s="1"/>
  <c r="W62" i="3"/>
  <c r="W63" i="3" s="1"/>
  <c r="V57" i="2"/>
  <c r="U58" i="2"/>
  <c r="AF57" i="2"/>
  <c r="AG57" i="2" s="1"/>
  <c r="AH57" i="2" s="1"/>
  <c r="AF56" i="2"/>
  <c r="AG56" i="2" s="1"/>
  <c r="AH56" i="2" s="1"/>
  <c r="W58" i="2"/>
  <c r="X57" i="2"/>
  <c r="X58" i="2" s="1"/>
  <c r="Y62" i="3"/>
  <c r="AF63" i="3" l="1"/>
  <c r="AG63" i="3" s="1"/>
  <c r="AH63" i="3" s="1"/>
  <c r="Y59" i="2"/>
  <c r="W59" i="2"/>
  <c r="W60" i="2" s="1"/>
  <c r="X65" i="3"/>
  <c r="V58" i="2"/>
  <c r="U59" i="2"/>
  <c r="V59" i="3"/>
  <c r="U60" i="3"/>
  <c r="X64" i="3"/>
  <c r="Y63" i="3"/>
  <c r="Y65" i="3" s="1"/>
  <c r="Y64" i="3"/>
  <c r="AF58" i="2"/>
  <c r="AG58" i="2" s="1"/>
  <c r="AH58" i="2" s="1"/>
  <c r="X59" i="2"/>
  <c r="Y58" i="2"/>
  <c r="AF62" i="3"/>
  <c r="AG62" i="3" s="1"/>
  <c r="AH62" i="3" s="1"/>
  <c r="W64" i="3"/>
  <c r="W65" i="3" s="1"/>
  <c r="AF65" i="3" l="1"/>
  <c r="AG65" i="3" s="1"/>
  <c r="AH65" i="3" s="1"/>
  <c r="AF60" i="2"/>
  <c r="AG60" i="2" s="1"/>
  <c r="AH60" i="2" s="1"/>
  <c r="AF59" i="2"/>
  <c r="AG59" i="2" s="1"/>
  <c r="AH59" i="2" s="1"/>
  <c r="V59" i="2"/>
  <c r="U60" i="2"/>
  <c r="Y66" i="3"/>
  <c r="X66" i="3"/>
  <c r="X60" i="2"/>
  <c r="X61" i="2" s="1"/>
  <c r="X67" i="3"/>
  <c r="V60" i="3"/>
  <c r="U61" i="3"/>
  <c r="AF64" i="3"/>
  <c r="AG64" i="3" s="1"/>
  <c r="AH64" i="3" s="1"/>
  <c r="W66" i="3"/>
  <c r="W67" i="3" s="1"/>
  <c r="Y60" i="2"/>
  <c r="AF67" i="3" l="1"/>
  <c r="AG67" i="3" s="1"/>
  <c r="AH67" i="3" s="1"/>
  <c r="U62" i="3"/>
  <c r="V61" i="3"/>
  <c r="W61" i="2"/>
  <c r="X68" i="3"/>
  <c r="Y68" i="3"/>
  <c r="V60" i="2"/>
  <c r="U61" i="2"/>
  <c r="Y62" i="2"/>
  <c r="AF66" i="3"/>
  <c r="AG66" i="3" s="1"/>
  <c r="AH66" i="3" s="1"/>
  <c r="W68" i="3"/>
  <c r="W69" i="3" s="1"/>
  <c r="Y67" i="3"/>
  <c r="Y69" i="3" s="1"/>
  <c r="Y61" i="2"/>
  <c r="AF69" i="3" l="1"/>
  <c r="AG69" i="3" s="1"/>
  <c r="AH69" i="3" s="1"/>
  <c r="AF61" i="2"/>
  <c r="AG61" i="2" s="1"/>
  <c r="AH61" i="2" s="1"/>
  <c r="W62" i="2"/>
  <c r="X69" i="3"/>
  <c r="U63" i="3"/>
  <c r="V62" i="3"/>
  <c r="U62" i="2"/>
  <c r="V61" i="2"/>
  <c r="AF68" i="3"/>
  <c r="AG68" i="3" s="1"/>
  <c r="AH68" i="3" s="1"/>
  <c r="X62" i="2"/>
  <c r="X70" i="3" l="1"/>
  <c r="AF62" i="2"/>
  <c r="AG62" i="2" s="1"/>
  <c r="AH62" i="2" s="1"/>
  <c r="X63" i="2"/>
  <c r="V62" i="2"/>
  <c r="U63" i="2"/>
  <c r="Y70" i="3"/>
  <c r="W70" i="3"/>
  <c r="W63" i="2"/>
  <c r="X64" i="2" s="1"/>
  <c r="Y63" i="2"/>
  <c r="V63" i="3"/>
  <c r="U64" i="3"/>
  <c r="V64" i="3" l="1"/>
  <c r="U65" i="3"/>
  <c r="Y64" i="2"/>
  <c r="W64" i="2"/>
  <c r="X65" i="2" s="1"/>
  <c r="Y65" i="2"/>
  <c r="Y71" i="3"/>
  <c r="V63" i="2"/>
  <c r="U64" i="2"/>
  <c r="AF63" i="2"/>
  <c r="AG63" i="2" s="1"/>
  <c r="AH63" i="2" s="1"/>
  <c r="AF70" i="3"/>
  <c r="AG70" i="3" s="1"/>
  <c r="AH70" i="3" s="1"/>
  <c r="W71" i="3"/>
  <c r="X71" i="3"/>
  <c r="AF71" i="3" l="1"/>
  <c r="AG71" i="3" s="1"/>
  <c r="AH71" i="3" s="1"/>
  <c r="W72" i="3"/>
  <c r="Y66" i="2"/>
  <c r="V64" i="2"/>
  <c r="U65" i="2"/>
  <c r="V65" i="3"/>
  <c r="U66" i="3"/>
  <c r="X72" i="3"/>
  <c r="AF64" i="2"/>
  <c r="AG64" i="2" s="1"/>
  <c r="AH64" i="2" s="1"/>
  <c r="W65" i="2"/>
  <c r="X73" i="3"/>
  <c r="Y72" i="3"/>
  <c r="Y74" i="3" s="1"/>
  <c r="V65" i="2" l="1"/>
  <c r="U66" i="2"/>
  <c r="AF72" i="3"/>
  <c r="AG72" i="3" s="1"/>
  <c r="AH72" i="3" s="1"/>
  <c r="W73" i="3"/>
  <c r="W74" i="3" s="1"/>
  <c r="AF65" i="2"/>
  <c r="AG65" i="2" s="1"/>
  <c r="AH65" i="2" s="1"/>
  <c r="X66" i="2"/>
  <c r="W66" i="2"/>
  <c r="V66" i="3"/>
  <c r="U67" i="3"/>
  <c r="Y73" i="3"/>
  <c r="AF74" i="3" l="1"/>
  <c r="AG74" i="3" s="1"/>
  <c r="AH74" i="3" s="1"/>
  <c r="X75" i="3"/>
  <c r="Y75" i="3"/>
  <c r="V67" i="3"/>
  <c r="U68" i="3"/>
  <c r="V66" i="2"/>
  <c r="U67" i="2"/>
  <c r="X74" i="3"/>
  <c r="Y67" i="2"/>
  <c r="AF66" i="2"/>
  <c r="AG66" i="2" s="1"/>
  <c r="AH66" i="2" s="1"/>
  <c r="X67" i="2"/>
  <c r="W67" i="2"/>
  <c r="W75" i="3"/>
  <c r="AF73" i="3"/>
  <c r="AG73" i="3" s="1"/>
  <c r="AH73" i="3" s="1"/>
  <c r="AF67" i="2" l="1"/>
  <c r="AG67" i="2" s="1"/>
  <c r="AH67" i="2" s="1"/>
  <c r="V67" i="2"/>
  <c r="U68" i="2"/>
  <c r="W77" i="3"/>
  <c r="AF75" i="3"/>
  <c r="AG75" i="3" s="1"/>
  <c r="AH75" i="3" s="1"/>
  <c r="V68" i="3"/>
  <c r="U69" i="3"/>
  <c r="Y68" i="2"/>
  <c r="X77" i="3"/>
  <c r="Y76" i="3"/>
  <c r="Y78" i="3" s="1"/>
  <c r="X68" i="2"/>
  <c r="W68" i="2"/>
  <c r="X76" i="3"/>
  <c r="W76" i="3"/>
  <c r="AF68" i="2" l="1"/>
  <c r="AG68" i="2" s="1"/>
  <c r="AH68" i="2" s="1"/>
  <c r="AF77" i="3"/>
  <c r="AG77" i="3" s="1"/>
  <c r="AH77" i="3" s="1"/>
  <c r="U70" i="3"/>
  <c r="V69" i="3"/>
  <c r="V68" i="2"/>
  <c r="U69" i="2"/>
  <c r="Y69" i="2"/>
  <c r="W78" i="3"/>
  <c r="AF76" i="3"/>
  <c r="AG76" i="3" s="1"/>
  <c r="AH76" i="3" s="1"/>
  <c r="X69" i="2"/>
  <c r="X78" i="3"/>
  <c r="Y77" i="3"/>
  <c r="Y79" i="3" s="1"/>
  <c r="W69" i="2"/>
  <c r="AF78" i="3" l="1"/>
  <c r="AG78" i="3" s="1"/>
  <c r="AH78" i="3" s="1"/>
  <c r="Y71" i="2"/>
  <c r="W79" i="3"/>
  <c r="W71" i="2"/>
  <c r="AF69" i="2"/>
  <c r="AG69" i="2" s="1"/>
  <c r="AH69" i="2" s="1"/>
  <c r="X71" i="2"/>
  <c r="U71" i="3"/>
  <c r="V70" i="3"/>
  <c r="W70" i="2"/>
  <c r="X79" i="3"/>
  <c r="Y70" i="2"/>
  <c r="X80" i="3"/>
  <c r="V69" i="2"/>
  <c r="U70" i="2"/>
  <c r="X70" i="2"/>
  <c r="AF71" i="2" l="1"/>
  <c r="AG71" i="2" s="1"/>
  <c r="AH71" i="2" s="1"/>
  <c r="V70" i="2"/>
  <c r="U71" i="2"/>
  <c r="Y72" i="2"/>
  <c r="Y80" i="3"/>
  <c r="AF79" i="3"/>
  <c r="AG79" i="3" s="1"/>
  <c r="AH79" i="3" s="1"/>
  <c r="W72" i="2"/>
  <c r="AF70" i="2"/>
  <c r="AG70" i="2" s="1"/>
  <c r="AH70" i="2" s="1"/>
  <c r="V71" i="3"/>
  <c r="U72" i="3"/>
  <c r="Y81" i="3"/>
  <c r="X72" i="2"/>
  <c r="Y73" i="2" s="1"/>
  <c r="W80" i="3"/>
  <c r="X81" i="3" s="1"/>
  <c r="U73" i="3" l="1"/>
  <c r="V72" i="3"/>
  <c r="V71" i="2"/>
  <c r="U72" i="2"/>
  <c r="W74" i="2"/>
  <c r="AF72" i="2"/>
  <c r="AG72" i="2" s="1"/>
  <c r="AH72" i="2" s="1"/>
  <c r="W73" i="2"/>
  <c r="AF80" i="3"/>
  <c r="AG80" i="3" s="1"/>
  <c r="AH80" i="3" s="1"/>
  <c r="W81" i="3"/>
  <c r="X74" i="2"/>
  <c r="Y82" i="3"/>
  <c r="X73" i="2"/>
  <c r="Y74" i="2" s="1"/>
  <c r="AF81" i="3" l="1"/>
  <c r="AG81" i="3" s="1"/>
  <c r="AH81" i="3" s="1"/>
  <c r="X82" i="3"/>
  <c r="U74" i="3"/>
  <c r="V73" i="3"/>
  <c r="W82" i="3"/>
  <c r="W83" i="3" s="1"/>
  <c r="V72" i="2"/>
  <c r="U73" i="2"/>
  <c r="W75" i="2"/>
  <c r="X76" i="2" s="1"/>
  <c r="AF73" i="2"/>
  <c r="AG73" i="2" s="1"/>
  <c r="AH73" i="2" s="1"/>
  <c r="Y75" i="2"/>
  <c r="W76" i="2"/>
  <c r="AF74" i="2"/>
  <c r="AG74" i="2" s="1"/>
  <c r="AH74" i="2" s="1"/>
  <c r="X75" i="2"/>
  <c r="AF83" i="3" l="1"/>
  <c r="AG83" i="3" s="1"/>
  <c r="AH83" i="3" s="1"/>
  <c r="U75" i="3"/>
  <c r="V74" i="3"/>
  <c r="X84" i="3"/>
  <c r="Y83" i="3"/>
  <c r="Y77" i="2"/>
  <c r="W77" i="2"/>
  <c r="AF75" i="2"/>
  <c r="AG75" i="2" s="1"/>
  <c r="AH75" i="2" s="1"/>
  <c r="V73" i="2"/>
  <c r="U74" i="2"/>
  <c r="AF76" i="2"/>
  <c r="AG76" i="2" s="1"/>
  <c r="AH76" i="2" s="1"/>
  <c r="X77" i="2"/>
  <c r="W78" i="2" s="1"/>
  <c r="W84" i="3"/>
  <c r="AF82" i="3"/>
  <c r="AG82" i="3" s="1"/>
  <c r="AH82" i="3" s="1"/>
  <c r="X83" i="3"/>
  <c r="Y76" i="2"/>
  <c r="AF78" i="2" l="1"/>
  <c r="AG78" i="2" s="1"/>
  <c r="AH78" i="2" s="1"/>
  <c r="Y85" i="3"/>
  <c r="AF84" i="3"/>
  <c r="AG84" i="3" s="1"/>
  <c r="AH84" i="3" s="1"/>
  <c r="Y79" i="2"/>
  <c r="V74" i="2"/>
  <c r="U75" i="2"/>
  <c r="V75" i="3"/>
  <c r="U76" i="3"/>
  <c r="Y78" i="2"/>
  <c r="W85" i="3"/>
  <c r="X86" i="3" s="1"/>
  <c r="X85" i="3"/>
  <c r="Y84" i="3"/>
  <c r="Y86" i="3" s="1"/>
  <c r="AF77" i="2"/>
  <c r="AG77" i="2" s="1"/>
  <c r="AH77" i="2" s="1"/>
  <c r="X78" i="2"/>
  <c r="W86" i="3" l="1"/>
  <c r="X87" i="3" s="1"/>
  <c r="Y87" i="3"/>
  <c r="W87" i="3"/>
  <c r="AF85" i="3"/>
  <c r="AG85" i="3" s="1"/>
  <c r="AH85" i="3" s="1"/>
  <c r="V75" i="2"/>
  <c r="U76" i="2"/>
  <c r="X79" i="2"/>
  <c r="Y80" i="2" s="1"/>
  <c r="V76" i="3"/>
  <c r="U77" i="3"/>
  <c r="W79" i="2"/>
  <c r="Y88" i="3" l="1"/>
  <c r="V77" i="3"/>
  <c r="U78" i="3"/>
  <c r="Y89" i="3"/>
  <c r="W81" i="2"/>
  <c r="AF79" i="2"/>
  <c r="AG79" i="2" s="1"/>
  <c r="AH79" i="2" s="1"/>
  <c r="W80" i="2"/>
  <c r="X80" i="2"/>
  <c r="AF87" i="3"/>
  <c r="AG87" i="3" s="1"/>
  <c r="AH87" i="3" s="1"/>
  <c r="W88" i="3"/>
  <c r="X89" i="3" s="1"/>
  <c r="AF86" i="3"/>
  <c r="AG86" i="3" s="1"/>
  <c r="AH86" i="3" s="1"/>
  <c r="V76" i="2"/>
  <c r="U77" i="2"/>
  <c r="X88" i="3"/>
  <c r="AF81" i="2" l="1"/>
  <c r="AG81" i="2" s="1"/>
  <c r="AH81" i="2" s="1"/>
  <c r="W89" i="3"/>
  <c r="V78" i="3"/>
  <c r="U79" i="3"/>
  <c r="Y90" i="3"/>
  <c r="Y91" i="3"/>
  <c r="Y81" i="2"/>
  <c r="X81" i="2"/>
  <c r="W90" i="3"/>
  <c r="AF88" i="3"/>
  <c r="AG88" i="3" s="1"/>
  <c r="AH88" i="3" s="1"/>
  <c r="X90" i="3"/>
  <c r="V77" i="2"/>
  <c r="U78" i="2"/>
  <c r="AF80" i="2"/>
  <c r="AG80" i="2" s="1"/>
  <c r="AH80" i="2" s="1"/>
  <c r="V78" i="2" l="1"/>
  <c r="U79" i="2"/>
  <c r="V79" i="3"/>
  <c r="U80" i="3"/>
  <c r="W91" i="3"/>
  <c r="AF89" i="3"/>
  <c r="AG89" i="3" s="1"/>
  <c r="AH89" i="3" s="1"/>
  <c r="X92" i="3"/>
  <c r="AF90" i="3"/>
  <c r="AG90" i="3" s="1"/>
  <c r="AH90" i="3" s="1"/>
  <c r="Y82" i="2"/>
  <c r="W82" i="2"/>
  <c r="X82" i="2"/>
  <c r="X91" i="3"/>
  <c r="AF91" i="3" l="1"/>
  <c r="AG91" i="3" s="1"/>
  <c r="AH91" i="3" s="1"/>
  <c r="AF82" i="2"/>
  <c r="AG82" i="2" s="1"/>
  <c r="AH82" i="2" s="1"/>
  <c r="W83" i="2"/>
  <c r="V79" i="2"/>
  <c r="U80" i="2"/>
  <c r="X83" i="2"/>
  <c r="W92" i="3"/>
  <c r="Y83" i="2"/>
  <c r="V80" i="3"/>
  <c r="U81" i="3"/>
  <c r="X93" i="3"/>
  <c r="Y92" i="3"/>
  <c r="Y93" i="3"/>
  <c r="V80" i="2" l="1"/>
  <c r="U81" i="2"/>
  <c r="AF83" i="2"/>
  <c r="AG83" i="2" s="1"/>
  <c r="AH83" i="2" s="1"/>
  <c r="X84" i="2"/>
  <c r="W85" i="2" s="1"/>
  <c r="W94" i="3"/>
  <c r="AF92" i="3"/>
  <c r="AG92" i="3" s="1"/>
  <c r="AH92" i="3" s="1"/>
  <c r="W84" i="2"/>
  <c r="U82" i="3"/>
  <c r="V81" i="3"/>
  <c r="Y94" i="3"/>
  <c r="Y84" i="2"/>
  <c r="W93" i="3"/>
  <c r="AF85" i="2" l="1"/>
  <c r="AG85" i="2" s="1"/>
  <c r="AH85" i="2" s="1"/>
  <c r="Y85" i="2"/>
  <c r="AF94" i="3"/>
  <c r="AG94" i="3" s="1"/>
  <c r="AH94" i="3" s="1"/>
  <c r="Y96" i="3"/>
  <c r="X85" i="2"/>
  <c r="Y86" i="2" s="1"/>
  <c r="V82" i="3"/>
  <c r="U83" i="3"/>
  <c r="X95" i="3"/>
  <c r="V81" i="2"/>
  <c r="U82" i="2"/>
  <c r="W95" i="3"/>
  <c r="AF93" i="3"/>
  <c r="AG93" i="3" s="1"/>
  <c r="AH93" i="3" s="1"/>
  <c r="X94" i="3"/>
  <c r="AF84" i="2"/>
  <c r="AG84" i="2" s="1"/>
  <c r="AH84" i="2" s="1"/>
  <c r="AF95" i="3" l="1"/>
  <c r="AG95" i="3" s="1"/>
  <c r="AH95" i="3" s="1"/>
  <c r="W96" i="3"/>
  <c r="X87" i="2"/>
  <c r="V82" i="2"/>
  <c r="U83" i="2"/>
  <c r="X86" i="2"/>
  <c r="Y87" i="2"/>
  <c r="W86" i="2"/>
  <c r="V83" i="3"/>
  <c r="U84" i="3"/>
  <c r="X96" i="3"/>
  <c r="Y95" i="3"/>
  <c r="AF96" i="3" l="1"/>
  <c r="AG96" i="3" s="1"/>
  <c r="AH96" i="3" s="1"/>
  <c r="W97" i="3"/>
  <c r="Y97" i="3"/>
  <c r="V84" i="3"/>
  <c r="U85" i="3"/>
  <c r="X97" i="3"/>
  <c r="AF86" i="2"/>
  <c r="AG86" i="2" s="1"/>
  <c r="AH86" i="2" s="1"/>
  <c r="W87" i="2"/>
  <c r="W88" i="2" s="1"/>
  <c r="X88" i="2"/>
  <c r="V83" i="2"/>
  <c r="U84" i="2"/>
  <c r="Y88" i="2"/>
  <c r="AF88" i="2" l="1"/>
  <c r="AG88" i="2" s="1"/>
  <c r="AH88" i="2" s="1"/>
  <c r="X89" i="2"/>
  <c r="V84" i="2"/>
  <c r="U85" i="2"/>
  <c r="Y99" i="3"/>
  <c r="AF97" i="3"/>
  <c r="AG97" i="3" s="1"/>
  <c r="AH97" i="3" s="1"/>
  <c r="W99" i="3"/>
  <c r="Y89" i="2"/>
  <c r="W98" i="3"/>
  <c r="U86" i="3"/>
  <c r="V85" i="3"/>
  <c r="W89" i="2"/>
  <c r="AF87" i="2"/>
  <c r="AG87" i="2" s="1"/>
  <c r="AH87" i="2" s="1"/>
  <c r="Y90" i="2"/>
  <c r="Y98" i="3"/>
  <c r="X98" i="3"/>
  <c r="V85" i="2" l="1"/>
  <c r="U86" i="2"/>
  <c r="V86" i="3"/>
  <c r="U87" i="3"/>
  <c r="W100" i="3"/>
  <c r="AF98" i="3"/>
  <c r="AG98" i="3" s="1"/>
  <c r="AH98" i="3" s="1"/>
  <c r="AF89" i="2"/>
  <c r="AG89" i="2" s="1"/>
  <c r="AH89" i="2" s="1"/>
  <c r="Y100" i="3"/>
  <c r="AF99" i="3"/>
  <c r="AG99" i="3" s="1"/>
  <c r="AH99" i="3" s="1"/>
  <c r="X100" i="3"/>
  <c r="Y91" i="2"/>
  <c r="X99" i="3"/>
  <c r="X90" i="2"/>
  <c r="W90" i="2"/>
  <c r="W91" i="2" s="1"/>
  <c r="AF91" i="2" l="1"/>
  <c r="AG91" i="2" s="1"/>
  <c r="AH91" i="2" s="1"/>
  <c r="AF100" i="3"/>
  <c r="AG100" i="3" s="1"/>
  <c r="AH100" i="3" s="1"/>
  <c r="V87" i="3"/>
  <c r="U88" i="3"/>
  <c r="Y102" i="3"/>
  <c r="V86" i="2"/>
  <c r="U87" i="2"/>
  <c r="W101" i="3"/>
  <c r="X102" i="3"/>
  <c r="Y101" i="3"/>
  <c r="Y103" i="3" s="1"/>
  <c r="W92" i="2"/>
  <c r="AF90" i="2"/>
  <c r="AG90" i="2" s="1"/>
  <c r="AH90" i="2" s="1"/>
  <c r="X101" i="3"/>
  <c r="X91" i="2"/>
  <c r="X92" i="2" s="1"/>
  <c r="Y93" i="2" l="1"/>
  <c r="V88" i="3"/>
  <c r="U89" i="3"/>
  <c r="AF92" i="2"/>
  <c r="AG92" i="2" s="1"/>
  <c r="AH92" i="2" s="1"/>
  <c r="W103" i="3"/>
  <c r="AF101" i="3"/>
  <c r="AG101" i="3" s="1"/>
  <c r="AH101" i="3" s="1"/>
  <c r="W102" i="3"/>
  <c r="X93" i="2"/>
  <c r="Y92" i="2"/>
  <c r="Y94" i="2" s="1"/>
  <c r="V87" i="2"/>
  <c r="U88" i="2"/>
  <c r="W93" i="2"/>
  <c r="W94" i="2" s="1"/>
  <c r="AF94" i="2" l="1"/>
  <c r="AG94" i="2" s="1"/>
  <c r="AH94" i="2" s="1"/>
  <c r="V88" i="2"/>
  <c r="U89" i="2"/>
  <c r="U90" i="3"/>
  <c r="V89" i="3"/>
  <c r="AF103" i="3"/>
  <c r="AG103" i="3" s="1"/>
  <c r="AH103" i="3" s="1"/>
  <c r="W104" i="3"/>
  <c r="AF102" i="3"/>
  <c r="AG102" i="3" s="1"/>
  <c r="AH102" i="3" s="1"/>
  <c r="Y95" i="2"/>
  <c r="W95" i="2"/>
  <c r="AF93" i="2"/>
  <c r="AG93" i="2" s="1"/>
  <c r="AH93" i="2" s="1"/>
  <c r="X103" i="3"/>
  <c r="X94" i="2"/>
  <c r="AF95" i="2" l="1"/>
  <c r="AG95" i="2" s="1"/>
  <c r="AH95" i="2" s="1"/>
  <c r="V90" i="3"/>
  <c r="U91" i="3"/>
  <c r="V89" i="2"/>
  <c r="U90" i="2"/>
  <c r="AF104" i="3"/>
  <c r="AG104" i="3" s="1"/>
  <c r="AH104" i="3" s="1"/>
  <c r="Y104" i="3"/>
  <c r="X95" i="2"/>
  <c r="X104" i="3"/>
  <c r="Y105" i="3" l="1"/>
  <c r="Y96" i="2"/>
  <c r="X105" i="3"/>
  <c r="V91" i="3"/>
  <c r="U92" i="3"/>
  <c r="Y106" i="3"/>
  <c r="X96" i="2"/>
  <c r="V90" i="2"/>
  <c r="U91" i="2"/>
  <c r="W96" i="2"/>
  <c r="X97" i="2" s="1"/>
  <c r="W105" i="3"/>
  <c r="Y98" i="2" l="1"/>
  <c r="V91" i="2"/>
  <c r="U92" i="2"/>
  <c r="Y107" i="3"/>
  <c r="V92" i="3"/>
  <c r="U93" i="3"/>
  <c r="AF105" i="3"/>
  <c r="AG105" i="3" s="1"/>
  <c r="AH105" i="3" s="1"/>
  <c r="W106" i="3"/>
  <c r="AF96" i="2"/>
  <c r="AG96" i="2" s="1"/>
  <c r="AH96" i="2" s="1"/>
  <c r="W97" i="2"/>
  <c r="X98" i="2" s="1"/>
  <c r="Y97" i="2"/>
  <c r="X106" i="3"/>
  <c r="W98" i="2" l="1"/>
  <c r="V92" i="2"/>
  <c r="U93" i="2"/>
  <c r="AF106" i="3"/>
  <c r="AG106" i="3" s="1"/>
  <c r="AH106" i="3" s="1"/>
  <c r="X107" i="3"/>
  <c r="AF97" i="2"/>
  <c r="AG97" i="2" s="1"/>
  <c r="AH97" i="2" s="1"/>
  <c r="W107" i="3"/>
  <c r="X108" i="3" s="1"/>
  <c r="Y99" i="2"/>
  <c r="U94" i="3"/>
  <c r="V93" i="3"/>
  <c r="Y109" i="3" l="1"/>
  <c r="Y108" i="3"/>
  <c r="V93" i="2"/>
  <c r="U94" i="2"/>
  <c r="W108" i="3"/>
  <c r="AF98" i="2"/>
  <c r="AG98" i="2" s="1"/>
  <c r="AH98" i="2" s="1"/>
  <c r="X99" i="2"/>
  <c r="AF107" i="3"/>
  <c r="AG107" i="3" s="1"/>
  <c r="AH107" i="3" s="1"/>
  <c r="V94" i="3"/>
  <c r="U95" i="3"/>
  <c r="W99" i="2"/>
  <c r="V94" i="2" l="1"/>
  <c r="U95" i="2"/>
  <c r="AF108" i="3"/>
  <c r="AG108" i="3" s="1"/>
  <c r="AH108" i="3" s="1"/>
  <c r="Y100" i="2"/>
  <c r="X109" i="3"/>
  <c r="AF99" i="2"/>
  <c r="AG99" i="2" s="1"/>
  <c r="AH99" i="2" s="1"/>
  <c r="X100" i="2"/>
  <c r="V95" i="3"/>
  <c r="U96" i="3"/>
  <c r="W109" i="3"/>
  <c r="W100" i="2"/>
  <c r="V96" i="3" l="1"/>
  <c r="U97" i="3"/>
  <c r="W102" i="2"/>
  <c r="AF100" i="2"/>
  <c r="AG100" i="2" s="1"/>
  <c r="AH100" i="2" s="1"/>
  <c r="AF109" i="3"/>
  <c r="AG109" i="3" s="1"/>
  <c r="AH109" i="3" s="1"/>
  <c r="X110" i="3"/>
  <c r="X101" i="2"/>
  <c r="Y101" i="2"/>
  <c r="Y102" i="2"/>
  <c r="V95" i="2"/>
  <c r="U96" i="2"/>
  <c r="W110" i="3"/>
  <c r="Y110" i="3"/>
  <c r="W101" i="2"/>
  <c r="X102" i="2" s="1"/>
  <c r="AF110" i="3" l="1"/>
  <c r="AG110" i="3" s="1"/>
  <c r="AH110" i="3" s="1"/>
  <c r="W111" i="3"/>
  <c r="W104" i="2"/>
  <c r="AF102" i="2"/>
  <c r="AG102" i="2" s="1"/>
  <c r="AH102" i="2" s="1"/>
  <c r="Y103" i="2"/>
  <c r="X111" i="3"/>
  <c r="Y112" i="3" s="1"/>
  <c r="Y111" i="3"/>
  <c r="V96" i="2"/>
  <c r="U97" i="2"/>
  <c r="Y104" i="2"/>
  <c r="V97" i="3"/>
  <c r="U98" i="3"/>
  <c r="W103" i="2"/>
  <c r="AF101" i="2"/>
  <c r="AG101" i="2" s="1"/>
  <c r="AH101" i="2" s="1"/>
  <c r="X103" i="2"/>
  <c r="AF111" i="3" l="1"/>
  <c r="AG111" i="3" s="1"/>
  <c r="AH111" i="3" s="1"/>
  <c r="V98" i="3"/>
  <c r="U99" i="3"/>
  <c r="X105" i="2"/>
  <c r="Y113" i="3"/>
  <c r="W112" i="3"/>
  <c r="AF104" i="2"/>
  <c r="AG104" i="2" s="1"/>
  <c r="AH104" i="2" s="1"/>
  <c r="X112" i="3"/>
  <c r="X113" i="3" s="1"/>
  <c r="V97" i="2"/>
  <c r="U98" i="2"/>
  <c r="W105" i="2"/>
  <c r="AF103" i="2"/>
  <c r="AG103" i="2" s="1"/>
  <c r="AH103" i="2" s="1"/>
  <c r="X104" i="2"/>
  <c r="Y114" i="3" l="1"/>
  <c r="AF105" i="2"/>
  <c r="AG105" i="2" s="1"/>
  <c r="AH105" i="2" s="1"/>
  <c r="V98" i="2"/>
  <c r="U99" i="2"/>
  <c r="W113" i="3"/>
  <c r="V99" i="3"/>
  <c r="U100" i="3"/>
  <c r="Y106" i="2"/>
  <c r="X106" i="2"/>
  <c r="W106" i="2"/>
  <c r="Y105" i="2"/>
  <c r="Y107" i="2" s="1"/>
  <c r="X114" i="3"/>
  <c r="Y115" i="3" s="1"/>
  <c r="W114" i="3"/>
  <c r="AF112" i="3"/>
  <c r="AG112" i="3" s="1"/>
  <c r="AH112" i="3" s="1"/>
  <c r="V99" i="2" l="1"/>
  <c r="U100" i="2"/>
  <c r="X116" i="3"/>
  <c r="AF106" i="2"/>
  <c r="AG106" i="2" s="1"/>
  <c r="AH106" i="2" s="1"/>
  <c r="W107" i="2"/>
  <c r="X108" i="2" s="1"/>
  <c r="V100" i="3"/>
  <c r="U101" i="3"/>
  <c r="X107" i="2"/>
  <c r="Y116" i="3"/>
  <c r="Y108" i="2"/>
  <c r="W116" i="3"/>
  <c r="AF114" i="3"/>
  <c r="AG114" i="3" s="1"/>
  <c r="AH114" i="3" s="1"/>
  <c r="W115" i="3"/>
  <c r="AF113" i="3"/>
  <c r="AG113" i="3" s="1"/>
  <c r="AH113" i="3" s="1"/>
  <c r="X115" i="3"/>
  <c r="Y109" i="2" l="1"/>
  <c r="AF116" i="3"/>
  <c r="AG116" i="3" s="1"/>
  <c r="AH116" i="3" s="1"/>
  <c r="X118" i="3"/>
  <c r="Y118" i="3"/>
  <c r="V100" i="2"/>
  <c r="U101" i="2"/>
  <c r="X117" i="3"/>
  <c r="V101" i="3"/>
  <c r="U102" i="3"/>
  <c r="AF107" i="2"/>
  <c r="AG107" i="2" s="1"/>
  <c r="AH107" i="2" s="1"/>
  <c r="W108" i="2"/>
  <c r="X109" i="2" s="1"/>
  <c r="W117" i="3"/>
  <c r="W118" i="3" s="1"/>
  <c r="AF115" i="3"/>
  <c r="AG115" i="3" s="1"/>
  <c r="AH115" i="3" s="1"/>
  <c r="Y117" i="3"/>
  <c r="AF118" i="3" l="1"/>
  <c r="AG118" i="3" s="1"/>
  <c r="AH118" i="3" s="1"/>
  <c r="Y110" i="2"/>
  <c r="X119" i="3"/>
  <c r="Y120" i="3" s="1"/>
  <c r="W110" i="2"/>
  <c r="AF108" i="2"/>
  <c r="AG108" i="2" s="1"/>
  <c r="AH108" i="2" s="1"/>
  <c r="V101" i="2"/>
  <c r="U102" i="2"/>
  <c r="W109" i="2"/>
  <c r="V102" i="3"/>
  <c r="U103" i="3"/>
  <c r="Y119" i="3"/>
  <c r="W119" i="3"/>
  <c r="AF117" i="3"/>
  <c r="AG117" i="3" s="1"/>
  <c r="AH117" i="3" s="1"/>
  <c r="V103" i="3" l="1"/>
  <c r="U104" i="3"/>
  <c r="AF109" i="2"/>
  <c r="AG109" i="2" s="1"/>
  <c r="AH109" i="2" s="1"/>
  <c r="X110" i="2"/>
  <c r="V102" i="2"/>
  <c r="U103" i="2"/>
  <c r="X120" i="3"/>
  <c r="AF110" i="2"/>
  <c r="AG110" i="2" s="1"/>
  <c r="AH110" i="2" s="1"/>
  <c r="W121" i="3"/>
  <c r="AF119" i="3"/>
  <c r="AG119" i="3" s="1"/>
  <c r="AH119" i="3" s="1"/>
  <c r="W120" i="3"/>
  <c r="X121" i="3" s="1"/>
  <c r="Y122" i="3" l="1"/>
  <c r="AF121" i="3"/>
  <c r="AG121" i="3" s="1"/>
  <c r="AH121" i="3" s="1"/>
  <c r="X122" i="3"/>
  <c r="V104" i="3"/>
  <c r="U105" i="3"/>
  <c r="V103" i="2"/>
  <c r="U104" i="2"/>
  <c r="Y111" i="2"/>
  <c r="W122" i="3"/>
  <c r="W123" i="3" s="1"/>
  <c r="AF120" i="3"/>
  <c r="AG120" i="3" s="1"/>
  <c r="AH120" i="3" s="1"/>
  <c r="W111" i="2"/>
  <c r="Y121" i="3"/>
  <c r="Y123" i="3" s="1"/>
  <c r="X111" i="2"/>
  <c r="AF123" i="3" l="1"/>
  <c r="AG123" i="3" s="1"/>
  <c r="AH123" i="3" s="1"/>
  <c r="V105" i="3"/>
  <c r="U106" i="3"/>
  <c r="AF111" i="2"/>
  <c r="AG111" i="2" s="1"/>
  <c r="AH111" i="2" s="1"/>
  <c r="W112" i="2"/>
  <c r="Y112" i="2"/>
  <c r="X124" i="3"/>
  <c r="W124" i="3"/>
  <c r="AF122" i="3"/>
  <c r="AG122" i="3" s="1"/>
  <c r="AH122" i="3" s="1"/>
  <c r="X112" i="2"/>
  <c r="V104" i="2"/>
  <c r="U105" i="2"/>
  <c r="X123" i="3"/>
  <c r="AF112" i="2" l="1"/>
  <c r="AG112" i="2" s="1"/>
  <c r="AH112" i="2" s="1"/>
  <c r="W113" i="2"/>
  <c r="X125" i="3"/>
  <c r="X113" i="2"/>
  <c r="Y125" i="3"/>
  <c r="AF124" i="3"/>
  <c r="AG124" i="3" s="1"/>
  <c r="AH124" i="3" s="1"/>
  <c r="V106" i="3"/>
  <c r="U107" i="3"/>
  <c r="V105" i="2"/>
  <c r="U106" i="2"/>
  <c r="Y124" i="3"/>
  <c r="Y126" i="3" s="1"/>
  <c r="Y113" i="2"/>
  <c r="W125" i="3"/>
  <c r="X126" i="3" s="1"/>
  <c r="V106" i="2" l="1"/>
  <c r="U107" i="2"/>
  <c r="Y114" i="2"/>
  <c r="Y127" i="3"/>
  <c r="V107" i="3"/>
  <c r="U108" i="3"/>
  <c r="AF113" i="2"/>
  <c r="AG113" i="2" s="1"/>
  <c r="AH113" i="2" s="1"/>
  <c r="AF125" i="3"/>
  <c r="AG125" i="3" s="1"/>
  <c r="AH125" i="3" s="1"/>
  <c r="W126" i="3"/>
  <c r="Y115" i="2"/>
  <c r="X114" i="2"/>
  <c r="W114" i="2"/>
  <c r="W115" i="2" s="1"/>
  <c r="AF115" i="2" l="1"/>
  <c r="AG115" i="2" s="1"/>
  <c r="AH115" i="2" s="1"/>
  <c r="AF126" i="3"/>
  <c r="AG126" i="3" s="1"/>
  <c r="AH126" i="3" s="1"/>
  <c r="V107" i="2"/>
  <c r="U108" i="2"/>
  <c r="X127" i="3"/>
  <c r="AF114" i="2"/>
  <c r="AG114" i="2" s="1"/>
  <c r="AH114" i="2" s="1"/>
  <c r="X115" i="2"/>
  <c r="Y116" i="2"/>
  <c r="W127" i="3"/>
  <c r="W128" i="3" s="1"/>
  <c r="V108" i="3"/>
  <c r="U109" i="3"/>
  <c r="X116" i="2"/>
  <c r="Y117" i="2" s="1"/>
  <c r="AF128" i="3" l="1"/>
  <c r="AG128" i="3" s="1"/>
  <c r="AH128" i="3" s="1"/>
  <c r="V108" i="2"/>
  <c r="U109" i="2"/>
  <c r="V109" i="3"/>
  <c r="U110" i="3"/>
  <c r="AF127" i="3"/>
  <c r="AG127" i="3" s="1"/>
  <c r="AH127" i="3" s="1"/>
  <c r="X128" i="3"/>
  <c r="W116" i="2"/>
  <c r="X129" i="3"/>
  <c r="Y128" i="3"/>
  <c r="Y130" i="3" s="1"/>
  <c r="AF116" i="2" l="1"/>
  <c r="AG116" i="2" s="1"/>
  <c r="AH116" i="2" s="1"/>
  <c r="W117" i="2"/>
  <c r="V109" i="2"/>
  <c r="U110" i="2"/>
  <c r="V110" i="3"/>
  <c r="U111" i="3"/>
  <c r="Y129" i="3"/>
  <c r="W129" i="3"/>
  <c r="X117" i="2"/>
  <c r="V110" i="2" l="1"/>
  <c r="U111" i="2"/>
  <c r="AF117" i="2"/>
  <c r="AG117" i="2" s="1"/>
  <c r="AH117" i="2" s="1"/>
  <c r="X118" i="2"/>
  <c r="W119" i="2" s="1"/>
  <c r="X119" i="2"/>
  <c r="Y118" i="2"/>
  <c r="Y120" i="2" s="1"/>
  <c r="W118" i="2"/>
  <c r="V111" i="3"/>
  <c r="U112" i="3"/>
  <c r="AF129" i="3"/>
  <c r="AG129" i="3" s="1"/>
  <c r="AH129" i="3" s="1"/>
  <c r="W130" i="3"/>
  <c r="X130" i="3"/>
  <c r="AF119" i="2" l="1"/>
  <c r="AG119" i="2" s="1"/>
  <c r="AH119" i="2" s="1"/>
  <c r="Y131" i="3"/>
  <c r="AF130" i="3"/>
  <c r="AG130" i="3" s="1"/>
  <c r="AH130" i="3" s="1"/>
  <c r="X131" i="3"/>
  <c r="X120" i="2"/>
  <c r="Y119" i="2"/>
  <c r="Y121" i="2" s="1"/>
  <c r="V111" i="2"/>
  <c r="U112" i="2"/>
  <c r="W131" i="3"/>
  <c r="X132" i="3" s="1"/>
  <c r="V112" i="3"/>
  <c r="U113" i="3"/>
  <c r="AF118" i="2"/>
  <c r="AG118" i="2" s="1"/>
  <c r="AH118" i="2" s="1"/>
  <c r="W120" i="2"/>
  <c r="X121" i="2" s="1"/>
  <c r="Y122" i="2" l="1"/>
  <c r="W132" i="3"/>
  <c r="V112" i="2"/>
  <c r="U113" i="2"/>
  <c r="W133" i="3"/>
  <c r="AF131" i="3"/>
  <c r="AG131" i="3" s="1"/>
  <c r="AH131" i="3" s="1"/>
  <c r="Y133" i="3"/>
  <c r="AF120" i="2"/>
  <c r="AG120" i="2" s="1"/>
  <c r="AH120" i="2" s="1"/>
  <c r="W121" i="2"/>
  <c r="V113" i="3"/>
  <c r="U114" i="3"/>
  <c r="Y132" i="3"/>
  <c r="V114" i="3" l="1"/>
  <c r="U115" i="3"/>
  <c r="AF133" i="3"/>
  <c r="AG133" i="3" s="1"/>
  <c r="AH133" i="3" s="1"/>
  <c r="W134" i="3"/>
  <c r="W135" i="3" s="1"/>
  <c r="AF132" i="3"/>
  <c r="AG132" i="3" s="1"/>
  <c r="AH132" i="3" s="1"/>
  <c r="X134" i="3"/>
  <c r="V113" i="2"/>
  <c r="U114" i="2"/>
  <c r="AF121" i="2"/>
  <c r="AG121" i="2" s="1"/>
  <c r="AH121" i="2" s="1"/>
  <c r="X122" i="2"/>
  <c r="W122" i="2"/>
  <c r="W123" i="2" s="1"/>
  <c r="X133" i="3"/>
  <c r="Y134" i="3" s="1"/>
  <c r="AF135" i="3" l="1"/>
  <c r="AG135" i="3" s="1"/>
  <c r="AH135" i="3" s="1"/>
  <c r="AF123" i="2"/>
  <c r="AG123" i="2" s="1"/>
  <c r="AH123" i="2" s="1"/>
  <c r="X136" i="3"/>
  <c r="Y135" i="3"/>
  <c r="Y137" i="3" s="1"/>
  <c r="Y123" i="2"/>
  <c r="AF134" i="3"/>
  <c r="AG134" i="3" s="1"/>
  <c r="AH134" i="3" s="1"/>
  <c r="V115" i="3"/>
  <c r="U116" i="3"/>
  <c r="AF122" i="2"/>
  <c r="AG122" i="2" s="1"/>
  <c r="AH122" i="2" s="1"/>
  <c r="X123" i="2"/>
  <c r="W124" i="2" s="1"/>
  <c r="X135" i="3"/>
  <c r="W136" i="3" s="1"/>
  <c r="V114" i="2"/>
  <c r="U115" i="2"/>
  <c r="AF136" i="3" l="1"/>
  <c r="AG136" i="3" s="1"/>
  <c r="AH136" i="3" s="1"/>
  <c r="W137" i="3"/>
  <c r="AF124" i="2"/>
  <c r="AG124" i="2" s="1"/>
  <c r="AH124" i="2" s="1"/>
  <c r="W125" i="2"/>
  <c r="X138" i="3"/>
  <c r="Y139" i="3" s="1"/>
  <c r="Y136" i="3"/>
  <c r="Y124" i="2"/>
  <c r="X124" i="2"/>
  <c r="Y125" i="2" s="1"/>
  <c r="V116" i="3"/>
  <c r="U117" i="3"/>
  <c r="V115" i="2"/>
  <c r="U116" i="2"/>
  <c r="X137" i="3"/>
  <c r="V116" i="2" l="1"/>
  <c r="U117" i="2"/>
  <c r="AF125" i="2"/>
  <c r="AG125" i="2" s="1"/>
  <c r="AH125" i="2" s="1"/>
  <c r="AF137" i="3"/>
  <c r="AG137" i="3" s="1"/>
  <c r="AH137" i="3" s="1"/>
  <c r="V117" i="3"/>
  <c r="U118" i="3"/>
  <c r="X125" i="2"/>
  <c r="Y138" i="3"/>
  <c r="W138" i="3"/>
  <c r="X139" i="3" s="1"/>
  <c r="V117" i="2" l="1"/>
  <c r="U118" i="2"/>
  <c r="V118" i="3"/>
  <c r="U119" i="3"/>
  <c r="W140" i="3"/>
  <c r="AF138" i="3"/>
  <c r="AG138" i="3" s="1"/>
  <c r="AH138" i="3" s="1"/>
  <c r="Y126" i="2"/>
  <c r="X126" i="2"/>
  <c r="W126" i="2"/>
  <c r="Y140" i="3"/>
  <c r="W139" i="3"/>
  <c r="AF140" i="3" l="1"/>
  <c r="AG140" i="3" s="1"/>
  <c r="AH140" i="3" s="1"/>
  <c r="V118" i="2"/>
  <c r="U119" i="2"/>
  <c r="AF139" i="3"/>
  <c r="AG139" i="3" s="1"/>
  <c r="AH139" i="3" s="1"/>
  <c r="X140" i="3"/>
  <c r="X141" i="3" s="1"/>
  <c r="AF126" i="2"/>
  <c r="AG126" i="2" s="1"/>
  <c r="AH126" i="2" s="1"/>
  <c r="W127" i="2"/>
  <c r="X127" i="2"/>
  <c r="V119" i="3"/>
  <c r="U120" i="3"/>
  <c r="X128" i="2"/>
  <c r="Y127" i="2"/>
  <c r="Y129" i="2" s="1"/>
  <c r="Y142" i="3" l="1"/>
  <c r="W141" i="3"/>
  <c r="AF127" i="2"/>
  <c r="AG127" i="2" s="1"/>
  <c r="AH127" i="2" s="1"/>
  <c r="Y141" i="3"/>
  <c r="V120" i="3"/>
  <c r="U121" i="3"/>
  <c r="V119" i="2"/>
  <c r="U120" i="2"/>
  <c r="Y128" i="2"/>
  <c r="W128" i="2"/>
  <c r="V120" i="2" l="1"/>
  <c r="U121" i="2"/>
  <c r="AF128" i="2"/>
  <c r="AG128" i="2" s="1"/>
  <c r="AH128" i="2" s="1"/>
  <c r="W129" i="2"/>
  <c r="X129" i="2"/>
  <c r="AF141" i="3"/>
  <c r="AG141" i="3" s="1"/>
  <c r="AH141" i="3" s="1"/>
  <c r="W142" i="3"/>
  <c r="V121" i="3"/>
  <c r="U122" i="3"/>
  <c r="X142" i="3"/>
  <c r="W143" i="3" s="1"/>
  <c r="AF143" i="3" l="1"/>
  <c r="AG143" i="3" s="1"/>
  <c r="AH143" i="3" s="1"/>
  <c r="AF129" i="2"/>
  <c r="AG129" i="2" s="1"/>
  <c r="AH129" i="2" s="1"/>
  <c r="X130" i="2"/>
  <c r="W130" i="2"/>
  <c r="Y130" i="2"/>
  <c r="V121" i="2"/>
  <c r="U122" i="2"/>
  <c r="Y143" i="3"/>
  <c r="V122" i="3"/>
  <c r="U123" i="3"/>
  <c r="AF142" i="3"/>
  <c r="AG142" i="3" s="1"/>
  <c r="AH142" i="3" s="1"/>
  <c r="W144" i="3"/>
  <c r="X143" i="3"/>
  <c r="X144" i="3" s="1"/>
  <c r="AF130" i="2" l="1"/>
  <c r="AG130" i="2" s="1"/>
  <c r="AH130" i="2" s="1"/>
  <c r="AF144" i="3"/>
  <c r="AG144" i="3" s="1"/>
  <c r="AH144" i="3" s="1"/>
  <c r="V123" i="3"/>
  <c r="U124" i="3"/>
  <c r="V122" i="2"/>
  <c r="U123" i="2"/>
  <c r="Y131" i="2"/>
  <c r="W131" i="2"/>
  <c r="W132" i="2" s="1"/>
  <c r="Y145" i="3"/>
  <c r="W145" i="3"/>
  <c r="W146" i="3" s="1"/>
  <c r="X131" i="2"/>
  <c r="X145" i="3"/>
  <c r="Y144" i="3"/>
  <c r="AF132" i="2" l="1"/>
  <c r="AG132" i="2" s="1"/>
  <c r="AH132" i="2" s="1"/>
  <c r="AF146" i="3"/>
  <c r="AG146" i="3" s="1"/>
  <c r="AH146" i="3" s="1"/>
  <c r="V124" i="3"/>
  <c r="U125" i="3"/>
  <c r="AF145" i="3"/>
  <c r="AG145" i="3" s="1"/>
  <c r="AH145" i="3" s="1"/>
  <c r="AF131" i="2"/>
  <c r="AG131" i="2" s="1"/>
  <c r="AH131" i="2" s="1"/>
  <c r="Y132" i="2"/>
  <c r="X132" i="2"/>
  <c r="Y147" i="3"/>
  <c r="Y146" i="3"/>
  <c r="V123" i="2"/>
  <c r="U124" i="2"/>
  <c r="X146" i="3"/>
  <c r="W147" i="3" s="1"/>
  <c r="AF147" i="3" l="1"/>
  <c r="AG147" i="3" s="1"/>
  <c r="AH147" i="3" s="1"/>
  <c r="X133" i="2"/>
  <c r="W133" i="2"/>
  <c r="V125" i="3"/>
  <c r="U126" i="3"/>
  <c r="X147" i="3"/>
  <c r="X148" i="3" s="1"/>
  <c r="V124" i="2"/>
  <c r="U125" i="2"/>
  <c r="Y148" i="3"/>
  <c r="Y133" i="2"/>
  <c r="Y149" i="3" l="1"/>
  <c r="V126" i="3"/>
  <c r="U127" i="3"/>
  <c r="AF133" i="2"/>
  <c r="AG133" i="2" s="1"/>
  <c r="AH133" i="2" s="1"/>
  <c r="W134" i="2"/>
  <c r="X134" i="2"/>
  <c r="V125" i="2"/>
  <c r="U126" i="2"/>
  <c r="W148" i="3"/>
  <c r="X149" i="3"/>
  <c r="Y134" i="2"/>
  <c r="AF134" i="2" l="1"/>
  <c r="AG134" i="2" s="1"/>
  <c r="AH134" i="2" s="1"/>
  <c r="V127" i="3"/>
  <c r="U128" i="3"/>
  <c r="X135" i="2"/>
  <c r="Y135" i="2"/>
  <c r="V126" i="2"/>
  <c r="U127" i="2"/>
  <c r="W135" i="2"/>
  <c r="AF148" i="3"/>
  <c r="AG148" i="3" s="1"/>
  <c r="AH148" i="3" s="1"/>
  <c r="W149" i="3"/>
  <c r="Y150" i="3"/>
  <c r="AF149" i="3" l="1"/>
  <c r="AG149" i="3" s="1"/>
  <c r="AH149" i="3" s="1"/>
  <c r="X150" i="3"/>
  <c r="W151" i="3" s="1"/>
  <c r="AF135" i="2"/>
  <c r="AG135" i="2" s="1"/>
  <c r="AH135" i="2" s="1"/>
  <c r="W136" i="2"/>
  <c r="V128" i="3"/>
  <c r="U129" i="3"/>
  <c r="W150" i="3"/>
  <c r="X136" i="2"/>
  <c r="V127" i="2"/>
  <c r="U128" i="2"/>
  <c r="Y136" i="2"/>
  <c r="AF151" i="3" l="1"/>
  <c r="AG151" i="3" s="1"/>
  <c r="AH151" i="3" s="1"/>
  <c r="AF136" i="2"/>
  <c r="AG136" i="2" s="1"/>
  <c r="AH136" i="2" s="1"/>
  <c r="Y138" i="2"/>
  <c r="W137" i="2"/>
  <c r="W138" i="2" s="1"/>
  <c r="V128" i="2"/>
  <c r="U129" i="2"/>
  <c r="X137" i="2"/>
  <c r="Y151" i="3"/>
  <c r="AF150" i="3"/>
  <c r="AG150" i="3" s="1"/>
  <c r="AH150" i="3" s="1"/>
  <c r="X151" i="3"/>
  <c r="X152" i="3" s="1"/>
  <c r="V129" i="3"/>
  <c r="U130" i="3"/>
  <c r="Y137" i="2"/>
  <c r="AF138" i="2" l="1"/>
  <c r="AG138" i="2" s="1"/>
  <c r="AH138" i="2" s="1"/>
  <c r="X138" i="2"/>
  <c r="Y153" i="3"/>
  <c r="AF137" i="2"/>
  <c r="AG137" i="2" s="1"/>
  <c r="AH137" i="2" s="1"/>
  <c r="W139" i="2"/>
  <c r="Y152" i="3"/>
  <c r="W152" i="3"/>
  <c r="V130" i="3"/>
  <c r="U131" i="3"/>
  <c r="V129" i="2"/>
  <c r="U130" i="2"/>
  <c r="V131" i="3" l="1"/>
  <c r="U132" i="3"/>
  <c r="Y139" i="2"/>
  <c r="Y154" i="3"/>
  <c r="AF152" i="3"/>
  <c r="AG152" i="3" s="1"/>
  <c r="AH152" i="3" s="1"/>
  <c r="W153" i="3"/>
  <c r="X153" i="3"/>
  <c r="AF139" i="2"/>
  <c r="AG139" i="2" s="1"/>
  <c r="AH139" i="2" s="1"/>
  <c r="V130" i="2"/>
  <c r="U131" i="2"/>
  <c r="X139" i="2"/>
  <c r="Y140" i="2" l="1"/>
  <c r="V131" i="2"/>
  <c r="U132" i="2"/>
  <c r="V132" i="3"/>
  <c r="U133" i="3"/>
  <c r="X140" i="2"/>
  <c r="Y141" i="2" s="1"/>
  <c r="AF153" i="3"/>
  <c r="AG153" i="3" s="1"/>
  <c r="AH153" i="3" s="1"/>
  <c r="X154" i="3"/>
  <c r="W154" i="3"/>
  <c r="W140" i="2"/>
  <c r="AF154" i="3" l="1"/>
  <c r="AG154" i="3" s="1"/>
  <c r="AH154" i="3" s="1"/>
  <c r="Y155" i="3"/>
  <c r="W155" i="3"/>
  <c r="W156" i="3" s="1"/>
  <c r="V132" i="2"/>
  <c r="U133" i="2"/>
  <c r="Y142" i="2"/>
  <c r="AF140" i="2"/>
  <c r="AG140" i="2" s="1"/>
  <c r="AH140" i="2" s="1"/>
  <c r="W141" i="2"/>
  <c r="X142" i="2" s="1"/>
  <c r="V133" i="3"/>
  <c r="U134" i="3"/>
  <c r="X155" i="3"/>
  <c r="X141" i="2"/>
  <c r="Y143" i="2" l="1"/>
  <c r="AF156" i="3"/>
  <c r="AG156" i="3" s="1"/>
  <c r="AH156" i="3" s="1"/>
  <c r="V134" i="3"/>
  <c r="U135" i="3"/>
  <c r="AF141" i="2"/>
  <c r="AG141" i="2" s="1"/>
  <c r="AH141" i="2" s="1"/>
  <c r="W143" i="2"/>
  <c r="W142" i="2"/>
  <c r="X156" i="3"/>
  <c r="X157" i="3"/>
  <c r="Y156" i="3"/>
  <c r="AF155" i="3"/>
  <c r="AG155" i="3" s="1"/>
  <c r="AH155" i="3" s="1"/>
  <c r="W157" i="3"/>
  <c r="W158" i="3" s="1"/>
  <c r="Y157" i="3"/>
  <c r="Y144" i="2"/>
  <c r="X143" i="2"/>
  <c r="V133" i="2"/>
  <c r="U134" i="2"/>
  <c r="AF158" i="3" l="1"/>
  <c r="AG158" i="3" s="1"/>
  <c r="AH158" i="3" s="1"/>
  <c r="V135" i="3"/>
  <c r="U136" i="3"/>
  <c r="Y159" i="3"/>
  <c r="Y158" i="3"/>
  <c r="AF157" i="3"/>
  <c r="AG157" i="3" s="1"/>
  <c r="AH157" i="3" s="1"/>
  <c r="V134" i="2"/>
  <c r="U135" i="2"/>
  <c r="X158" i="3"/>
  <c r="Y145" i="2"/>
  <c r="AF143" i="2"/>
  <c r="AG143" i="2" s="1"/>
  <c r="AH143" i="2" s="1"/>
  <c r="W145" i="2"/>
  <c r="X159" i="3"/>
  <c r="AF142" i="2"/>
  <c r="AG142" i="2" s="1"/>
  <c r="AH142" i="2" s="1"/>
  <c r="W144" i="2"/>
  <c r="X144" i="2"/>
  <c r="Y160" i="3" l="1"/>
  <c r="V136" i="3"/>
  <c r="U137" i="3"/>
  <c r="AF145" i="2"/>
  <c r="AG145" i="2" s="1"/>
  <c r="AH145" i="2" s="1"/>
  <c r="AF144" i="2"/>
  <c r="AG144" i="2" s="1"/>
  <c r="AH144" i="2" s="1"/>
  <c r="V135" i="2"/>
  <c r="U136" i="2"/>
  <c r="X145" i="2"/>
  <c r="W159" i="3"/>
  <c r="X160" i="3" s="1"/>
  <c r="Y161" i="3" l="1"/>
  <c r="Y146" i="2"/>
  <c r="W146" i="2"/>
  <c r="V137" i="3"/>
  <c r="U138" i="3"/>
  <c r="X146" i="2"/>
  <c r="AF159" i="3"/>
  <c r="AG159" i="3" s="1"/>
  <c r="AH159" i="3" s="1"/>
  <c r="W160" i="3"/>
  <c r="V136" i="2"/>
  <c r="U137" i="2"/>
  <c r="Y147" i="2" l="1"/>
  <c r="AF146" i="2"/>
  <c r="AG146" i="2" s="1"/>
  <c r="AH146" i="2" s="1"/>
  <c r="W147" i="2"/>
  <c r="U139" i="3"/>
  <c r="V138" i="3"/>
  <c r="Y148" i="2"/>
  <c r="AF160" i="3"/>
  <c r="AG160" i="3" s="1"/>
  <c r="AH160" i="3" s="1"/>
  <c r="X161" i="3"/>
  <c r="X147" i="2"/>
  <c r="V137" i="2"/>
  <c r="U138" i="2"/>
  <c r="W161" i="3"/>
  <c r="AF161" i="3" l="1"/>
  <c r="AG161" i="3" s="1"/>
  <c r="AH161" i="3" s="1"/>
  <c r="X162" i="3"/>
  <c r="AF147" i="2"/>
  <c r="AG147" i="2" s="1"/>
  <c r="AH147" i="2" s="1"/>
  <c r="W149" i="2"/>
  <c r="U140" i="3"/>
  <c r="V139" i="3"/>
  <c r="W148" i="2"/>
  <c r="V138" i="2"/>
  <c r="U139" i="2"/>
  <c r="W162" i="3"/>
  <c r="Y149" i="2"/>
  <c r="X163" i="3"/>
  <c r="Y162" i="3"/>
  <c r="Y164" i="3" s="1"/>
  <c r="X148" i="2"/>
  <c r="U141" i="3" l="1"/>
  <c r="V140" i="3"/>
  <c r="Y163" i="3"/>
  <c r="AF162" i="3"/>
  <c r="AG162" i="3" s="1"/>
  <c r="AH162" i="3" s="1"/>
  <c r="W164" i="3"/>
  <c r="V139" i="2"/>
  <c r="U140" i="2"/>
  <c r="W163" i="3"/>
  <c r="X164" i="3" s="1"/>
  <c r="AF149" i="2"/>
  <c r="AG149" i="2" s="1"/>
  <c r="AH149" i="2" s="1"/>
  <c r="W150" i="2"/>
  <c r="AF148" i="2"/>
  <c r="AG148" i="2" s="1"/>
  <c r="AH148" i="2" s="1"/>
  <c r="X149" i="2"/>
  <c r="AF164" i="3" l="1"/>
  <c r="AG164" i="3" s="1"/>
  <c r="AH164" i="3" s="1"/>
  <c r="AF163" i="3"/>
  <c r="AG163" i="3" s="1"/>
  <c r="AH163" i="3" s="1"/>
  <c r="W165" i="3"/>
  <c r="Y165" i="3"/>
  <c r="V140" i="2"/>
  <c r="U141" i="2"/>
  <c r="X165" i="3"/>
  <c r="Y150" i="2"/>
  <c r="X150" i="2"/>
  <c r="U142" i="3"/>
  <c r="V141" i="3"/>
  <c r="Y151" i="2" l="1"/>
  <c r="X151" i="2"/>
  <c r="U143" i="3"/>
  <c r="V142" i="3"/>
  <c r="AF165" i="3"/>
  <c r="AG165" i="3" s="1"/>
  <c r="AH165" i="3" s="1"/>
  <c r="Y166" i="3"/>
  <c r="W151" i="2"/>
  <c r="W166" i="3"/>
  <c r="X167" i="3" s="1"/>
  <c r="V141" i="2"/>
  <c r="U142" i="2"/>
  <c r="X166" i="3"/>
  <c r="Y167" i="3" s="1"/>
  <c r="V142" i="2" l="1"/>
  <c r="U143" i="2"/>
  <c r="W152" i="2"/>
  <c r="U144" i="3"/>
  <c r="V143" i="3"/>
  <c r="Y168" i="3"/>
  <c r="X152" i="2"/>
  <c r="AF166" i="3"/>
  <c r="AG166" i="3" s="1"/>
  <c r="AH166" i="3" s="1"/>
  <c r="Y153" i="2"/>
  <c r="W167" i="3"/>
  <c r="W168" i="3" s="1"/>
  <c r="Y152" i="2"/>
  <c r="AF168" i="3" l="1"/>
  <c r="AG168" i="3" s="1"/>
  <c r="AH168" i="3" s="1"/>
  <c r="U145" i="3"/>
  <c r="V144" i="3"/>
  <c r="V143" i="2"/>
  <c r="U144" i="2"/>
  <c r="AF167" i="3"/>
  <c r="AG167" i="3" s="1"/>
  <c r="AH167" i="3" s="1"/>
  <c r="W153" i="2"/>
  <c r="X153" i="2"/>
  <c r="X168" i="3"/>
  <c r="Y154" i="2"/>
  <c r="V144" i="2" l="1"/>
  <c r="U145" i="2"/>
  <c r="Y169" i="3"/>
  <c r="U146" i="3"/>
  <c r="V145" i="3"/>
  <c r="W155" i="2"/>
  <c r="W154" i="2"/>
  <c r="W169" i="3"/>
  <c r="X169" i="3"/>
  <c r="X170" i="3" s="1"/>
  <c r="X154" i="2"/>
  <c r="U147" i="3" l="1"/>
  <c r="V146" i="3"/>
  <c r="Y171" i="3"/>
  <c r="V145" i="2"/>
  <c r="U146" i="2"/>
  <c r="Y170" i="3"/>
  <c r="Y155" i="2"/>
  <c r="X155" i="2"/>
  <c r="AF169" i="3"/>
  <c r="AG169" i="3" s="1"/>
  <c r="AH169" i="3" s="1"/>
  <c r="W170" i="3"/>
  <c r="X171" i="3" s="1"/>
  <c r="W156" i="2"/>
  <c r="V146" i="2" l="1"/>
  <c r="U147" i="2"/>
  <c r="W171" i="3"/>
  <c r="U148" i="3"/>
  <c r="V147" i="3"/>
  <c r="AF170" i="3"/>
  <c r="AG170" i="3" s="1"/>
  <c r="AH170" i="3" s="1"/>
  <c r="Y156" i="2"/>
  <c r="X156" i="2"/>
  <c r="X157" i="2" s="1"/>
  <c r="Y172" i="3"/>
  <c r="U149" i="3" l="1"/>
  <c r="V148" i="3"/>
  <c r="AF171" i="3"/>
  <c r="AG171" i="3" s="1"/>
  <c r="AH171" i="3" s="1"/>
  <c r="X172" i="3"/>
  <c r="V147" i="2"/>
  <c r="U148" i="2"/>
  <c r="Y158" i="2"/>
  <c r="W172" i="3"/>
  <c r="W157" i="2"/>
  <c r="X158" i="2" s="1"/>
  <c r="Y157" i="2"/>
  <c r="Y173" i="3" l="1"/>
  <c r="U150" i="3"/>
  <c r="V149" i="3"/>
  <c r="W158" i="2"/>
  <c r="Y159" i="2"/>
  <c r="W173" i="3"/>
  <c r="AF172" i="3"/>
  <c r="AG172" i="3" s="1"/>
  <c r="AH172" i="3" s="1"/>
  <c r="X173" i="3"/>
  <c r="U149" i="2"/>
  <c r="V148" i="2"/>
  <c r="U151" i="3" l="1"/>
  <c r="V150" i="3"/>
  <c r="U150" i="2"/>
  <c r="V149" i="2"/>
  <c r="Y175" i="3"/>
  <c r="X159" i="2"/>
  <c r="X175" i="3"/>
  <c r="Y174" i="3"/>
  <c r="Y176" i="3" s="1"/>
  <c r="W174" i="3"/>
  <c r="X174" i="3"/>
  <c r="W159" i="2"/>
  <c r="W160" i="2" s="1"/>
  <c r="AF173" i="3"/>
  <c r="AG173" i="3" s="1"/>
  <c r="AH173" i="3" s="1"/>
  <c r="W175" i="3"/>
  <c r="Y160" i="2" l="1"/>
  <c r="AF175" i="3"/>
  <c r="AG175" i="3" s="1"/>
  <c r="AH175" i="3" s="1"/>
  <c r="X160" i="2"/>
  <c r="X176" i="3"/>
  <c r="U151" i="2"/>
  <c r="V150" i="2"/>
  <c r="AF174" i="3"/>
  <c r="AG174" i="3" s="1"/>
  <c r="AH174" i="3" s="1"/>
  <c r="W176" i="3"/>
  <c r="U152" i="3"/>
  <c r="V151" i="3"/>
  <c r="Y161" i="2" l="1"/>
  <c r="U153" i="3"/>
  <c r="V152" i="3"/>
  <c r="X161" i="2"/>
  <c r="W161" i="2"/>
  <c r="V151" i="2"/>
  <c r="U152" i="2"/>
  <c r="AF176" i="3"/>
  <c r="AG176" i="3" s="1"/>
  <c r="AH176" i="3" s="1"/>
  <c r="W177" i="3"/>
  <c r="X177" i="3"/>
  <c r="Y177" i="3"/>
  <c r="Y162" i="2" l="1"/>
  <c r="Y178" i="3"/>
  <c r="W162" i="2"/>
  <c r="AF177" i="3"/>
  <c r="AG177" i="3" s="1"/>
  <c r="AH177" i="3" s="1"/>
  <c r="W178" i="3"/>
  <c r="U154" i="3"/>
  <c r="V153" i="3"/>
  <c r="X178" i="3"/>
  <c r="X179" i="3" s="1"/>
  <c r="Y163" i="2"/>
  <c r="U153" i="2"/>
  <c r="V152" i="2"/>
  <c r="X162" i="2"/>
  <c r="Y180" i="3" l="1"/>
  <c r="Y164" i="2"/>
  <c r="U155" i="3"/>
  <c r="V154" i="3"/>
  <c r="AF178" i="3"/>
  <c r="AG178" i="3" s="1"/>
  <c r="AH178" i="3" s="1"/>
  <c r="Y179" i="3"/>
  <c r="U154" i="2"/>
  <c r="V153" i="2"/>
  <c r="W163" i="2"/>
  <c r="W164" i="2" s="1"/>
  <c r="X164" i="2"/>
  <c r="W179" i="3"/>
  <c r="X180" i="3" s="1"/>
  <c r="X163" i="2"/>
  <c r="U156" i="3" l="1"/>
  <c r="V155" i="3"/>
  <c r="AF179" i="3"/>
  <c r="AG179" i="3" s="1"/>
  <c r="AH179" i="3" s="1"/>
  <c r="W181" i="3"/>
  <c r="Y181" i="3"/>
  <c r="U155" i="2"/>
  <c r="V154" i="2"/>
  <c r="W180" i="3"/>
  <c r="Y165" i="2"/>
  <c r="W165" i="2"/>
  <c r="X165" i="2"/>
  <c r="U157" i="3" l="1"/>
  <c r="V156" i="3"/>
  <c r="AF180" i="3"/>
  <c r="AG180" i="3" s="1"/>
  <c r="AH180" i="3" s="1"/>
  <c r="X181" i="3"/>
  <c r="V155" i="2"/>
  <c r="U156" i="2"/>
  <c r="W166" i="2"/>
  <c r="X167" i="2" s="1"/>
  <c r="AF181" i="3"/>
  <c r="AG181" i="3" s="1"/>
  <c r="AH181" i="3" s="1"/>
  <c r="Y166" i="2"/>
  <c r="X166" i="2"/>
  <c r="Y168" i="2" l="1"/>
  <c r="W167" i="2"/>
  <c r="U158" i="3"/>
  <c r="V157" i="3"/>
  <c r="X183" i="3"/>
  <c r="Y182" i="3"/>
  <c r="W182" i="3"/>
  <c r="X182" i="3"/>
  <c r="U157" i="2"/>
  <c r="V156" i="2"/>
  <c r="Y167" i="2"/>
  <c r="U158" i="2" l="1"/>
  <c r="V157" i="2"/>
  <c r="Y184" i="3"/>
  <c r="X168" i="2"/>
  <c r="U159" i="3"/>
  <c r="V158" i="3"/>
  <c r="Y183" i="3"/>
  <c r="W168" i="2"/>
  <c r="AF182" i="3"/>
  <c r="AG182" i="3" s="1"/>
  <c r="AH182" i="3" s="1"/>
  <c r="W183" i="3"/>
  <c r="AF183" i="3" l="1"/>
  <c r="AG183" i="3" s="1"/>
  <c r="AH183" i="3" s="1"/>
  <c r="W184" i="3"/>
  <c r="Y169" i="2"/>
  <c r="W169" i="2"/>
  <c r="X170" i="2" s="1"/>
  <c r="X169" i="2"/>
  <c r="X184" i="3"/>
  <c r="Y185" i="3" s="1"/>
  <c r="U160" i="3"/>
  <c r="V159" i="3"/>
  <c r="U159" i="2"/>
  <c r="V158" i="2"/>
  <c r="U161" i="3" l="1"/>
  <c r="V160" i="3"/>
  <c r="Y171" i="2"/>
  <c r="AF184" i="3"/>
  <c r="AG184" i="3" s="1"/>
  <c r="AH184" i="3" s="1"/>
  <c r="X185" i="3"/>
  <c r="V159" i="2"/>
  <c r="U160" i="2"/>
  <c r="Y170" i="2"/>
  <c r="W170" i="2"/>
  <c r="W185" i="3"/>
  <c r="AF185" i="3" l="1"/>
  <c r="AG185" i="3" s="1"/>
  <c r="AH185" i="3" s="1"/>
  <c r="Y186" i="3"/>
  <c r="Y172" i="2"/>
  <c r="U162" i="3"/>
  <c r="V161" i="3"/>
  <c r="W186" i="3"/>
  <c r="X171" i="2"/>
  <c r="X186" i="3"/>
  <c r="X187" i="3" s="1"/>
  <c r="W171" i="2"/>
  <c r="U161" i="2"/>
  <c r="V160" i="2"/>
  <c r="Y188" i="3" l="1"/>
  <c r="Y187" i="3"/>
  <c r="U163" i="3"/>
  <c r="V162" i="3"/>
  <c r="U162" i="2"/>
  <c r="V161" i="2"/>
  <c r="X172" i="2"/>
  <c r="AF186" i="3"/>
  <c r="AG186" i="3" s="1"/>
  <c r="AH186" i="3" s="1"/>
  <c r="W172" i="2"/>
  <c r="W187" i="3"/>
  <c r="X173" i="2" l="1"/>
  <c r="AF187" i="3"/>
  <c r="AG187" i="3" s="1"/>
  <c r="AH187" i="3" s="1"/>
  <c r="Y173" i="2"/>
  <c r="U164" i="3"/>
  <c r="V163" i="3"/>
  <c r="U163" i="2"/>
  <c r="V162" i="2"/>
  <c r="W188" i="3"/>
  <c r="W189" i="3" s="1"/>
  <c r="X188" i="3"/>
  <c r="W173" i="2"/>
  <c r="X174" i="2" s="1"/>
  <c r="AF189" i="3" l="1"/>
  <c r="AG189" i="3" s="1"/>
  <c r="AH189" i="3" s="1"/>
  <c r="Y189" i="3"/>
  <c r="Y175" i="2"/>
  <c r="V163" i="2"/>
  <c r="U164" i="2"/>
  <c r="U165" i="3"/>
  <c r="V164" i="3"/>
  <c r="AF188" i="3"/>
  <c r="AG188" i="3" s="1"/>
  <c r="AH188" i="3" s="1"/>
  <c r="X189" i="3"/>
  <c r="X175" i="2"/>
  <c r="Y174" i="2"/>
  <c r="W174" i="2"/>
  <c r="Y176" i="2" l="1"/>
  <c r="Y190" i="3"/>
  <c r="W190" i="3"/>
  <c r="X190" i="3"/>
  <c r="U166" i="3"/>
  <c r="V165" i="3"/>
  <c r="U165" i="2"/>
  <c r="V164" i="2"/>
  <c r="W175" i="2"/>
  <c r="W176" i="2" s="1"/>
  <c r="AF190" i="3" l="1"/>
  <c r="AG190" i="3" s="1"/>
  <c r="AH190" i="3" s="1"/>
  <c r="W191" i="3"/>
  <c r="X192" i="3" s="1"/>
  <c r="X176" i="2"/>
  <c r="W177" i="2" s="1"/>
  <c r="X191" i="3"/>
  <c r="Y191" i="3"/>
  <c r="Y192" i="3"/>
  <c r="U166" i="2"/>
  <c r="V165" i="2"/>
  <c r="U167" i="3"/>
  <c r="V166" i="3"/>
  <c r="U168" i="3" l="1"/>
  <c r="V167" i="3"/>
  <c r="W192" i="3"/>
  <c r="W193" i="3" s="1"/>
  <c r="X178" i="2"/>
  <c r="Y177" i="2"/>
  <c r="Y193" i="3"/>
  <c r="X177" i="2"/>
  <c r="AF191" i="3"/>
  <c r="AG191" i="3" s="1"/>
  <c r="AH191" i="3" s="1"/>
  <c r="V166" i="2"/>
  <c r="U167" i="2"/>
  <c r="X193" i="3"/>
  <c r="AF193" i="3" l="1"/>
  <c r="AG193" i="3" s="1"/>
  <c r="AH193" i="3" s="1"/>
  <c r="X194" i="3"/>
  <c r="U168" i="2"/>
  <c r="V167" i="2"/>
  <c r="U169" i="3"/>
  <c r="V168" i="3"/>
  <c r="Y179" i="2"/>
  <c r="X179" i="2"/>
  <c r="Y178" i="2"/>
  <c r="W178" i="2"/>
  <c r="AF192" i="3"/>
  <c r="AG192" i="3" s="1"/>
  <c r="AH192" i="3" s="1"/>
  <c r="W194" i="3"/>
  <c r="Y195" i="3"/>
  <c r="Y194" i="3"/>
  <c r="AF194" i="3" l="1"/>
  <c r="AG194" i="3" s="1"/>
  <c r="AH194" i="3" s="1"/>
  <c r="X195" i="3"/>
  <c r="W179" i="2"/>
  <c r="Y180" i="2"/>
  <c r="U169" i="2"/>
  <c r="V168" i="2"/>
  <c r="U170" i="3"/>
  <c r="V169" i="3"/>
  <c r="Y196" i="3"/>
  <c r="W195" i="3"/>
  <c r="AF195" i="3" l="1"/>
  <c r="AG195" i="3" s="1"/>
  <c r="AH195" i="3" s="1"/>
  <c r="X196" i="3"/>
  <c r="X197" i="3"/>
  <c r="X180" i="2"/>
  <c r="U171" i="3"/>
  <c r="V170" i="3"/>
  <c r="W196" i="3"/>
  <c r="U170" i="2"/>
  <c r="V169" i="2"/>
  <c r="W180" i="2"/>
  <c r="W181" i="2" s="1"/>
  <c r="Y181" i="2" l="1"/>
  <c r="V170" i="2"/>
  <c r="U171" i="2"/>
  <c r="X181" i="2"/>
  <c r="X182" i="2" s="1"/>
  <c r="AF196" i="3"/>
  <c r="AG196" i="3" s="1"/>
  <c r="AH196" i="3" s="1"/>
  <c r="W197" i="3"/>
  <c r="X198" i="3" s="1"/>
  <c r="Y197" i="3"/>
  <c r="U172" i="3"/>
  <c r="V171" i="3"/>
  <c r="Y198" i="3"/>
  <c r="W182" i="2" l="1"/>
  <c r="Y183" i="2"/>
  <c r="U173" i="3"/>
  <c r="V172" i="3"/>
  <c r="X183" i="2"/>
  <c r="Y182" i="2"/>
  <c r="Y199" i="3"/>
  <c r="AF197" i="3"/>
  <c r="AG197" i="3" s="1"/>
  <c r="AH197" i="3" s="1"/>
  <c r="U172" i="2"/>
  <c r="V171" i="2"/>
  <c r="W198" i="3"/>
  <c r="Y184" i="2" l="1"/>
  <c r="AF198" i="3"/>
  <c r="AG198" i="3" s="1"/>
  <c r="AH198" i="3" s="1"/>
  <c r="X199" i="3"/>
  <c r="U173" i="2"/>
  <c r="V172" i="2"/>
  <c r="W184" i="2"/>
  <c r="W183" i="2"/>
  <c r="U174" i="3"/>
  <c r="V173" i="3"/>
  <c r="W199" i="3"/>
  <c r="AF199" i="3" l="1"/>
  <c r="AG199" i="3" s="1"/>
  <c r="AH199" i="3" s="1"/>
  <c r="X200" i="3"/>
  <c r="V173" i="2"/>
  <c r="U174" i="2"/>
  <c r="W200" i="3"/>
  <c r="U175" i="3"/>
  <c r="V174" i="3"/>
  <c r="Y200" i="3"/>
  <c r="X184" i="2"/>
  <c r="X185" i="2" s="1"/>
  <c r="Y186" i="2" l="1"/>
  <c r="AF200" i="3"/>
  <c r="AG200" i="3" s="1"/>
  <c r="AH200" i="3" s="1"/>
  <c r="Y201" i="3"/>
  <c r="U175" i="2"/>
  <c r="V174" i="2"/>
  <c r="W201" i="3"/>
  <c r="Y185" i="2"/>
  <c r="W185" i="2"/>
  <c r="X201" i="3"/>
  <c r="X202" i="3" s="1"/>
  <c r="U176" i="3"/>
  <c r="V175" i="3"/>
  <c r="V175" i="2" l="1"/>
  <c r="U176" i="2"/>
  <c r="W186" i="2"/>
  <c r="W187" i="2" s="1"/>
  <c r="W202" i="3"/>
  <c r="W203" i="3" s="1"/>
  <c r="U177" i="3"/>
  <c r="V176" i="3"/>
  <c r="Y203" i="3"/>
  <c r="X186" i="2"/>
  <c r="Y187" i="2" s="1"/>
  <c r="AF201" i="3"/>
  <c r="AG201" i="3" s="1"/>
  <c r="AH201" i="3" s="1"/>
  <c r="Y202" i="3"/>
  <c r="AF203" i="3" l="1"/>
  <c r="AG203" i="3" s="1"/>
  <c r="AH203" i="3" s="1"/>
  <c r="U178" i="3"/>
  <c r="V177" i="3"/>
  <c r="X187" i="2"/>
  <c r="U177" i="2"/>
  <c r="V176" i="2"/>
  <c r="AF202" i="3"/>
  <c r="AG202" i="3" s="1"/>
  <c r="AH202" i="3" s="1"/>
  <c r="X188" i="2"/>
  <c r="X203" i="3"/>
  <c r="Y204" i="3" s="1"/>
  <c r="U179" i="3" l="1"/>
  <c r="V178" i="3"/>
  <c r="Y189" i="2"/>
  <c r="U178" i="2"/>
  <c r="V177" i="2"/>
  <c r="X204" i="3"/>
  <c r="Y188" i="2"/>
  <c r="W204" i="3"/>
  <c r="W188" i="2"/>
  <c r="AF204" i="3" l="1"/>
  <c r="AG204" i="3" s="1"/>
  <c r="AH204" i="3" s="1"/>
  <c r="W205" i="3"/>
  <c r="V178" i="2"/>
  <c r="U179" i="2"/>
  <c r="X205" i="3"/>
  <c r="Y190" i="2"/>
  <c r="U180" i="3"/>
  <c r="V179" i="3"/>
  <c r="W189" i="2"/>
  <c r="X189" i="2"/>
  <c r="Y205" i="3"/>
  <c r="Y206" i="3" l="1"/>
  <c r="X206" i="3"/>
  <c r="U180" i="2"/>
  <c r="V179" i="2"/>
  <c r="W207" i="3"/>
  <c r="AF205" i="3"/>
  <c r="AG205" i="3" s="1"/>
  <c r="AH205" i="3" s="1"/>
  <c r="X190" i="2"/>
  <c r="W206" i="3"/>
  <c r="W190" i="2"/>
  <c r="U181" i="3"/>
  <c r="V180" i="3"/>
  <c r="U182" i="3" l="1"/>
  <c r="V181" i="3"/>
  <c r="AF206" i="3"/>
  <c r="AG206" i="3" s="1"/>
  <c r="AH206" i="3" s="1"/>
  <c r="Y191" i="2"/>
  <c r="X191" i="2"/>
  <c r="U181" i="2"/>
  <c r="V180" i="2"/>
  <c r="Y207" i="3"/>
  <c r="W191" i="2"/>
  <c r="X207" i="3"/>
  <c r="X208" i="3" l="1"/>
  <c r="Y192" i="2"/>
  <c r="W192" i="2"/>
  <c r="X192" i="2"/>
  <c r="Y193" i="2" s="1"/>
  <c r="Y208" i="3"/>
  <c r="W208" i="3"/>
  <c r="V181" i="2"/>
  <c r="U182" i="2"/>
  <c r="U183" i="3"/>
  <c r="V182" i="3"/>
  <c r="W209" i="3" l="1"/>
  <c r="W194" i="2"/>
  <c r="V183" i="3"/>
  <c r="U184" i="3"/>
  <c r="U183" i="2"/>
  <c r="V182" i="2"/>
  <c r="X193" i="2"/>
  <c r="W193" i="2"/>
  <c r="Y209" i="3"/>
  <c r="X194" i="2"/>
  <c r="Y194" i="2"/>
  <c r="X209" i="3"/>
  <c r="V183" i="2" l="1"/>
  <c r="U184" i="2"/>
  <c r="W210" i="3"/>
  <c r="V184" i="3"/>
  <c r="U185" i="3"/>
  <c r="X195" i="2"/>
  <c r="Y196" i="2" s="1"/>
  <c r="X210" i="3"/>
  <c r="Y210" i="3"/>
  <c r="W195" i="2"/>
  <c r="W196" i="2" s="1"/>
  <c r="Y195" i="2"/>
  <c r="U185" i="2" l="1"/>
  <c r="V184" i="2"/>
  <c r="Y197" i="2"/>
  <c r="X212" i="3"/>
  <c r="W211" i="3"/>
  <c r="X196" i="2"/>
  <c r="Y211" i="3"/>
  <c r="V185" i="3"/>
  <c r="U186" i="3"/>
  <c r="X211" i="3"/>
  <c r="U186" i="2" l="1"/>
  <c r="V185" i="2"/>
  <c r="W197" i="2"/>
  <c r="V186" i="3"/>
  <c r="U187" i="3"/>
  <c r="Y213" i="3"/>
  <c r="X197" i="2"/>
  <c r="Y212" i="3"/>
  <c r="W212" i="3"/>
  <c r="W198" i="2" l="1"/>
  <c r="W199" i="2" s="1"/>
  <c r="X213" i="3"/>
  <c r="V187" i="3"/>
  <c r="U188" i="3"/>
  <c r="X198" i="2"/>
  <c r="V186" i="2"/>
  <c r="U187" i="2"/>
  <c r="Y198" i="2"/>
  <c r="W213" i="3"/>
  <c r="Y199" i="2" l="1"/>
  <c r="X214" i="3"/>
  <c r="W200" i="2"/>
  <c r="W214" i="3"/>
  <c r="V188" i="3"/>
  <c r="U189" i="3"/>
  <c r="X199" i="2"/>
  <c r="U188" i="2"/>
  <c r="V187" i="2"/>
  <c r="Y214" i="3"/>
  <c r="Y215" i="3" l="1"/>
  <c r="W215" i="3"/>
  <c r="X200" i="2"/>
  <c r="U189" i="2"/>
  <c r="V188" i="2"/>
  <c r="Y200" i="2"/>
  <c r="X215" i="3"/>
  <c r="Y216" i="3" s="1"/>
  <c r="V189" i="3"/>
  <c r="U190" i="3"/>
  <c r="V190" i="3" l="1"/>
  <c r="U191" i="3"/>
  <c r="X216" i="3"/>
  <c r="Y217" i="3" s="1"/>
  <c r="Y201" i="2"/>
  <c r="X201" i="2"/>
  <c r="Y202" i="2" s="1"/>
  <c r="W201" i="2"/>
  <c r="V189" i="2"/>
  <c r="U190" i="2"/>
  <c r="W216" i="3"/>
  <c r="W202" i="2" l="1"/>
  <c r="W203" i="2" s="1"/>
  <c r="W217" i="3"/>
  <c r="W218" i="3" s="1"/>
  <c r="X202" i="2"/>
  <c r="Y203" i="2" s="1"/>
  <c r="U191" i="2"/>
  <c r="V190" i="2"/>
  <c r="V191" i="3"/>
  <c r="U192" i="3"/>
  <c r="X217" i="3"/>
  <c r="Y218" i="3" l="1"/>
  <c r="X203" i="2"/>
  <c r="W204" i="2" s="1"/>
  <c r="V192" i="3"/>
  <c r="U193" i="3"/>
  <c r="V191" i="2"/>
  <c r="U192" i="2"/>
  <c r="X218" i="3"/>
  <c r="X219" i="3" s="1"/>
  <c r="X204" i="2" l="1"/>
  <c r="Y204" i="2"/>
  <c r="Y220" i="3"/>
  <c r="V193" i="3"/>
  <c r="U194" i="3"/>
  <c r="Y219" i="3"/>
  <c r="U193" i="2"/>
  <c r="V192" i="2"/>
  <c r="W219" i="3"/>
  <c r="U194" i="2" l="1"/>
  <c r="V193" i="2"/>
  <c r="W220" i="3"/>
  <c r="X206" i="2"/>
  <c r="Y205" i="2"/>
  <c r="Y207" i="2" s="1"/>
  <c r="X205" i="2"/>
  <c r="W205" i="2"/>
  <c r="X220" i="3"/>
  <c r="Y221" i="3" s="1"/>
  <c r="V194" i="3"/>
  <c r="U195" i="3"/>
  <c r="V195" i="3" l="1"/>
  <c r="U196" i="3"/>
  <c r="X221" i="3"/>
  <c r="W221" i="3"/>
  <c r="X222" i="3" s="1"/>
  <c r="W206" i="2"/>
  <c r="X207" i="2"/>
  <c r="Y206" i="2"/>
  <c r="Y208" i="2" s="1"/>
  <c r="V194" i="2"/>
  <c r="U195" i="2"/>
  <c r="Y223" i="3" l="1"/>
  <c r="U196" i="2"/>
  <c r="V195" i="2"/>
  <c r="V196" i="3"/>
  <c r="U197" i="3"/>
  <c r="X223" i="3"/>
  <c r="Y222" i="3"/>
  <c r="Y224" i="3" s="1"/>
  <c r="W222" i="3"/>
  <c r="W223" i="3"/>
  <c r="W207" i="2"/>
  <c r="V197" i="3" l="1"/>
  <c r="U198" i="3"/>
  <c r="U197" i="2"/>
  <c r="V196" i="2"/>
  <c r="W209" i="2"/>
  <c r="X208" i="2"/>
  <c r="W208" i="2"/>
  <c r="W224" i="3"/>
  <c r="X224" i="3"/>
  <c r="Y225" i="3" s="1"/>
  <c r="V197" i="2" l="1"/>
  <c r="U198" i="2"/>
  <c r="X225" i="3"/>
  <c r="W225" i="3"/>
  <c r="U199" i="3"/>
  <c r="V198" i="3"/>
  <c r="X209" i="2"/>
  <c r="X210" i="2"/>
  <c r="Y209" i="2"/>
  <c r="W226" i="3" l="1"/>
  <c r="U200" i="3"/>
  <c r="V199" i="3"/>
  <c r="Y226" i="3"/>
  <c r="U199" i="2"/>
  <c r="V198" i="2"/>
  <c r="Y211" i="2"/>
  <c r="Y210" i="2"/>
  <c r="W210" i="2"/>
  <c r="X226" i="3"/>
  <c r="V199" i="2" l="1"/>
  <c r="U200" i="2"/>
  <c r="Y212" i="2"/>
  <c r="W211" i="2"/>
  <c r="U201" i="3"/>
  <c r="V200" i="3"/>
  <c r="Y228" i="3"/>
  <c r="X211" i="2"/>
  <c r="Y227" i="3"/>
  <c r="X227" i="3"/>
  <c r="W227" i="3"/>
  <c r="X212" i="2" l="1"/>
  <c r="W212" i="2"/>
  <c r="U202" i="3"/>
  <c r="V201" i="3"/>
  <c r="W228" i="3"/>
  <c r="U201" i="2"/>
  <c r="V200" i="2"/>
  <c r="X228" i="3"/>
  <c r="X229" i="3" s="1"/>
  <c r="X213" i="2"/>
  <c r="Y214" i="2" s="1"/>
  <c r="Y230" i="3" l="1"/>
  <c r="X214" i="2"/>
  <c r="Y213" i="2"/>
  <c r="Y215" i="2" s="1"/>
  <c r="U203" i="3"/>
  <c r="V202" i="3"/>
  <c r="W213" i="2"/>
  <c r="U202" i="2"/>
  <c r="V201" i="2"/>
  <c r="Y229" i="3"/>
  <c r="W229" i="3"/>
  <c r="X230" i="3" s="1"/>
  <c r="U204" i="3" l="1"/>
  <c r="V203" i="3"/>
  <c r="Y231" i="3"/>
  <c r="W230" i="3"/>
  <c r="V202" i="2"/>
  <c r="U203" i="2"/>
  <c r="W214" i="2"/>
  <c r="U204" i="2" l="1"/>
  <c r="V203" i="2"/>
  <c r="X215" i="2"/>
  <c r="V204" i="3"/>
  <c r="U205" i="3"/>
  <c r="W215" i="2"/>
  <c r="W216" i="2" s="1"/>
  <c r="X231" i="3"/>
  <c r="W231" i="3"/>
  <c r="V205" i="3" l="1"/>
  <c r="U206" i="3"/>
  <c r="X232" i="3"/>
  <c r="X216" i="2"/>
  <c r="Y216" i="2"/>
  <c r="Y232" i="3"/>
  <c r="W232" i="3"/>
  <c r="U205" i="2"/>
  <c r="V204" i="2"/>
  <c r="Y217" i="2" l="1"/>
  <c r="Y233" i="3"/>
  <c r="V206" i="3"/>
  <c r="U207" i="3"/>
  <c r="X217" i="2"/>
  <c r="V205" i="2"/>
  <c r="U206" i="2"/>
  <c r="W233" i="3"/>
  <c r="X233" i="3"/>
  <c r="W217" i="2"/>
  <c r="U208" i="3" l="1"/>
  <c r="V207" i="3"/>
  <c r="W218" i="2"/>
  <c r="W219" i="2" s="1"/>
  <c r="Y219" i="2"/>
  <c r="X219" i="2"/>
  <c r="X234" i="3"/>
  <c r="U207" i="2"/>
  <c r="V206" i="2"/>
  <c r="X218" i="2"/>
  <c r="Y218" i="2"/>
  <c r="Y234" i="3"/>
  <c r="W234" i="3"/>
  <c r="X220" i="2" l="1"/>
  <c r="Y221" i="2"/>
  <c r="W220" i="2"/>
  <c r="X221" i="2" s="1"/>
  <c r="U209" i="3"/>
  <c r="V208" i="3"/>
  <c r="W235" i="3"/>
  <c r="X236" i="3" s="1"/>
  <c r="Y235" i="3"/>
  <c r="Y220" i="2"/>
  <c r="V207" i="2"/>
  <c r="U208" i="2"/>
  <c r="X235" i="3"/>
  <c r="U210" i="3" l="1"/>
  <c r="V209" i="3"/>
  <c r="Y236" i="3"/>
  <c r="Y237" i="3"/>
  <c r="W236" i="3"/>
  <c r="X237" i="3" s="1"/>
  <c r="U209" i="2"/>
  <c r="V208" i="2"/>
  <c r="Y222" i="2"/>
  <c r="W237" i="3"/>
  <c r="W221" i="2"/>
  <c r="U211" i="3" l="1"/>
  <c r="V210" i="3"/>
  <c r="X222" i="2"/>
  <c r="Y238" i="3"/>
  <c r="W222" i="2"/>
  <c r="W238" i="3"/>
  <c r="U210" i="2"/>
  <c r="V209" i="2"/>
  <c r="X238" i="3"/>
  <c r="X223" i="2" l="1"/>
  <c r="Y223" i="2"/>
  <c r="V210" i="2"/>
  <c r="U211" i="2"/>
  <c r="Y239" i="3"/>
  <c r="W223" i="2"/>
  <c r="X224" i="2" s="1"/>
  <c r="V211" i="3"/>
  <c r="U212" i="3"/>
  <c r="W239" i="3"/>
  <c r="X239" i="3"/>
  <c r="U212" i="2" l="1"/>
  <c r="V211" i="2"/>
  <c r="Y225" i="2"/>
  <c r="Y241" i="3"/>
  <c r="W240" i="3"/>
  <c r="V212" i="3"/>
  <c r="U213" i="3"/>
  <c r="X240" i="3"/>
  <c r="Y224" i="2"/>
  <c r="Y240" i="3"/>
  <c r="W224" i="2"/>
  <c r="X225" i="2" l="1"/>
  <c r="W225" i="2"/>
  <c r="Y226" i="2"/>
  <c r="U213" i="2"/>
  <c r="V212" i="2"/>
  <c r="X241" i="3"/>
  <c r="W241" i="3"/>
  <c r="V213" i="3"/>
  <c r="U214" i="3"/>
  <c r="X226" i="2" l="1"/>
  <c r="V213" i="2"/>
  <c r="U214" i="2"/>
  <c r="X242" i="3"/>
  <c r="W242" i="3"/>
  <c r="V214" i="3"/>
  <c r="U215" i="3"/>
  <c r="Y242" i="3"/>
  <c r="W226" i="2"/>
  <c r="Y243" i="3" l="1"/>
  <c r="V214" i="2"/>
  <c r="U215" i="2"/>
  <c r="Y244" i="3"/>
  <c r="U216" i="3"/>
  <c r="V215" i="3"/>
  <c r="X243" i="3"/>
  <c r="Y227" i="2"/>
  <c r="W243" i="3"/>
  <c r="X227" i="2"/>
  <c r="W227" i="2"/>
  <c r="X228" i="2" s="1"/>
  <c r="U216" i="2" l="1"/>
  <c r="V215" i="2"/>
  <c r="W244" i="3"/>
  <c r="U217" i="3"/>
  <c r="V216" i="3"/>
  <c r="Y229" i="2"/>
  <c r="Y228" i="2"/>
  <c r="W228" i="2"/>
  <c r="W229" i="2" s="1"/>
  <c r="X244" i="3"/>
  <c r="X230" i="2" l="1"/>
  <c r="U218" i="3"/>
  <c r="V217" i="3"/>
  <c r="W230" i="2"/>
  <c r="Y230" i="2"/>
  <c r="X229" i="2"/>
  <c r="Y245" i="3"/>
  <c r="U217" i="2"/>
  <c r="V216" i="2"/>
  <c r="X245" i="3"/>
  <c r="W245" i="3"/>
  <c r="Y231" i="2"/>
  <c r="X246" i="3" l="1"/>
  <c r="V217" i="2"/>
  <c r="U218" i="2"/>
  <c r="U219" i="3"/>
  <c r="V218" i="3"/>
  <c r="Y246" i="3"/>
  <c r="W246" i="3"/>
  <c r="X231" i="2"/>
  <c r="W231" i="2"/>
  <c r="X232" i="2" s="1"/>
  <c r="Y233" i="2" l="1"/>
  <c r="Y247" i="3"/>
  <c r="W247" i="3"/>
  <c r="W248" i="3" s="1"/>
  <c r="W233" i="2"/>
  <c r="V219" i="3"/>
  <c r="U220" i="3"/>
  <c r="U219" i="2"/>
  <c r="V218" i="2"/>
  <c r="W232" i="2"/>
  <c r="X233" i="2" s="1"/>
  <c r="X247" i="3"/>
  <c r="Y232" i="2"/>
  <c r="Y248" i="3" l="1"/>
  <c r="X248" i="3"/>
  <c r="W234" i="2"/>
  <c r="Y234" i="2"/>
  <c r="V219" i="2"/>
  <c r="U220" i="2"/>
  <c r="V220" i="3"/>
  <c r="U221" i="3"/>
  <c r="X234" i="2"/>
  <c r="W235" i="2" l="1"/>
  <c r="W249" i="3"/>
  <c r="X249" i="3"/>
  <c r="Y250" i="3" s="1"/>
  <c r="X235" i="2"/>
  <c r="V221" i="3"/>
  <c r="U222" i="3"/>
  <c r="V220" i="2"/>
  <c r="U221" i="2"/>
  <c r="Y249" i="3"/>
  <c r="Y235" i="2"/>
  <c r="W250" i="3" l="1"/>
  <c r="W251" i="3" s="1"/>
  <c r="X251" i="3"/>
  <c r="Y236" i="2"/>
  <c r="X250" i="3"/>
  <c r="Y251" i="3" s="1"/>
  <c r="U222" i="2"/>
  <c r="V221" i="2"/>
  <c r="W236" i="2"/>
  <c r="X237" i="2" s="1"/>
  <c r="V222" i="3"/>
  <c r="U223" i="3"/>
  <c r="X236" i="2"/>
  <c r="U224" i="3" l="1"/>
  <c r="V223" i="3"/>
  <c r="W237" i="2"/>
  <c r="W238" i="2" s="1"/>
  <c r="Y237" i="2"/>
  <c r="V222" i="2"/>
  <c r="U223" i="2"/>
  <c r="W252" i="3"/>
  <c r="X252" i="3"/>
  <c r="Y238" i="2"/>
  <c r="Y252" i="3"/>
  <c r="U224" i="2" l="1"/>
  <c r="V223" i="2"/>
  <c r="W253" i="3"/>
  <c r="X254" i="3" s="1"/>
  <c r="X238" i="2"/>
  <c r="U225" i="3"/>
  <c r="V224" i="3"/>
  <c r="Y253" i="3"/>
  <c r="X253" i="3"/>
  <c r="Y255" i="3" l="1"/>
  <c r="U225" i="2"/>
  <c r="V224" i="2"/>
  <c r="W254" i="3"/>
  <c r="U226" i="3"/>
  <c r="V225" i="3"/>
  <c r="Y254" i="3"/>
  <c r="W239" i="2"/>
  <c r="Y239" i="2"/>
  <c r="X239" i="2"/>
  <c r="U227" i="3" l="1"/>
  <c r="V226" i="3"/>
  <c r="V225" i="2"/>
  <c r="U226" i="2"/>
  <c r="X241" i="2"/>
  <c r="Y240" i="2"/>
  <c r="W240" i="2"/>
  <c r="X240" i="2"/>
  <c r="W241" i="2" s="1"/>
  <c r="W255" i="3"/>
  <c r="X255" i="3"/>
  <c r="Y256" i="3" s="1"/>
  <c r="U227" i="2" l="1"/>
  <c r="V226" i="2"/>
  <c r="X256" i="3"/>
  <c r="W257" i="3" s="1"/>
  <c r="W242" i="2"/>
  <c r="Y241" i="2"/>
  <c r="W256" i="3"/>
  <c r="X242" i="2"/>
  <c r="X243" i="2" s="1"/>
  <c r="Y242" i="2"/>
  <c r="V227" i="3"/>
  <c r="U228" i="3"/>
  <c r="Y244" i="2" l="1"/>
  <c r="X257" i="3"/>
  <c r="V228" i="3"/>
  <c r="U229" i="3"/>
  <c r="W258" i="3"/>
  <c r="W259" i="3" s="1"/>
  <c r="X258" i="3"/>
  <c r="Y257" i="3"/>
  <c r="V227" i="2"/>
  <c r="U228" i="2"/>
  <c r="Y243" i="2"/>
  <c r="W243" i="2"/>
  <c r="W244" i="2" l="1"/>
  <c r="V229" i="3"/>
  <c r="U230" i="3"/>
  <c r="V228" i="2"/>
  <c r="U229" i="2"/>
  <c r="X244" i="2"/>
  <c r="X259" i="3"/>
  <c r="X260" i="3" s="1"/>
  <c r="Y258" i="3"/>
  <c r="Y260" i="3" s="1"/>
  <c r="Y259" i="3"/>
  <c r="U230" i="2" l="1"/>
  <c r="V229" i="2"/>
  <c r="V230" i="3"/>
  <c r="U231" i="3"/>
  <c r="X245" i="2"/>
  <c r="Y261" i="3"/>
  <c r="Y245" i="2"/>
  <c r="W245" i="2"/>
  <c r="W260" i="3"/>
  <c r="X261" i="3" s="1"/>
  <c r="Y262" i="3" l="1"/>
  <c r="Y246" i="2"/>
  <c r="W246" i="2"/>
  <c r="V230" i="2"/>
  <c r="U231" i="2"/>
  <c r="W261" i="3"/>
  <c r="U232" i="3"/>
  <c r="V231" i="3"/>
  <c r="X246" i="2"/>
  <c r="Y247" i="2" s="1"/>
  <c r="X262" i="3" l="1"/>
  <c r="W248" i="2"/>
  <c r="Y248" i="2"/>
  <c r="U233" i="3"/>
  <c r="V232" i="3"/>
  <c r="X247" i="2"/>
  <c r="W262" i="3"/>
  <c r="W263" i="3" s="1"/>
  <c r="W247" i="2"/>
  <c r="U232" i="2"/>
  <c r="V231" i="2"/>
  <c r="U234" i="3" l="1"/>
  <c r="V233" i="3"/>
  <c r="W249" i="2"/>
  <c r="W250" i="2" s="1"/>
  <c r="X263" i="3"/>
  <c r="W264" i="3" s="1"/>
  <c r="X248" i="2"/>
  <c r="U233" i="2"/>
  <c r="V232" i="2"/>
  <c r="Y263" i="3"/>
  <c r="X249" i="2"/>
  <c r="Y264" i="3" l="1"/>
  <c r="Y250" i="2"/>
  <c r="U235" i="3"/>
  <c r="V234" i="3"/>
  <c r="X264" i="3"/>
  <c r="W265" i="3" s="1"/>
  <c r="V233" i="2"/>
  <c r="U234" i="2"/>
  <c r="X250" i="2"/>
  <c r="Y249" i="2"/>
  <c r="Y251" i="2" s="1"/>
  <c r="Y266" i="3" l="1"/>
  <c r="W251" i="2"/>
  <c r="Y252" i="2"/>
  <c r="U235" i="2"/>
  <c r="V234" i="2"/>
  <c r="Y265" i="3"/>
  <c r="X265" i="3"/>
  <c r="X251" i="2"/>
  <c r="X266" i="3"/>
  <c r="V235" i="3"/>
  <c r="U236" i="3"/>
  <c r="V235" i="2" l="1"/>
  <c r="U236" i="2"/>
  <c r="W252" i="2"/>
  <c r="Y267" i="3"/>
  <c r="V236" i="3"/>
  <c r="U237" i="3"/>
  <c r="X252" i="2"/>
  <c r="W266" i="3"/>
  <c r="W267" i="3" l="1"/>
  <c r="Y253" i="2"/>
  <c r="W253" i="2"/>
  <c r="X254" i="2" s="1"/>
  <c r="V236" i="2"/>
  <c r="U237" i="2"/>
  <c r="X267" i="3"/>
  <c r="X253" i="2"/>
  <c r="V237" i="3"/>
  <c r="U238" i="3"/>
  <c r="U238" i="2" l="1"/>
  <c r="V237" i="2"/>
  <c r="X268" i="3"/>
  <c r="Y255" i="2"/>
  <c r="W268" i="3"/>
  <c r="V238" i="3"/>
  <c r="U239" i="3"/>
  <c r="Y254" i="2"/>
  <c r="Y268" i="3"/>
  <c r="W254" i="2"/>
  <c r="W255" i="2" s="1"/>
  <c r="X255" i="2" l="1"/>
  <c r="Y256" i="2" s="1"/>
  <c r="W270" i="3"/>
  <c r="X270" i="3"/>
  <c r="Y269" i="3"/>
  <c r="U240" i="3"/>
  <c r="V239" i="3"/>
  <c r="X269" i="3"/>
  <c r="Y270" i="3" s="1"/>
  <c r="W269" i="3"/>
  <c r="V238" i="2"/>
  <c r="U239" i="2"/>
  <c r="W256" i="2" l="1"/>
  <c r="U240" i="2"/>
  <c r="V239" i="2"/>
  <c r="W271" i="3"/>
  <c r="X257" i="2"/>
  <c r="U241" i="3"/>
  <c r="V240" i="3"/>
  <c r="X256" i="2"/>
  <c r="X271" i="3"/>
  <c r="Y271" i="3"/>
  <c r="U241" i="2" l="1"/>
  <c r="V240" i="2"/>
  <c r="X272" i="3"/>
  <c r="W257" i="2"/>
  <c r="Y258" i="2"/>
  <c r="Y257" i="2"/>
  <c r="W272" i="3"/>
  <c r="X273" i="3" s="1"/>
  <c r="U242" i="3"/>
  <c r="V241" i="3"/>
  <c r="Y272" i="3"/>
  <c r="Y274" i="3" l="1"/>
  <c r="U243" i="3"/>
  <c r="V242" i="3"/>
  <c r="Y259" i="2"/>
  <c r="W274" i="3"/>
  <c r="W258" i="2"/>
  <c r="W259" i="2" s="1"/>
  <c r="W273" i="3"/>
  <c r="X258" i="2"/>
  <c r="Y273" i="3"/>
  <c r="V241" i="2"/>
  <c r="U242" i="2"/>
  <c r="U243" i="2" l="1"/>
  <c r="V242" i="2"/>
  <c r="X259" i="2"/>
  <c r="X260" i="2"/>
  <c r="V243" i="3"/>
  <c r="U244" i="3"/>
  <c r="X274" i="3"/>
  <c r="Y275" i="3" s="1"/>
  <c r="X275" i="3"/>
  <c r="Y260" i="2" l="1"/>
  <c r="W260" i="2"/>
  <c r="X261" i="2" s="1"/>
  <c r="V243" i="2"/>
  <c r="U244" i="2"/>
  <c r="Y276" i="3"/>
  <c r="W275" i="3"/>
  <c r="X276" i="3" s="1"/>
  <c r="Y261" i="2"/>
  <c r="V244" i="3"/>
  <c r="U245" i="3"/>
  <c r="Y277" i="3" l="1"/>
  <c r="V245" i="3"/>
  <c r="U246" i="3"/>
  <c r="W261" i="2"/>
  <c r="W262" i="2" s="1"/>
  <c r="Y262" i="2"/>
  <c r="V244" i="2"/>
  <c r="U245" i="2"/>
  <c r="W276" i="3"/>
  <c r="X277" i="3" l="1"/>
  <c r="W277" i="3"/>
  <c r="U246" i="2"/>
  <c r="V245" i="2"/>
  <c r="X262" i="2"/>
  <c r="X263" i="2" s="1"/>
  <c r="V246" i="3"/>
  <c r="U247" i="3"/>
  <c r="Y264" i="2" l="1"/>
  <c r="U248" i="3"/>
  <c r="V247" i="3"/>
  <c r="Y278" i="3"/>
  <c r="X278" i="3"/>
  <c r="W278" i="3"/>
  <c r="W263" i="2"/>
  <c r="V246" i="2"/>
  <c r="U247" i="2"/>
  <c r="X264" i="2"/>
  <c r="Y263" i="2"/>
  <c r="Y265" i="2" s="1"/>
  <c r="Y279" i="3" l="1"/>
  <c r="W279" i="3"/>
  <c r="U249" i="3"/>
  <c r="V248" i="3"/>
  <c r="Y280" i="3"/>
  <c r="U248" i="2"/>
  <c r="V247" i="2"/>
  <c r="X279" i="3"/>
  <c r="W264" i="2"/>
  <c r="W265" i="2" s="1"/>
  <c r="W280" i="3"/>
  <c r="U249" i="2" l="1"/>
  <c r="V248" i="2"/>
  <c r="X265" i="2"/>
  <c r="U250" i="3"/>
  <c r="V249" i="3"/>
  <c r="X280" i="3"/>
  <c r="W281" i="3" s="1"/>
  <c r="V249" i="2" l="1"/>
  <c r="U250" i="2"/>
  <c r="Y266" i="2"/>
  <c r="U251" i="3"/>
  <c r="V250" i="3"/>
  <c r="Y281" i="3"/>
  <c r="X266" i="2"/>
  <c r="W266" i="2"/>
  <c r="X281" i="3"/>
  <c r="X282" i="3" s="1"/>
  <c r="W267" i="2" l="1"/>
  <c r="U251" i="2"/>
  <c r="V250" i="2"/>
  <c r="X283" i="3"/>
  <c r="Y282" i="3"/>
  <c r="Y284" i="3" s="1"/>
  <c r="W282" i="3"/>
  <c r="V251" i="3"/>
  <c r="U252" i="3"/>
  <c r="X267" i="2"/>
  <c r="X268" i="2" s="1"/>
  <c r="Y267" i="2"/>
  <c r="Y283" i="3"/>
  <c r="Y269" i="2" l="1"/>
  <c r="Y268" i="2"/>
  <c r="W269" i="2"/>
  <c r="V251" i="2"/>
  <c r="U252" i="2"/>
  <c r="W268" i="2"/>
  <c r="X269" i="2"/>
  <c r="V252" i="3"/>
  <c r="U253" i="3"/>
  <c r="W283" i="3"/>
  <c r="X284" i="3" l="1"/>
  <c r="V252" i="2"/>
  <c r="U253" i="2"/>
  <c r="V253" i="3"/>
  <c r="U254" i="3"/>
  <c r="Y270" i="2"/>
  <c r="W271" i="2"/>
  <c r="W284" i="3"/>
  <c r="W270" i="2"/>
  <c r="X270" i="2"/>
  <c r="V253" i="2" l="1"/>
  <c r="U254" i="2"/>
  <c r="V254" i="3"/>
  <c r="U255" i="3"/>
  <c r="Y285" i="3"/>
  <c r="X271" i="2"/>
  <c r="W272" i="2" s="1"/>
  <c r="X285" i="3"/>
  <c r="Y271" i="2"/>
  <c r="W285" i="3"/>
  <c r="Y286" i="3" l="1"/>
  <c r="X272" i="2"/>
  <c r="Y273" i="2" s="1"/>
  <c r="X286" i="3"/>
  <c r="W287" i="3" s="1"/>
  <c r="U256" i="3"/>
  <c r="V255" i="3"/>
  <c r="W286" i="3"/>
  <c r="V254" i="2"/>
  <c r="U255" i="2"/>
  <c r="Y272" i="2"/>
  <c r="X273" i="2" l="1"/>
  <c r="U256" i="2"/>
  <c r="V255" i="2"/>
  <c r="W288" i="3"/>
  <c r="W273" i="2"/>
  <c r="X287" i="3"/>
  <c r="Y287" i="3"/>
  <c r="U257" i="3"/>
  <c r="V256" i="3"/>
  <c r="Y274" i="2" l="1"/>
  <c r="U258" i="3"/>
  <c r="V257" i="3"/>
  <c r="Y289" i="3"/>
  <c r="Y288" i="3"/>
  <c r="V256" i="2"/>
  <c r="U257" i="2"/>
  <c r="X274" i="2"/>
  <c r="X288" i="3"/>
  <c r="X289" i="3" s="1"/>
  <c r="W274" i="2"/>
  <c r="W275" i="2" s="1"/>
  <c r="W289" i="3"/>
  <c r="Y290" i="3" l="1"/>
  <c r="U259" i="3"/>
  <c r="V258" i="3"/>
  <c r="Y275" i="2"/>
  <c r="X290" i="3"/>
  <c r="W290" i="3"/>
  <c r="U258" i="2"/>
  <c r="V257" i="2"/>
  <c r="X275" i="2"/>
  <c r="W276" i="2" s="1"/>
  <c r="U259" i="2" l="1"/>
  <c r="V258" i="2"/>
  <c r="Y292" i="3"/>
  <c r="W292" i="3"/>
  <c r="Y291" i="3"/>
  <c r="X291" i="3"/>
  <c r="Y276" i="2"/>
  <c r="W291" i="3"/>
  <c r="X292" i="3" s="1"/>
  <c r="V259" i="3"/>
  <c r="U260" i="3"/>
  <c r="X276" i="2"/>
  <c r="W277" i="2" s="1"/>
  <c r="X277" i="2" l="1"/>
  <c r="Y278" i="2" s="1"/>
  <c r="U261" i="3"/>
  <c r="V260" i="3"/>
  <c r="V259" i="2"/>
  <c r="U260" i="2"/>
  <c r="Y277" i="2"/>
  <c r="X293" i="3"/>
  <c r="X278" i="2"/>
  <c r="W293" i="3"/>
  <c r="Y293" i="3"/>
  <c r="Y279" i="2" l="1"/>
  <c r="X279" i="2"/>
  <c r="V261" i="3"/>
  <c r="U262" i="3"/>
  <c r="W294" i="3"/>
  <c r="W295" i="3" s="1"/>
  <c r="W278" i="2"/>
  <c r="Y294" i="3"/>
  <c r="U261" i="2"/>
  <c r="V260" i="2"/>
  <c r="X294" i="3"/>
  <c r="Y295" i="3" s="1"/>
  <c r="X295" i="3" l="1"/>
  <c r="Y296" i="3"/>
  <c r="V261" i="2"/>
  <c r="U262" i="2"/>
  <c r="W279" i="2"/>
  <c r="W296" i="3"/>
  <c r="U263" i="3"/>
  <c r="V262" i="3"/>
  <c r="Y280" i="2"/>
  <c r="X280" i="2" l="1"/>
  <c r="V262" i="2"/>
  <c r="U263" i="2"/>
  <c r="U264" i="3"/>
  <c r="V263" i="3"/>
  <c r="W280" i="2"/>
  <c r="X296" i="3"/>
  <c r="W297" i="3" s="1"/>
  <c r="V264" i="3" l="1"/>
  <c r="U265" i="3"/>
  <c r="U264" i="2"/>
  <c r="V263" i="2"/>
  <c r="X281" i="2"/>
  <c r="W282" i="2" s="1"/>
  <c r="Y281" i="2"/>
  <c r="Y297" i="3"/>
  <c r="W281" i="2"/>
  <c r="X297" i="3"/>
  <c r="V264" i="2" l="1"/>
  <c r="U265" i="2"/>
  <c r="Y298" i="3"/>
  <c r="U266" i="3"/>
  <c r="V265" i="3"/>
  <c r="Y299" i="3"/>
  <c r="X298" i="3"/>
  <c r="Y282" i="2"/>
  <c r="W298" i="3"/>
  <c r="X282" i="2"/>
  <c r="X283" i="2" s="1"/>
  <c r="Y283" i="2" l="1"/>
  <c r="Y285" i="2" s="1"/>
  <c r="V266" i="3"/>
  <c r="U267" i="3"/>
  <c r="Y284" i="2"/>
  <c r="U266" i="2"/>
  <c r="V265" i="2"/>
  <c r="W283" i="2"/>
  <c r="X284" i="2"/>
  <c r="W299" i="3"/>
  <c r="W300" i="3" s="1"/>
  <c r="X299" i="3"/>
  <c r="X300" i="3" s="1"/>
  <c r="Y301" i="3" l="1"/>
  <c r="U267" i="2"/>
  <c r="V266" i="2"/>
  <c r="V267" i="3"/>
  <c r="U268" i="3"/>
  <c r="X301" i="3"/>
  <c r="Y300" i="3"/>
  <c r="W301" i="3"/>
  <c r="W284" i="2"/>
  <c r="Y302" i="3" l="1"/>
  <c r="U269" i="3"/>
  <c r="V268" i="3"/>
  <c r="X285" i="2"/>
  <c r="W285" i="2"/>
  <c r="V267" i="2"/>
  <c r="U268" i="2"/>
  <c r="W302" i="3"/>
  <c r="X302" i="3"/>
  <c r="Y303" i="3" s="1"/>
  <c r="Y286" i="2" l="1"/>
  <c r="Y304" i="3"/>
  <c r="U269" i="2"/>
  <c r="V268" i="2"/>
  <c r="X303" i="3"/>
  <c r="W286" i="2"/>
  <c r="X287" i="2" s="1"/>
  <c r="V269" i="3"/>
  <c r="U270" i="3"/>
  <c r="X286" i="2"/>
  <c r="W303" i="3"/>
  <c r="W304" i="3" s="1"/>
  <c r="V269" i="2" l="1"/>
  <c r="U270" i="2"/>
  <c r="X288" i="2"/>
  <c r="Y287" i="2"/>
  <c r="Y289" i="2" s="1"/>
  <c r="U271" i="3"/>
  <c r="V270" i="3"/>
  <c r="X304" i="3"/>
  <c r="W287" i="2"/>
  <c r="W288" i="2"/>
  <c r="W305" i="3"/>
  <c r="Y288" i="2"/>
  <c r="X305" i="3"/>
  <c r="U272" i="3" l="1"/>
  <c r="V271" i="3"/>
  <c r="V270" i="2"/>
  <c r="U271" i="2"/>
  <c r="X307" i="3"/>
  <c r="W289" i="2"/>
  <c r="W306" i="3"/>
  <c r="X306" i="3"/>
  <c r="Y305" i="3"/>
  <c r="Y307" i="3" s="1"/>
  <c r="Y306" i="3"/>
  <c r="X289" i="2"/>
  <c r="Y308" i="3" l="1"/>
  <c r="W290" i="2"/>
  <c r="X291" i="2" s="1"/>
  <c r="Y290" i="2"/>
  <c r="U272" i="2"/>
  <c r="V271" i="2"/>
  <c r="X290" i="2"/>
  <c r="W307" i="3"/>
  <c r="V272" i="3"/>
  <c r="U273" i="3"/>
  <c r="U274" i="3" l="1"/>
  <c r="V273" i="3"/>
  <c r="V272" i="2"/>
  <c r="U273" i="2"/>
  <c r="Y292" i="2"/>
  <c r="Y291" i="2"/>
  <c r="W291" i="2"/>
  <c r="X308" i="3"/>
  <c r="W308" i="3"/>
  <c r="W309" i="3" s="1"/>
  <c r="U274" i="2" l="1"/>
  <c r="V273" i="2"/>
  <c r="X310" i="3"/>
  <c r="Y309" i="3"/>
  <c r="Y311" i="3" s="1"/>
  <c r="W310" i="3"/>
  <c r="X309" i="3"/>
  <c r="W292" i="2"/>
  <c r="V274" i="3"/>
  <c r="U275" i="3"/>
  <c r="X292" i="2"/>
  <c r="Y293" i="2" s="1"/>
  <c r="U275" i="2" l="1"/>
  <c r="V274" i="2"/>
  <c r="X293" i="2"/>
  <c r="V275" i="3"/>
  <c r="U276" i="3"/>
  <c r="W293" i="2"/>
  <c r="X311" i="3"/>
  <c r="Y310" i="3"/>
  <c r="Y312" i="3" s="1"/>
  <c r="W311" i="3"/>
  <c r="Y294" i="2" l="1"/>
  <c r="V275" i="2"/>
  <c r="U276" i="2"/>
  <c r="W295" i="2"/>
  <c r="X312" i="3"/>
  <c r="U277" i="3"/>
  <c r="V276" i="3"/>
  <c r="W312" i="3"/>
  <c r="W294" i="2"/>
  <c r="X294" i="2"/>
  <c r="Y313" i="3" l="1"/>
  <c r="Y295" i="2"/>
  <c r="U277" i="2"/>
  <c r="V276" i="2"/>
  <c r="W313" i="3"/>
  <c r="V277" i="3"/>
  <c r="U278" i="3"/>
  <c r="X313" i="3"/>
  <c r="X295" i="2"/>
  <c r="X296" i="2" s="1"/>
  <c r="U279" i="3" l="1"/>
  <c r="V278" i="3"/>
  <c r="Y297" i="2"/>
  <c r="W296" i="2"/>
  <c r="Y314" i="3"/>
  <c r="Y315" i="3"/>
  <c r="V277" i="2"/>
  <c r="U278" i="2"/>
  <c r="X314" i="3"/>
  <c r="Y296" i="2"/>
  <c r="W314" i="3"/>
  <c r="W315" i="3" l="1"/>
  <c r="X315" i="3"/>
  <c r="Y298" i="2"/>
  <c r="W297" i="2"/>
  <c r="V278" i="2"/>
  <c r="U279" i="2"/>
  <c r="U280" i="3"/>
  <c r="V279" i="3"/>
  <c r="X297" i="2"/>
  <c r="W316" i="3" l="1"/>
  <c r="W317" i="3" s="1"/>
  <c r="X316" i="3"/>
  <c r="X299" i="2"/>
  <c r="V280" i="3"/>
  <c r="U281" i="3"/>
  <c r="U280" i="2"/>
  <c r="V279" i="2"/>
  <c r="X298" i="2"/>
  <c r="W298" i="2"/>
  <c r="Y316" i="3"/>
  <c r="U282" i="3" l="1"/>
  <c r="V281" i="3"/>
  <c r="X318" i="3"/>
  <c r="Y317" i="3"/>
  <c r="Y319" i="3" s="1"/>
  <c r="W318" i="3"/>
  <c r="X317" i="3"/>
  <c r="Y318" i="3" s="1"/>
  <c r="Y299" i="2"/>
  <c r="W299" i="2"/>
  <c r="X300" i="2" s="1"/>
  <c r="V280" i="2"/>
  <c r="U281" i="2"/>
  <c r="Y300" i="2"/>
  <c r="Y301" i="2" l="1"/>
  <c r="U282" i="2"/>
  <c r="V281" i="2"/>
  <c r="W300" i="2"/>
  <c r="V282" i="3"/>
  <c r="U283" i="3"/>
  <c r="X319" i="3"/>
  <c r="W319" i="3"/>
  <c r="V283" i="3" l="1"/>
  <c r="U284" i="3"/>
  <c r="W320" i="3"/>
  <c r="X321" i="3" s="1"/>
  <c r="X320" i="3"/>
  <c r="Y320" i="3"/>
  <c r="U283" i="2"/>
  <c r="V282" i="2"/>
  <c r="X301" i="2"/>
  <c r="W301" i="2"/>
  <c r="X302" i="2" l="1"/>
  <c r="Y322" i="3"/>
  <c r="X303" i="2"/>
  <c r="Y302" i="2"/>
  <c r="Y304" i="2" s="1"/>
  <c r="U285" i="3"/>
  <c r="V284" i="3"/>
  <c r="Y321" i="3"/>
  <c r="W302" i="2"/>
  <c r="V283" i="2"/>
  <c r="U284" i="2"/>
  <c r="W321" i="3"/>
  <c r="V285" i="3" l="1"/>
  <c r="U286" i="3"/>
  <c r="Y303" i="2"/>
  <c r="U285" i="2"/>
  <c r="V284" i="2"/>
  <c r="W322" i="3"/>
  <c r="W303" i="2"/>
  <c r="X322" i="3"/>
  <c r="V285" i="2" l="1"/>
  <c r="U286" i="2"/>
  <c r="W304" i="2"/>
  <c r="Y323" i="3"/>
  <c r="W324" i="3"/>
  <c r="X323" i="3"/>
  <c r="U287" i="3"/>
  <c r="V286" i="3"/>
  <c r="W323" i="3"/>
  <c r="X324" i="3" s="1"/>
  <c r="X304" i="2"/>
  <c r="Y305" i="2" s="1"/>
  <c r="X305" i="2" l="1"/>
  <c r="W305" i="2"/>
  <c r="U288" i="3"/>
  <c r="V287" i="3"/>
  <c r="V286" i="2"/>
  <c r="U287" i="2"/>
  <c r="Y325" i="3"/>
  <c r="W325" i="3"/>
  <c r="W326" i="3" s="1"/>
  <c r="X325" i="3"/>
  <c r="Y324" i="3"/>
  <c r="Y326" i="3" s="1"/>
  <c r="X306" i="2" l="1"/>
  <c r="Y306" i="2"/>
  <c r="W306" i="2"/>
  <c r="V288" i="3"/>
  <c r="U289" i="3"/>
  <c r="U288" i="2"/>
  <c r="V287" i="2"/>
  <c r="X326" i="3"/>
  <c r="X327" i="3" s="1"/>
  <c r="Y327" i="3"/>
  <c r="Y328" i="3" l="1"/>
  <c r="X307" i="2"/>
  <c r="Y308" i="2" s="1"/>
  <c r="Y307" i="2"/>
  <c r="X328" i="3"/>
  <c r="V288" i="2"/>
  <c r="U289" i="2"/>
  <c r="W307" i="2"/>
  <c r="W327" i="3"/>
  <c r="U290" i="3"/>
  <c r="V289" i="3"/>
  <c r="W328" i="3" l="1"/>
  <c r="W329" i="3" s="1"/>
  <c r="X308" i="2"/>
  <c r="Y309" i="2" s="1"/>
  <c r="V290" i="3"/>
  <c r="U291" i="3"/>
  <c r="W308" i="2"/>
  <c r="Y329" i="3"/>
  <c r="U290" i="2"/>
  <c r="V289" i="2"/>
  <c r="U291" i="2" l="1"/>
  <c r="V290" i="2"/>
  <c r="V291" i="3"/>
  <c r="U292" i="3"/>
  <c r="W309" i="2"/>
  <c r="X329" i="3"/>
  <c r="X309" i="2"/>
  <c r="Y330" i="3" l="1"/>
  <c r="Y310" i="2"/>
  <c r="W310" i="2"/>
  <c r="X311" i="2" s="1"/>
  <c r="X310" i="2"/>
  <c r="V291" i="2"/>
  <c r="U292" i="2"/>
  <c r="W330" i="3"/>
  <c r="X330" i="3"/>
  <c r="U293" i="3"/>
  <c r="V292" i="3"/>
  <c r="V293" i="3" l="1"/>
  <c r="U294" i="3"/>
  <c r="W311" i="2"/>
  <c r="Y312" i="2"/>
  <c r="X312" i="2"/>
  <c r="Y311" i="2"/>
  <c r="Y331" i="3"/>
  <c r="W331" i="3"/>
  <c r="U293" i="2"/>
  <c r="V292" i="2"/>
  <c r="X331" i="3"/>
  <c r="U295" i="3" l="1"/>
  <c r="V294" i="3"/>
  <c r="Y332" i="3"/>
  <c r="V293" i="2"/>
  <c r="U294" i="2"/>
  <c r="W332" i="3"/>
  <c r="X332" i="3"/>
  <c r="X333" i="3" s="1"/>
  <c r="W312" i="2"/>
  <c r="Y313" i="2"/>
  <c r="U296" i="3" l="1"/>
  <c r="V295" i="3"/>
  <c r="X313" i="2"/>
  <c r="W314" i="2" s="1"/>
  <c r="Y333" i="3"/>
  <c r="Y334" i="3"/>
  <c r="W313" i="2"/>
  <c r="V294" i="2"/>
  <c r="U295" i="2"/>
  <c r="W333" i="3"/>
  <c r="Y335" i="3" l="1"/>
  <c r="W334" i="3"/>
  <c r="V296" i="3"/>
  <c r="U297" i="3"/>
  <c r="Y314" i="2"/>
  <c r="X334" i="3"/>
  <c r="U296" i="2"/>
  <c r="V295" i="2"/>
  <c r="X314" i="2"/>
  <c r="X315" i="2" s="1"/>
  <c r="X335" i="3" l="1"/>
  <c r="Y316" i="2"/>
  <c r="X316" i="2"/>
  <c r="Y315" i="2"/>
  <c r="W335" i="3"/>
  <c r="U298" i="3"/>
  <c r="V297" i="3"/>
  <c r="W315" i="2"/>
  <c r="V296" i="2"/>
  <c r="U297" i="2"/>
  <c r="Y317" i="2" l="1"/>
  <c r="U298" i="2"/>
  <c r="V297" i="2"/>
  <c r="X337" i="3"/>
  <c r="Y336" i="3"/>
  <c r="Y338" i="3" s="1"/>
  <c r="W336" i="3"/>
  <c r="X336" i="3"/>
  <c r="W316" i="2"/>
  <c r="V298" i="3"/>
  <c r="U299" i="3"/>
  <c r="U299" i="2" l="1"/>
  <c r="V298" i="2"/>
  <c r="V299" i="3"/>
  <c r="U300" i="3"/>
  <c r="W318" i="2"/>
  <c r="X317" i="2"/>
  <c r="W317" i="2"/>
  <c r="Y337" i="3"/>
  <c r="W337" i="3"/>
  <c r="Y318" i="2" l="1"/>
  <c r="W338" i="3"/>
  <c r="V299" i="2"/>
  <c r="U300" i="2"/>
  <c r="U301" i="3"/>
  <c r="V300" i="3"/>
  <c r="X338" i="3"/>
  <c r="X318" i="2"/>
  <c r="U301" i="2" l="1"/>
  <c r="V300" i="2"/>
  <c r="X339" i="3"/>
  <c r="Y320" i="2"/>
  <c r="Y319" i="2"/>
  <c r="W319" i="2"/>
  <c r="X319" i="2"/>
  <c r="Y339" i="3"/>
  <c r="V301" i="3"/>
  <c r="U302" i="3"/>
  <c r="W339" i="3"/>
  <c r="W340" i="3" s="1"/>
  <c r="W320" i="2" l="1"/>
  <c r="Y321" i="2"/>
  <c r="W341" i="3"/>
  <c r="U303" i="3"/>
  <c r="V302" i="3"/>
  <c r="X320" i="2"/>
  <c r="Y340" i="3"/>
  <c r="X340" i="3"/>
  <c r="X341" i="3" s="1"/>
  <c r="X321" i="2"/>
  <c r="V301" i="2"/>
  <c r="U302" i="2"/>
  <c r="V302" i="2" l="1"/>
  <c r="U303" i="2"/>
  <c r="Y342" i="3"/>
  <c r="W321" i="2"/>
  <c r="Y322" i="2"/>
  <c r="U304" i="3"/>
  <c r="V303" i="3"/>
  <c r="X342" i="3"/>
  <c r="Y341" i="3"/>
  <c r="Y343" i="3" s="1"/>
  <c r="W342" i="3"/>
  <c r="W343" i="3" s="1"/>
  <c r="X322" i="2" l="1"/>
  <c r="U304" i="2"/>
  <c r="V303" i="2"/>
  <c r="V304" i="3"/>
  <c r="U305" i="3"/>
  <c r="W322" i="2"/>
  <c r="X343" i="3"/>
  <c r="W344" i="3" s="1"/>
  <c r="W345" i="3" l="1"/>
  <c r="Y344" i="3"/>
  <c r="X345" i="3"/>
  <c r="V304" i="2"/>
  <c r="U305" i="2"/>
  <c r="X323" i="2"/>
  <c r="X344" i="3"/>
  <c r="Y323" i="2"/>
  <c r="W323" i="2"/>
  <c r="U306" i="3"/>
  <c r="V305" i="3"/>
  <c r="Y324" i="2" l="1"/>
  <c r="U306" i="2"/>
  <c r="V305" i="2"/>
  <c r="V306" i="3"/>
  <c r="U307" i="3"/>
  <c r="Y346" i="3"/>
  <c r="W324" i="2"/>
  <c r="X324" i="2"/>
  <c r="Y325" i="2" s="1"/>
  <c r="X346" i="3"/>
  <c r="Y345" i="3"/>
  <c r="Y347" i="3" s="1"/>
  <c r="W346" i="3"/>
  <c r="V307" i="3" l="1"/>
  <c r="U308" i="3"/>
  <c r="Y348" i="3"/>
  <c r="U307" i="2"/>
  <c r="V306" i="2"/>
  <c r="X347" i="3"/>
  <c r="W347" i="3"/>
  <c r="W325" i="2"/>
  <c r="W326" i="2" s="1"/>
  <c r="X325" i="2"/>
  <c r="V307" i="2" l="1"/>
  <c r="U308" i="2"/>
  <c r="U309" i="3"/>
  <c r="V308" i="3"/>
  <c r="X327" i="2"/>
  <c r="W349" i="3"/>
  <c r="W348" i="3"/>
  <c r="X326" i="2"/>
  <c r="X348" i="3"/>
  <c r="Y326" i="2"/>
  <c r="X349" i="3"/>
  <c r="V309" i="3" l="1"/>
  <c r="U310" i="3"/>
  <c r="Y328" i="2"/>
  <c r="U309" i="2"/>
  <c r="V308" i="2"/>
  <c r="X328" i="2"/>
  <c r="Y327" i="2"/>
  <c r="X350" i="3"/>
  <c r="Y349" i="3"/>
  <c r="W327" i="2"/>
  <c r="Y350" i="3"/>
  <c r="W350" i="3"/>
  <c r="W351" i="3" s="1"/>
  <c r="W328" i="2" l="1"/>
  <c r="W329" i="2" s="1"/>
  <c r="U311" i="3"/>
  <c r="V310" i="3"/>
  <c r="Y352" i="3"/>
  <c r="X351" i="3"/>
  <c r="W352" i="3"/>
  <c r="V309" i="2"/>
  <c r="U310" i="2"/>
  <c r="Y351" i="3"/>
  <c r="Y329" i="2"/>
  <c r="V310" i="2" l="1"/>
  <c r="U311" i="2"/>
  <c r="U312" i="3"/>
  <c r="V311" i="3"/>
  <c r="X329" i="2"/>
  <c r="W330" i="2" s="1"/>
  <c r="X352" i="3"/>
  <c r="X353" i="3" s="1"/>
  <c r="Y354" i="3" l="1"/>
  <c r="X354" i="3"/>
  <c r="U312" i="2"/>
  <c r="V311" i="2"/>
  <c r="Y353" i="3"/>
  <c r="Y355" i="3" s="1"/>
  <c r="Y330" i="2"/>
  <c r="W353" i="3"/>
  <c r="X330" i="2"/>
  <c r="W331" i="2" s="1"/>
  <c r="V312" i="3"/>
  <c r="U313" i="3"/>
  <c r="V312" i="2" l="1"/>
  <c r="U313" i="2"/>
  <c r="W354" i="3"/>
  <c r="U314" i="3"/>
  <c r="V313" i="3"/>
  <c r="Y331" i="2"/>
  <c r="X331" i="2"/>
  <c r="W332" i="2" s="1"/>
  <c r="W333" i="2" l="1"/>
  <c r="U314" i="2"/>
  <c r="V313" i="2"/>
  <c r="X355" i="3"/>
  <c r="Y332" i="2"/>
  <c r="Y334" i="2" s="1"/>
  <c r="Y333" i="2"/>
  <c r="X332" i="2"/>
  <c r="X333" i="2"/>
  <c r="W355" i="3"/>
  <c r="W356" i="3" s="1"/>
  <c r="V314" i="3"/>
  <c r="U315" i="3"/>
  <c r="Y356" i="3" l="1"/>
  <c r="U315" i="2"/>
  <c r="V314" i="2"/>
  <c r="V315" i="3"/>
  <c r="U316" i="3"/>
  <c r="X356" i="3"/>
  <c r="X357" i="3" s="1"/>
  <c r="X334" i="2"/>
  <c r="W334" i="2"/>
  <c r="U317" i="3" l="1"/>
  <c r="V316" i="3"/>
  <c r="W357" i="3"/>
  <c r="X335" i="2"/>
  <c r="V315" i="2"/>
  <c r="U316" i="2"/>
  <c r="Y357" i="3"/>
  <c r="Y358" i="3"/>
  <c r="Y335" i="2"/>
  <c r="W335" i="2"/>
  <c r="W336" i="2" s="1"/>
  <c r="Y336" i="2" l="1"/>
  <c r="W358" i="3"/>
  <c r="W359" i="3" s="1"/>
  <c r="X358" i="3"/>
  <c r="X336" i="2"/>
  <c r="X337" i="2" s="1"/>
  <c r="V317" i="3"/>
  <c r="U318" i="3"/>
  <c r="U317" i="2"/>
  <c r="V316" i="2"/>
  <c r="Y338" i="2" l="1"/>
  <c r="V317" i="2"/>
  <c r="U318" i="2"/>
  <c r="Y359" i="3"/>
  <c r="Y337" i="2"/>
  <c r="X359" i="3"/>
  <c r="W360" i="3" s="1"/>
  <c r="U319" i="3"/>
  <c r="V318" i="3"/>
  <c r="W337" i="2"/>
  <c r="W361" i="3" l="1"/>
  <c r="W338" i="2"/>
  <c r="U320" i="3"/>
  <c r="V319" i="3"/>
  <c r="X338" i="2"/>
  <c r="X360" i="3"/>
  <c r="Y361" i="3"/>
  <c r="V318" i="2"/>
  <c r="U319" i="2"/>
  <c r="X361" i="3"/>
  <c r="Y360" i="3"/>
  <c r="Y362" i="3" s="1"/>
  <c r="X339" i="2" l="1"/>
  <c r="V320" i="3"/>
  <c r="U321" i="3"/>
  <c r="W339" i="2"/>
  <c r="Y339" i="2"/>
  <c r="U320" i="2"/>
  <c r="V319" i="2"/>
  <c r="X362" i="3"/>
  <c r="Y363" i="3" s="1"/>
  <c r="W362" i="3"/>
  <c r="X340" i="2" l="1"/>
  <c r="U322" i="3"/>
  <c r="V321" i="3"/>
  <c r="V320" i="2"/>
  <c r="U321" i="2"/>
  <c r="X363" i="3"/>
  <c r="Y340" i="2"/>
  <c r="W340" i="2"/>
  <c r="W363" i="3"/>
  <c r="X364" i="3" s="1"/>
  <c r="Y365" i="3" l="1"/>
  <c r="W364" i="3"/>
  <c r="U322" i="2"/>
  <c r="V321" i="2"/>
  <c r="V322" i="3"/>
  <c r="U323" i="3"/>
  <c r="W341" i="2"/>
  <c r="W342" i="2" s="1"/>
  <c r="X341" i="2"/>
  <c r="Y341" i="2"/>
  <c r="X365" i="3"/>
  <c r="Y364" i="3"/>
  <c r="Y366" i="3" s="1"/>
  <c r="Y342" i="2" l="1"/>
  <c r="U323" i="2"/>
  <c r="V322" i="2"/>
  <c r="W366" i="3"/>
  <c r="X342" i="2"/>
  <c r="Y343" i="2" s="1"/>
  <c r="W365" i="3"/>
  <c r="V323" i="3"/>
  <c r="U324" i="3"/>
  <c r="X366" i="3" l="1"/>
  <c r="X367" i="3" s="1"/>
  <c r="U325" i="3"/>
  <c r="V324" i="3"/>
  <c r="X343" i="2"/>
  <c r="V323" i="2"/>
  <c r="U324" i="2"/>
  <c r="W343" i="2"/>
  <c r="Y368" i="3" l="1"/>
  <c r="W344" i="2"/>
  <c r="W345" i="2" s="1"/>
  <c r="V325" i="3"/>
  <c r="U326" i="3"/>
  <c r="W367" i="3"/>
  <c r="Y344" i="2"/>
  <c r="Y367" i="3"/>
  <c r="X344" i="2"/>
  <c r="X345" i="2" s="1"/>
  <c r="U325" i="2"/>
  <c r="V324" i="2"/>
  <c r="X346" i="2" l="1"/>
  <c r="Y345" i="2"/>
  <c r="U327" i="3"/>
  <c r="V326" i="3"/>
  <c r="V325" i="2"/>
  <c r="U326" i="2"/>
  <c r="W368" i="3"/>
  <c r="W346" i="2"/>
  <c r="X368" i="3"/>
  <c r="Y346" i="2"/>
  <c r="V326" i="2" l="1"/>
  <c r="U327" i="2"/>
  <c r="Y347" i="2"/>
  <c r="W347" i="2"/>
  <c r="X348" i="2" s="1"/>
  <c r="Y369" i="3"/>
  <c r="U328" i="3"/>
  <c r="V327" i="3"/>
  <c r="X369" i="3"/>
  <c r="W369" i="3"/>
  <c r="X347" i="2"/>
  <c r="Y349" i="2" l="1"/>
  <c r="Y370" i="3"/>
  <c r="W370" i="3"/>
  <c r="W348" i="2"/>
  <c r="V328" i="3"/>
  <c r="U329" i="3"/>
  <c r="U328" i="2"/>
  <c r="V327" i="2"/>
  <c r="Y348" i="2"/>
  <c r="X370" i="3"/>
  <c r="Y371" i="3"/>
  <c r="X349" i="2" l="1"/>
  <c r="W349" i="2"/>
  <c r="X371" i="3"/>
  <c r="Y350" i="2"/>
  <c r="W371" i="3"/>
  <c r="W372" i="3" s="1"/>
  <c r="V328" i="2"/>
  <c r="U329" i="2"/>
  <c r="U330" i="3"/>
  <c r="V329" i="3"/>
  <c r="V330" i="3" l="1"/>
  <c r="U331" i="3"/>
  <c r="Y372" i="3"/>
  <c r="U330" i="2"/>
  <c r="V329" i="2"/>
  <c r="X350" i="2"/>
  <c r="X372" i="3"/>
  <c r="W350" i="2"/>
  <c r="Y351" i="2" l="1"/>
  <c r="U331" i="2"/>
  <c r="V330" i="2"/>
  <c r="Y373" i="3"/>
  <c r="V331" i="3"/>
  <c r="U332" i="3"/>
  <c r="X373" i="3"/>
  <c r="W351" i="2"/>
  <c r="W373" i="3"/>
  <c r="X351" i="2"/>
  <c r="Y352" i="2" l="1"/>
  <c r="V331" i="2"/>
  <c r="U332" i="2"/>
  <c r="U333" i="3"/>
  <c r="V332" i="3"/>
  <c r="W374" i="3"/>
  <c r="X374" i="3"/>
  <c r="Y374" i="3"/>
  <c r="W352" i="2"/>
  <c r="X352" i="2"/>
  <c r="Y353" i="2" l="1"/>
  <c r="X375" i="3"/>
  <c r="Y376" i="3" s="1"/>
  <c r="Y375" i="3"/>
  <c r="U333" i="2"/>
  <c r="V332" i="2"/>
  <c r="V333" i="3"/>
  <c r="U334" i="3"/>
  <c r="W353" i="2"/>
  <c r="W375" i="3"/>
  <c r="W376" i="3" s="1"/>
  <c r="X353" i="2"/>
  <c r="V333" i="2" l="1"/>
  <c r="U334" i="2"/>
  <c r="W377" i="3"/>
  <c r="U335" i="3"/>
  <c r="V334" i="3"/>
  <c r="Y354" i="2"/>
  <c r="X376" i="3"/>
  <c r="W354" i="2"/>
  <c r="X355" i="2" s="1"/>
  <c r="X354" i="2"/>
  <c r="V334" i="2" l="1"/>
  <c r="U335" i="2"/>
  <c r="W355" i="2"/>
  <c r="W356" i="2" s="1"/>
  <c r="Y356" i="2"/>
  <c r="Y355" i="2"/>
  <c r="X377" i="3"/>
  <c r="Y377" i="3"/>
  <c r="U336" i="3"/>
  <c r="V335" i="3"/>
  <c r="Y378" i="3" l="1"/>
  <c r="V336" i="3"/>
  <c r="U337" i="3"/>
  <c r="Y357" i="2"/>
  <c r="U336" i="2"/>
  <c r="V335" i="2"/>
  <c r="X356" i="2"/>
  <c r="W378" i="3"/>
  <c r="X378" i="3"/>
  <c r="W379" i="3" l="1"/>
  <c r="W380" i="3" s="1"/>
  <c r="X379" i="3"/>
  <c r="Y380" i="3" s="1"/>
  <c r="X357" i="2"/>
  <c r="X358" i="2" s="1"/>
  <c r="U338" i="3"/>
  <c r="V337" i="3"/>
  <c r="W357" i="2"/>
  <c r="V336" i="2"/>
  <c r="U337" i="2"/>
  <c r="Y379" i="3"/>
  <c r="Y359" i="2" l="1"/>
  <c r="Y358" i="2"/>
  <c r="U338" i="2"/>
  <c r="V337" i="2"/>
  <c r="W358" i="2"/>
  <c r="X359" i="2" s="1"/>
  <c r="V338" i="3"/>
  <c r="U339" i="3"/>
  <c r="X380" i="3"/>
  <c r="Y360" i="2" l="1"/>
  <c r="W359" i="2"/>
  <c r="U339" i="2"/>
  <c r="V338" i="2"/>
  <c r="V339" i="3"/>
  <c r="U340" i="3"/>
  <c r="X381" i="3"/>
  <c r="W381" i="3"/>
  <c r="Y381" i="3"/>
  <c r="X360" i="2" l="1"/>
  <c r="V339" i="2"/>
  <c r="U340" i="2"/>
  <c r="W382" i="3"/>
  <c r="X382" i="3"/>
  <c r="Y382" i="3"/>
  <c r="W360" i="2"/>
  <c r="U341" i="3"/>
  <c r="V340" i="3"/>
  <c r="X361" i="2" l="1"/>
  <c r="U341" i="2"/>
  <c r="V340" i="2"/>
  <c r="Y361" i="2"/>
  <c r="X384" i="3"/>
  <c r="W383" i="3"/>
  <c r="W384" i="3" s="1"/>
  <c r="U342" i="3"/>
  <c r="V341" i="3"/>
  <c r="X383" i="3"/>
  <c r="Y384" i="3" s="1"/>
  <c r="Y383" i="3"/>
  <c r="W361" i="2"/>
  <c r="X362" i="2" l="1"/>
  <c r="V341" i="2"/>
  <c r="U342" i="2"/>
  <c r="Y385" i="3"/>
  <c r="U343" i="3"/>
  <c r="V342" i="3"/>
  <c r="Y362" i="2"/>
  <c r="X385" i="3"/>
  <c r="Y386" i="3" s="1"/>
  <c r="W385" i="3"/>
  <c r="W362" i="2"/>
  <c r="W363" i="2" s="1"/>
  <c r="V342" i="2" l="1"/>
  <c r="U343" i="2"/>
  <c r="X363" i="2"/>
  <c r="X386" i="3"/>
  <c r="U344" i="3"/>
  <c r="V343" i="3"/>
  <c r="Y363" i="2"/>
  <c r="Y387" i="3"/>
  <c r="W386" i="3"/>
  <c r="X364" i="2" l="1"/>
  <c r="U344" i="2"/>
  <c r="V343" i="2"/>
  <c r="Y365" i="2"/>
  <c r="V344" i="3"/>
  <c r="U345" i="3"/>
  <c r="W387" i="3"/>
  <c r="W364" i="2"/>
  <c r="X387" i="3"/>
  <c r="Y364" i="2"/>
  <c r="X388" i="3"/>
  <c r="W365" i="2" l="1"/>
  <c r="X366" i="2" s="1"/>
  <c r="Y389" i="3"/>
  <c r="V344" i="2"/>
  <c r="U345" i="2"/>
  <c r="X365" i="2"/>
  <c r="Y388" i="3"/>
  <c r="V345" i="3"/>
  <c r="U346" i="3"/>
  <c r="W388" i="3"/>
  <c r="X389" i="3" s="1"/>
  <c r="Y367" i="2" l="1"/>
  <c r="U346" i="2"/>
  <c r="V345" i="2"/>
  <c r="V346" i="3"/>
  <c r="U347" i="3"/>
  <c r="W389" i="3"/>
  <c r="W366" i="2"/>
  <c r="Y390" i="3"/>
  <c r="W367" i="2"/>
  <c r="X368" i="2" s="1"/>
  <c r="X367" i="2"/>
  <c r="Y366" i="2"/>
  <c r="Y368" i="2" s="1"/>
  <c r="X390" i="3" l="1"/>
  <c r="U347" i="2"/>
  <c r="V346" i="2"/>
  <c r="U348" i="3"/>
  <c r="V347" i="3"/>
  <c r="Y369" i="2"/>
  <c r="W390" i="3"/>
  <c r="W368" i="2"/>
  <c r="X369" i="2" s="1"/>
  <c r="Y370" i="2" l="1"/>
  <c r="U349" i="3"/>
  <c r="V348" i="3"/>
  <c r="X391" i="3"/>
  <c r="V347" i="2"/>
  <c r="U348" i="2"/>
  <c r="Y391" i="3"/>
  <c r="W369" i="2"/>
  <c r="W370" i="2" s="1"/>
  <c r="W391" i="3"/>
  <c r="U349" i="2" l="1"/>
  <c r="V348" i="2"/>
  <c r="Y392" i="3"/>
  <c r="W392" i="3"/>
  <c r="U350" i="3"/>
  <c r="V349" i="3"/>
  <c r="X370" i="2"/>
  <c r="X371" i="2" s="1"/>
  <c r="X392" i="3"/>
  <c r="Y372" i="2" l="1"/>
  <c r="V349" i="2"/>
  <c r="U350" i="2"/>
  <c r="Y393" i="3"/>
  <c r="X393" i="3"/>
  <c r="W394" i="3" s="1"/>
  <c r="W393" i="3"/>
  <c r="X394" i="3" s="1"/>
  <c r="Y371" i="2"/>
  <c r="W371" i="2"/>
  <c r="U351" i="3"/>
  <c r="V350" i="3"/>
  <c r="W372" i="2" l="1"/>
  <c r="W373" i="2" s="1"/>
  <c r="X395" i="3"/>
  <c r="X372" i="2"/>
  <c r="Y373" i="2" s="1"/>
  <c r="Y395" i="3"/>
  <c r="Y394" i="3"/>
  <c r="U352" i="3"/>
  <c r="V351" i="3"/>
  <c r="V350" i="2"/>
  <c r="U351" i="2"/>
  <c r="W395" i="3"/>
  <c r="U352" i="2" l="1"/>
  <c r="V351" i="2"/>
  <c r="Y397" i="3"/>
  <c r="V352" i="3"/>
  <c r="U353" i="3"/>
  <c r="X396" i="3"/>
  <c r="X373" i="2"/>
  <c r="X374" i="2" s="1"/>
  <c r="Y396" i="3"/>
  <c r="W396" i="3"/>
  <c r="Y375" i="2" l="1"/>
  <c r="V352" i="2"/>
  <c r="U353" i="2"/>
  <c r="W374" i="2"/>
  <c r="W397" i="3"/>
  <c r="W398" i="3" s="1"/>
  <c r="V353" i="3"/>
  <c r="U354" i="3"/>
  <c r="Y374" i="2"/>
  <c r="X397" i="3"/>
  <c r="U354" i="2" l="1"/>
  <c r="V353" i="2"/>
  <c r="W375" i="2"/>
  <c r="X375" i="2"/>
  <c r="X399" i="3"/>
  <c r="V354" i="3"/>
  <c r="U355" i="3"/>
  <c r="X398" i="3"/>
  <c r="Y398" i="3"/>
  <c r="W399" i="3"/>
  <c r="X376" i="2" l="1"/>
  <c r="X400" i="3"/>
  <c r="Y399" i="3"/>
  <c r="W376" i="2"/>
  <c r="U355" i="2"/>
  <c r="V354" i="2"/>
  <c r="Y400" i="3"/>
  <c r="Y376" i="2"/>
  <c r="V355" i="3"/>
  <c r="U356" i="3"/>
  <c r="W400" i="3"/>
  <c r="X401" i="3" s="1"/>
  <c r="Y377" i="2" l="1"/>
  <c r="W402" i="3"/>
  <c r="U357" i="3"/>
  <c r="V356" i="3"/>
  <c r="W377" i="2"/>
  <c r="W401" i="3"/>
  <c r="Y401" i="3"/>
  <c r="Y402" i="3"/>
  <c r="V355" i="2"/>
  <c r="U356" i="2"/>
  <c r="X377" i="2"/>
  <c r="U358" i="3" l="1"/>
  <c r="V357" i="3"/>
  <c r="U357" i="2"/>
  <c r="V356" i="2"/>
  <c r="X378" i="2"/>
  <c r="Y379" i="2" s="1"/>
  <c r="W378" i="2"/>
  <c r="Y378" i="2"/>
  <c r="X402" i="3"/>
  <c r="Y403" i="3" s="1"/>
  <c r="W379" i="2" l="1"/>
  <c r="X403" i="3"/>
  <c r="X379" i="2"/>
  <c r="Y380" i="2" s="1"/>
  <c r="W380" i="2"/>
  <c r="W403" i="3"/>
  <c r="V357" i="2"/>
  <c r="U358" i="2"/>
  <c r="U359" i="3"/>
  <c r="V358" i="3"/>
  <c r="Y404" i="3" l="1"/>
  <c r="X380" i="2"/>
  <c r="V358" i="2"/>
  <c r="U359" i="2"/>
  <c r="U360" i="3"/>
  <c r="V359" i="3"/>
  <c r="W404" i="3"/>
  <c r="X404" i="3"/>
  <c r="U360" i="2" l="1"/>
  <c r="V359" i="2"/>
  <c r="W405" i="3"/>
  <c r="X406" i="3" s="1"/>
  <c r="Y405" i="3"/>
  <c r="Y406" i="3"/>
  <c r="V360" i="3"/>
  <c r="U361" i="3"/>
  <c r="Y381" i="2"/>
  <c r="X381" i="2"/>
  <c r="X405" i="3"/>
  <c r="W381" i="2"/>
  <c r="Y407" i="3" l="1"/>
  <c r="W382" i="2"/>
  <c r="W407" i="3"/>
  <c r="X382" i="2"/>
  <c r="Y382" i="2"/>
  <c r="W406" i="3"/>
  <c r="V361" i="3"/>
  <c r="U362" i="3"/>
  <c r="V360" i="2"/>
  <c r="U361" i="2"/>
  <c r="W383" i="2" l="1"/>
  <c r="U362" i="2"/>
  <c r="V361" i="2"/>
  <c r="V362" i="3"/>
  <c r="U363" i="3"/>
  <c r="Y383" i="2"/>
  <c r="X383" i="2"/>
  <c r="Y384" i="2"/>
  <c r="X407" i="3"/>
  <c r="X408" i="3"/>
  <c r="Y409" i="3" l="1"/>
  <c r="U363" i="2"/>
  <c r="V362" i="2"/>
  <c r="V363" i="3"/>
  <c r="U364" i="3"/>
  <c r="X384" i="2"/>
  <c r="Y408" i="3"/>
  <c r="Y385" i="2"/>
  <c r="W408" i="3"/>
  <c r="W384" i="2"/>
  <c r="W385" i="2" s="1"/>
  <c r="U365" i="3" l="1"/>
  <c r="V364" i="3"/>
  <c r="V363" i="2"/>
  <c r="U364" i="2"/>
  <c r="W409" i="3"/>
  <c r="W410" i="3" s="1"/>
  <c r="Y410" i="3"/>
  <c r="X409" i="3"/>
  <c r="X385" i="2"/>
  <c r="U365" i="2" l="1"/>
  <c r="V364" i="2"/>
  <c r="Y386" i="2"/>
  <c r="X386" i="2"/>
  <c r="U366" i="3"/>
  <c r="V365" i="3"/>
  <c r="X410" i="3"/>
  <c r="W386" i="2"/>
  <c r="U367" i="3" l="1"/>
  <c r="V366" i="3"/>
  <c r="Y387" i="2"/>
  <c r="Y411" i="3"/>
  <c r="W387" i="2"/>
  <c r="W388" i="2" s="1"/>
  <c r="X411" i="3"/>
  <c r="V365" i="2"/>
  <c r="U366" i="2"/>
  <c r="X387" i="2"/>
  <c r="W411" i="3"/>
  <c r="Y388" i="2" l="1"/>
  <c r="V366" i="2"/>
  <c r="U367" i="2"/>
  <c r="W389" i="2"/>
  <c r="W412" i="3"/>
  <c r="X412" i="3"/>
  <c r="X388" i="2"/>
  <c r="Y412" i="3"/>
  <c r="U368" i="3"/>
  <c r="V367" i="3"/>
  <c r="V368" i="3" l="1"/>
  <c r="U369" i="3"/>
  <c r="U368" i="2"/>
  <c r="V367" i="2"/>
  <c r="Y390" i="2"/>
  <c r="W413" i="3"/>
  <c r="Y389" i="2"/>
  <c r="X389" i="2"/>
  <c r="X413" i="3"/>
  <c r="Y413" i="3"/>
  <c r="W390" i="2"/>
  <c r="Y414" i="3" l="1"/>
  <c r="V368" i="2"/>
  <c r="U369" i="2"/>
  <c r="V369" i="3"/>
  <c r="U370" i="3"/>
  <c r="X414" i="3"/>
  <c r="Y415" i="3" s="1"/>
  <c r="W414" i="3"/>
  <c r="X390" i="2"/>
  <c r="W391" i="2" s="1"/>
  <c r="U370" i="2" l="1"/>
  <c r="V369" i="2"/>
  <c r="W415" i="3"/>
  <c r="W416" i="3" s="1"/>
  <c r="V370" i="3"/>
  <c r="U371" i="3"/>
  <c r="X415" i="3"/>
  <c r="Y391" i="2"/>
  <c r="Y416" i="3"/>
  <c r="X391" i="2"/>
  <c r="Y392" i="2" l="1"/>
  <c r="U371" i="2"/>
  <c r="V370" i="2"/>
  <c r="X392" i="2"/>
  <c r="Y393" i="2" s="1"/>
  <c r="V371" i="3"/>
  <c r="U372" i="3"/>
  <c r="W392" i="2"/>
  <c r="X393" i="2" s="1"/>
  <c r="X416" i="3"/>
  <c r="U373" i="3" l="1"/>
  <c r="V372" i="3"/>
  <c r="Y417" i="3"/>
  <c r="X417" i="3"/>
  <c r="X418" i="3" s="1"/>
  <c r="Y394" i="2"/>
  <c r="W417" i="3"/>
  <c r="V371" i="2"/>
  <c r="U372" i="2"/>
  <c r="W393" i="2"/>
  <c r="X394" i="2"/>
  <c r="U374" i="3" l="1"/>
  <c r="V373" i="3"/>
  <c r="Y418" i="3"/>
  <c r="W395" i="2"/>
  <c r="Y395" i="2"/>
  <c r="Y419" i="3"/>
  <c r="W394" i="2"/>
  <c r="U373" i="2"/>
  <c r="V372" i="2"/>
  <c r="W418" i="3"/>
  <c r="W419" i="3" s="1"/>
  <c r="U375" i="3" l="1"/>
  <c r="V374" i="3"/>
  <c r="Y420" i="3"/>
  <c r="X396" i="2"/>
  <c r="Y397" i="2" s="1"/>
  <c r="W396" i="2"/>
  <c r="W397" i="2" s="1"/>
  <c r="X395" i="2"/>
  <c r="X419" i="3"/>
  <c r="V373" i="2"/>
  <c r="U374" i="2"/>
  <c r="V374" i="2" l="1"/>
  <c r="U375" i="2"/>
  <c r="X420" i="3"/>
  <c r="U376" i="3"/>
  <c r="V375" i="3"/>
  <c r="W420" i="3"/>
  <c r="X397" i="2"/>
  <c r="X398" i="2" s="1"/>
  <c r="Y396" i="2"/>
  <c r="Y398" i="2" s="1"/>
  <c r="Y399" i="2" l="1"/>
  <c r="Y421" i="3"/>
  <c r="X421" i="3"/>
  <c r="W421" i="3"/>
  <c r="U376" i="2"/>
  <c r="V375" i="2"/>
  <c r="V376" i="3"/>
  <c r="U377" i="3"/>
  <c r="W398" i="2"/>
  <c r="W422" i="3" l="1"/>
  <c r="X422" i="3"/>
  <c r="Y423" i="3"/>
  <c r="X423" i="3"/>
  <c r="Y422" i="3"/>
  <c r="Y424" i="3" s="1"/>
  <c r="V377" i="3"/>
  <c r="U378" i="3"/>
  <c r="W399" i="2"/>
  <c r="V376" i="2"/>
  <c r="U377" i="2"/>
  <c r="X399" i="2"/>
  <c r="Y400" i="2" l="1"/>
  <c r="X400" i="2"/>
  <c r="U378" i="2"/>
  <c r="V377" i="2"/>
  <c r="V378" i="3"/>
  <c r="U379" i="3"/>
  <c r="W400" i="2"/>
  <c r="W423" i="3"/>
  <c r="X424" i="3" s="1"/>
  <c r="Y425" i="3" l="1"/>
  <c r="W401" i="2"/>
  <c r="V379" i="3"/>
  <c r="U380" i="3"/>
  <c r="U379" i="2"/>
  <c r="V378" i="2"/>
  <c r="Y401" i="2"/>
  <c r="W424" i="3"/>
  <c r="W425" i="3" s="1"/>
  <c r="X401" i="2"/>
  <c r="U381" i="3" l="1"/>
  <c r="V380" i="3"/>
  <c r="V379" i="2"/>
  <c r="U380" i="2"/>
  <c r="W426" i="3"/>
  <c r="X425" i="3"/>
  <c r="X426" i="3" s="1"/>
  <c r="W402" i="2"/>
  <c r="X402" i="2"/>
  <c r="X403" i="2" s="1"/>
  <c r="Y402" i="2"/>
  <c r="Y427" i="3" l="1"/>
  <c r="W403" i="2"/>
  <c r="Y404" i="2"/>
  <c r="U381" i="2"/>
  <c r="V380" i="2"/>
  <c r="Y403" i="2"/>
  <c r="U382" i="3"/>
  <c r="V381" i="3"/>
  <c r="X427" i="3"/>
  <c r="Y426" i="3"/>
  <c r="Y428" i="3" s="1"/>
  <c r="W427" i="3"/>
  <c r="U383" i="3" l="1"/>
  <c r="V382" i="3"/>
  <c r="V381" i="2"/>
  <c r="U382" i="2"/>
  <c r="W428" i="3"/>
  <c r="X404" i="2"/>
  <c r="Y405" i="2"/>
  <c r="X428" i="3"/>
  <c r="Y429" i="3" s="1"/>
  <c r="W404" i="2"/>
  <c r="X405" i="2" l="1"/>
  <c r="U384" i="3"/>
  <c r="V383" i="3"/>
  <c r="X429" i="3"/>
  <c r="X406" i="2"/>
  <c r="W405" i="2"/>
  <c r="W406" i="2" s="1"/>
  <c r="V382" i="2"/>
  <c r="U383" i="2"/>
  <c r="W429" i="3"/>
  <c r="W430" i="3" s="1"/>
  <c r="Y430" i="3" l="1"/>
  <c r="Y407" i="2"/>
  <c r="V384" i="3"/>
  <c r="U385" i="3"/>
  <c r="X407" i="2"/>
  <c r="Y406" i="2"/>
  <c r="Y408" i="2" s="1"/>
  <c r="U384" i="2"/>
  <c r="V383" i="2"/>
  <c r="X430" i="3"/>
  <c r="W407" i="2"/>
  <c r="X408" i="2" s="1"/>
  <c r="Y431" i="3" l="1"/>
  <c r="V385" i="3"/>
  <c r="U386" i="3"/>
  <c r="X431" i="3"/>
  <c r="Y409" i="2"/>
  <c r="V384" i="2"/>
  <c r="U385" i="2"/>
  <c r="W431" i="3"/>
  <c r="W408" i="2"/>
  <c r="X409" i="2" s="1"/>
  <c r="Y410" i="2" l="1"/>
  <c r="V386" i="3"/>
  <c r="U387" i="3"/>
  <c r="W433" i="3"/>
  <c r="W432" i="3"/>
  <c r="Y432" i="3"/>
  <c r="W409" i="2"/>
  <c r="X432" i="3"/>
  <c r="U386" i="2"/>
  <c r="V385" i="2"/>
  <c r="Y433" i="3" l="1"/>
  <c r="V387" i="3"/>
  <c r="U388" i="3"/>
  <c r="X433" i="3"/>
  <c r="Y434" i="3" s="1"/>
  <c r="U387" i="2"/>
  <c r="V386" i="2"/>
  <c r="X410" i="2"/>
  <c r="W410" i="2"/>
  <c r="U389" i="3" l="1"/>
  <c r="V388" i="3"/>
  <c r="V387" i="2"/>
  <c r="U388" i="2"/>
  <c r="Y411" i="2"/>
  <c r="W434" i="3"/>
  <c r="X411" i="2"/>
  <c r="W411" i="2"/>
  <c r="X434" i="3"/>
  <c r="W435" i="3" l="1"/>
  <c r="X412" i="2"/>
  <c r="Y413" i="2"/>
  <c r="X413" i="2"/>
  <c r="Y412" i="2"/>
  <c r="Y414" i="2" s="1"/>
  <c r="X435" i="3"/>
  <c r="U389" i="2"/>
  <c r="V388" i="2"/>
  <c r="W412" i="2"/>
  <c r="U390" i="3"/>
  <c r="V389" i="3"/>
  <c r="Y435" i="3"/>
  <c r="U391" i="3" l="1"/>
  <c r="V390" i="3"/>
  <c r="Y436" i="3"/>
  <c r="V389" i="2"/>
  <c r="U390" i="2"/>
  <c r="W436" i="3"/>
  <c r="W437" i="3" s="1"/>
  <c r="X436" i="3"/>
  <c r="Y437" i="3" s="1"/>
  <c r="W413" i="2"/>
  <c r="X437" i="3" l="1"/>
  <c r="Y438" i="3" s="1"/>
  <c r="V390" i="2"/>
  <c r="U391" i="2"/>
  <c r="W414" i="2"/>
  <c r="W415" i="2" s="1"/>
  <c r="X414" i="2"/>
  <c r="U392" i="3"/>
  <c r="V391" i="3"/>
  <c r="U393" i="3" l="1"/>
  <c r="V392" i="3"/>
  <c r="Y415" i="2"/>
  <c r="X438" i="3"/>
  <c r="U392" i="2"/>
  <c r="V391" i="2"/>
  <c r="W438" i="3"/>
  <c r="X415" i="2"/>
  <c r="X416" i="2" s="1"/>
  <c r="Y439" i="3" l="1"/>
  <c r="X439" i="3"/>
  <c r="Y417" i="2"/>
  <c r="W416" i="2"/>
  <c r="W439" i="3"/>
  <c r="U394" i="3"/>
  <c r="V393" i="3"/>
  <c r="Y416" i="2"/>
  <c r="V392" i="2"/>
  <c r="U393" i="2"/>
  <c r="W417" i="2" l="1"/>
  <c r="W441" i="3"/>
  <c r="U394" i="2"/>
  <c r="V393" i="2"/>
  <c r="Y441" i="3"/>
  <c r="Y418" i="2"/>
  <c r="X440" i="3"/>
  <c r="W440" i="3"/>
  <c r="Y440" i="3"/>
  <c r="X417" i="2"/>
  <c r="U395" i="3"/>
  <c r="V394" i="3"/>
  <c r="U395" i="2" l="1"/>
  <c r="V394" i="2"/>
  <c r="X418" i="2"/>
  <c r="W418" i="2"/>
  <c r="U396" i="3"/>
  <c r="V395" i="3"/>
  <c r="X441" i="3"/>
  <c r="Y419" i="2" l="1"/>
  <c r="W419" i="2"/>
  <c r="V395" i="2"/>
  <c r="U396" i="2"/>
  <c r="X443" i="3"/>
  <c r="V396" i="3"/>
  <c r="U397" i="3"/>
  <c r="X419" i="2"/>
  <c r="Y442" i="3"/>
  <c r="X442" i="3"/>
  <c r="W420" i="2"/>
  <c r="W442" i="3"/>
  <c r="U397" i="2" l="1"/>
  <c r="V396" i="2"/>
  <c r="V397" i="3"/>
  <c r="U398" i="3"/>
  <c r="X444" i="3"/>
  <c r="Y443" i="3"/>
  <c r="W443" i="3"/>
  <c r="W444" i="3" s="1"/>
  <c r="Y444" i="3"/>
  <c r="Y420" i="2"/>
  <c r="X420" i="2"/>
  <c r="W421" i="2" s="1"/>
  <c r="X445" i="3" l="1"/>
  <c r="V398" i="3"/>
  <c r="U399" i="3"/>
  <c r="X446" i="3"/>
  <c r="V397" i="2"/>
  <c r="U398" i="2"/>
  <c r="X421" i="2"/>
  <c r="X422" i="2" s="1"/>
  <c r="W445" i="3"/>
  <c r="Y421" i="2"/>
  <c r="Y445" i="3"/>
  <c r="Y447" i="3" s="1"/>
  <c r="V399" i="3" l="1"/>
  <c r="U400" i="3"/>
  <c r="W422" i="2"/>
  <c r="Y423" i="2"/>
  <c r="X423" i="2"/>
  <c r="Y422" i="2"/>
  <c r="V398" i="2"/>
  <c r="U399" i="2"/>
  <c r="Y446" i="3"/>
  <c r="W446" i="3"/>
  <c r="Y424" i="2" l="1"/>
  <c r="U400" i="2"/>
  <c r="V399" i="2"/>
  <c r="U401" i="3"/>
  <c r="V400" i="3"/>
  <c r="W423" i="2"/>
  <c r="W447" i="3"/>
  <c r="X447" i="3"/>
  <c r="Y448" i="3" s="1"/>
  <c r="U402" i="3" l="1"/>
  <c r="V401" i="3"/>
  <c r="X424" i="2"/>
  <c r="V400" i="2"/>
  <c r="U401" i="2"/>
  <c r="X448" i="3"/>
  <c r="W424" i="2"/>
  <c r="W448" i="3"/>
  <c r="Y449" i="3" l="1"/>
  <c r="Y425" i="2"/>
  <c r="X425" i="2"/>
  <c r="X426" i="2" s="1"/>
  <c r="U402" i="2"/>
  <c r="V401" i="2"/>
  <c r="W425" i="2"/>
  <c r="U403" i="3"/>
  <c r="V402" i="3"/>
  <c r="W449" i="3"/>
  <c r="X450" i="3" s="1"/>
  <c r="X449" i="3"/>
  <c r="Y450" i="3" l="1"/>
  <c r="Y426" i="2"/>
  <c r="W426" i="2"/>
  <c r="Y451" i="3"/>
  <c r="Y427" i="2"/>
  <c r="U404" i="3"/>
  <c r="V403" i="3"/>
  <c r="U403" i="2"/>
  <c r="V402" i="2"/>
  <c r="W427" i="2"/>
  <c r="W450" i="3"/>
  <c r="W451" i="3" l="1"/>
  <c r="X427" i="2"/>
  <c r="X451" i="3"/>
  <c r="Y452" i="3" s="1"/>
  <c r="V403" i="2"/>
  <c r="U404" i="2"/>
  <c r="V404" i="3"/>
  <c r="U405" i="3"/>
  <c r="V405" i="3" l="1"/>
  <c r="U406" i="3"/>
  <c r="X452" i="3"/>
  <c r="Y428" i="2"/>
  <c r="W452" i="3"/>
  <c r="X453" i="3" s="1"/>
  <c r="X428" i="2"/>
  <c r="W428" i="2"/>
  <c r="U405" i="2"/>
  <c r="V404" i="2"/>
  <c r="Y454" i="3" l="1"/>
  <c r="Y453" i="3"/>
  <c r="V405" i="2"/>
  <c r="U406" i="2"/>
  <c r="W430" i="2"/>
  <c r="W429" i="2"/>
  <c r="Y429" i="2"/>
  <c r="X429" i="2"/>
  <c r="W453" i="3"/>
  <c r="X454" i="3" s="1"/>
  <c r="V406" i="3"/>
  <c r="U407" i="3"/>
  <c r="W454" i="3"/>
  <c r="V407" i="3" l="1"/>
  <c r="U408" i="3"/>
  <c r="Y455" i="3"/>
  <c r="V406" i="2"/>
  <c r="U407" i="2"/>
  <c r="Y430" i="2"/>
  <c r="W455" i="3"/>
  <c r="X430" i="2"/>
  <c r="W431" i="2" s="1"/>
  <c r="X455" i="3"/>
  <c r="U409" i="3" l="1"/>
  <c r="V408" i="3"/>
  <c r="X431" i="2"/>
  <c r="W456" i="3"/>
  <c r="Y431" i="2"/>
  <c r="Y456" i="3"/>
  <c r="U408" i="2"/>
  <c r="V407" i="2"/>
  <c r="X456" i="3"/>
  <c r="U410" i="3" l="1"/>
  <c r="V409" i="3"/>
  <c r="X432" i="2"/>
  <c r="X433" i="2" s="1"/>
  <c r="Y457" i="3"/>
  <c r="Y433" i="2"/>
  <c r="W432" i="2"/>
  <c r="V408" i="2"/>
  <c r="U409" i="2"/>
  <c r="Y432" i="2"/>
  <c r="W457" i="3"/>
  <c r="X457" i="3"/>
  <c r="Y434" i="2" l="1"/>
  <c r="U410" i="2"/>
  <c r="V409" i="2"/>
  <c r="Y458" i="3"/>
  <c r="W458" i="3"/>
  <c r="U411" i="3"/>
  <c r="V410" i="3"/>
  <c r="W433" i="2"/>
  <c r="X458" i="3"/>
  <c r="U412" i="3" l="1"/>
  <c r="V411" i="3"/>
  <c r="X460" i="3"/>
  <c r="U411" i="2"/>
  <c r="V410" i="2"/>
  <c r="W460" i="3"/>
  <c r="W434" i="2"/>
  <c r="W459" i="3"/>
  <c r="X459" i="3"/>
  <c r="X434" i="2"/>
  <c r="Y459" i="3"/>
  <c r="Y460" i="3"/>
  <c r="X435" i="2" l="1"/>
  <c r="Y461" i="3"/>
  <c r="Y435" i="2"/>
  <c r="V412" i="3"/>
  <c r="U413" i="3"/>
  <c r="V411" i="2"/>
  <c r="U412" i="2"/>
  <c r="X461" i="3"/>
  <c r="W461" i="3"/>
  <c r="W462" i="3" s="1"/>
  <c r="W435" i="2"/>
  <c r="U413" i="2" l="1"/>
  <c r="V412" i="2"/>
  <c r="X436" i="2"/>
  <c r="W436" i="2"/>
  <c r="Y436" i="2"/>
  <c r="Y462" i="3"/>
  <c r="U414" i="3"/>
  <c r="V413" i="3"/>
  <c r="X462" i="3"/>
  <c r="V414" i="3" l="1"/>
  <c r="U415" i="3"/>
  <c r="Y463" i="3"/>
  <c r="V413" i="2"/>
  <c r="U414" i="2"/>
  <c r="X438" i="2"/>
  <c r="W437" i="2"/>
  <c r="X437" i="2"/>
  <c r="Y437" i="2"/>
  <c r="W463" i="3"/>
  <c r="Y438" i="2"/>
  <c r="X463" i="3"/>
  <c r="W438" i="2"/>
  <c r="W464" i="3" l="1"/>
  <c r="V414" i="2"/>
  <c r="U415" i="2"/>
  <c r="X464" i="3"/>
  <c r="X439" i="2"/>
  <c r="V415" i="3"/>
  <c r="U416" i="3"/>
  <c r="Y464" i="3"/>
  <c r="Y439" i="2"/>
  <c r="W439" i="2"/>
  <c r="U416" i="2" l="1"/>
  <c r="V415" i="2"/>
  <c r="U417" i="3"/>
  <c r="V416" i="3"/>
  <c r="W465" i="3"/>
  <c r="Y465" i="3"/>
  <c r="W440" i="2"/>
  <c r="W441" i="2" s="1"/>
  <c r="X440" i="2"/>
  <c r="X465" i="3"/>
  <c r="Y440" i="2"/>
  <c r="U418" i="3" l="1"/>
  <c r="V417" i="3"/>
  <c r="Y441" i="2"/>
  <c r="Y442" i="2"/>
  <c r="W442" i="2"/>
  <c r="X441" i="2"/>
  <c r="X442" i="2" s="1"/>
  <c r="Y466" i="3"/>
  <c r="W466" i="3"/>
  <c r="X466" i="3"/>
  <c r="V416" i="2"/>
  <c r="U417" i="2"/>
  <c r="U418" i="2" l="1"/>
  <c r="V417" i="2"/>
  <c r="Y443" i="2"/>
  <c r="U419" i="3"/>
  <c r="V418" i="3"/>
  <c r="Y468" i="3"/>
  <c r="W467" i="3"/>
  <c r="Y467" i="3"/>
  <c r="X443" i="2"/>
  <c r="X467" i="3"/>
  <c r="W468" i="3" s="1"/>
  <c r="W443" i="2"/>
  <c r="U420" i="3" l="1"/>
  <c r="V419" i="3"/>
  <c r="W444" i="2"/>
  <c r="X445" i="2" s="1"/>
  <c r="Y444" i="2"/>
  <c r="U419" i="2"/>
  <c r="V418" i="2"/>
  <c r="X468" i="3"/>
  <c r="X444" i="2"/>
  <c r="X446" i="2" l="1"/>
  <c r="Y446" i="2"/>
  <c r="Y445" i="2"/>
  <c r="Y447" i="2" s="1"/>
  <c r="W469" i="3"/>
  <c r="V420" i="3"/>
  <c r="U421" i="3"/>
  <c r="W445" i="2"/>
  <c r="Y469" i="3"/>
  <c r="V419" i="2"/>
  <c r="U420" i="2"/>
  <c r="W446" i="2"/>
  <c r="X469" i="3"/>
  <c r="W470" i="3" l="1"/>
  <c r="U422" i="3"/>
  <c r="V421" i="3"/>
  <c r="X470" i="3"/>
  <c r="Y470" i="3"/>
  <c r="U421" i="2"/>
  <c r="V420" i="2"/>
  <c r="W447" i="2"/>
  <c r="W448" i="2" s="1"/>
  <c r="X447" i="2"/>
  <c r="V421" i="2" l="1"/>
  <c r="U422" i="2"/>
  <c r="V422" i="3"/>
  <c r="U423" i="3"/>
  <c r="X448" i="2"/>
  <c r="X471" i="3"/>
  <c r="Y471" i="3"/>
  <c r="Y448" i="2"/>
  <c r="Y472" i="3"/>
  <c r="W471" i="3"/>
  <c r="Y449" i="2" l="1"/>
  <c r="V422" i="2"/>
  <c r="U423" i="2"/>
  <c r="W449" i="2"/>
  <c r="Y450" i="2"/>
  <c r="X449" i="2"/>
  <c r="X472" i="3"/>
  <c r="V423" i="3"/>
  <c r="U424" i="3"/>
  <c r="W472" i="3"/>
  <c r="U424" i="2" l="1"/>
  <c r="V423" i="2"/>
  <c r="U425" i="3"/>
  <c r="V424" i="3"/>
  <c r="X473" i="3"/>
  <c r="W473" i="3"/>
  <c r="W450" i="2"/>
  <c r="Y473" i="3"/>
  <c r="X450" i="2"/>
  <c r="Y451" i="2" s="1"/>
  <c r="Y474" i="3" l="1"/>
  <c r="X474" i="3"/>
  <c r="X451" i="2"/>
  <c r="U426" i="3"/>
  <c r="V425" i="3"/>
  <c r="W474" i="3"/>
  <c r="X475" i="3" s="1"/>
  <c r="W451" i="2"/>
  <c r="V424" i="2"/>
  <c r="U425" i="2"/>
  <c r="U426" i="2" l="1"/>
  <c r="V425" i="2"/>
  <c r="U427" i="3"/>
  <c r="V426" i="3"/>
  <c r="W452" i="2"/>
  <c r="Y475" i="3"/>
  <c r="Y452" i="2"/>
  <c r="W475" i="3"/>
  <c r="X476" i="3" s="1"/>
  <c r="Y476" i="3"/>
  <c r="X452" i="2"/>
  <c r="W453" i="2" l="1"/>
  <c r="Y453" i="2"/>
  <c r="W476" i="3"/>
  <c r="W477" i="3" s="1"/>
  <c r="U427" i="2"/>
  <c r="V426" i="2"/>
  <c r="U428" i="3"/>
  <c r="V427" i="3"/>
  <c r="X453" i="2"/>
  <c r="Y477" i="3"/>
  <c r="Y455" i="2" l="1"/>
  <c r="X477" i="3"/>
  <c r="W455" i="2"/>
  <c r="X455" i="2"/>
  <c r="X454" i="2"/>
  <c r="W454" i="2"/>
  <c r="V427" i="2"/>
  <c r="U428" i="2"/>
  <c r="Y454" i="2"/>
  <c r="V428" i="3"/>
  <c r="U429" i="3"/>
  <c r="V429" i="3" l="1"/>
  <c r="U430" i="3"/>
  <c r="Y456" i="2"/>
  <c r="X479" i="3"/>
  <c r="Y478" i="3"/>
  <c r="Y480" i="3" s="1"/>
  <c r="W456" i="2"/>
  <c r="X478" i="3"/>
  <c r="W478" i="3"/>
  <c r="U429" i="2"/>
  <c r="V428" i="2"/>
  <c r="X456" i="2"/>
  <c r="Y457" i="2" s="1"/>
  <c r="W457" i="2" l="1"/>
  <c r="X458" i="2" s="1"/>
  <c r="W479" i="3"/>
  <c r="W480" i="3" s="1"/>
  <c r="V430" i="3"/>
  <c r="U431" i="3"/>
  <c r="V429" i="2"/>
  <c r="U430" i="2"/>
  <c r="X457" i="2"/>
  <c r="Y479" i="3"/>
  <c r="Y459" i="2" l="1"/>
  <c r="W458" i="2"/>
  <c r="X480" i="3"/>
  <c r="V430" i="2"/>
  <c r="U431" i="2"/>
  <c r="Y458" i="2"/>
  <c r="V431" i="3"/>
  <c r="U432" i="3"/>
  <c r="Y481" i="3" l="1"/>
  <c r="U433" i="3"/>
  <c r="V432" i="3"/>
  <c r="X481" i="3"/>
  <c r="W460" i="2"/>
  <c r="X459" i="2"/>
  <c r="W459" i="2"/>
  <c r="W481" i="3"/>
  <c r="U432" i="2"/>
  <c r="V431" i="2"/>
  <c r="V433" i="3" l="1"/>
  <c r="U434" i="3"/>
  <c r="W482" i="3"/>
  <c r="X482" i="3"/>
  <c r="Y482" i="3"/>
  <c r="V432" i="2"/>
  <c r="U433" i="2"/>
  <c r="X460" i="2"/>
  <c r="Y460" i="2"/>
  <c r="Y461" i="2" l="1"/>
  <c r="W461" i="2"/>
  <c r="Y483" i="3"/>
  <c r="W484" i="3"/>
  <c r="U434" i="2"/>
  <c r="V433" i="2"/>
  <c r="U435" i="3"/>
  <c r="V434" i="3"/>
  <c r="X483" i="3"/>
  <c r="X461" i="2"/>
  <c r="W483" i="3"/>
  <c r="X484" i="3" s="1"/>
  <c r="Y484" i="3"/>
  <c r="Y485" i="3" l="1"/>
  <c r="U435" i="2"/>
  <c r="V434" i="2"/>
  <c r="X485" i="3"/>
  <c r="Y486" i="3" s="1"/>
  <c r="W463" i="2"/>
  <c r="W462" i="2"/>
  <c r="W485" i="3"/>
  <c r="W486" i="3" s="1"/>
  <c r="X462" i="2"/>
  <c r="X463" i="2"/>
  <c r="U436" i="3"/>
  <c r="V435" i="3"/>
  <c r="Y462" i="2"/>
  <c r="Y464" i="2" s="1"/>
  <c r="V435" i="2" l="1"/>
  <c r="U436" i="2"/>
  <c r="V436" i="3"/>
  <c r="U437" i="3"/>
  <c r="X464" i="2"/>
  <c r="Y463" i="2"/>
  <c r="Y465" i="2" s="1"/>
  <c r="W464" i="2"/>
  <c r="X486" i="3"/>
  <c r="W465" i="2" l="1"/>
  <c r="X465" i="2"/>
  <c r="U437" i="2"/>
  <c r="V436" i="2"/>
  <c r="Y487" i="3"/>
  <c r="X466" i="2"/>
  <c r="W487" i="3"/>
  <c r="X488" i="3" s="1"/>
  <c r="X487" i="3"/>
  <c r="U438" i="3"/>
  <c r="V437" i="3"/>
  <c r="Y489" i="3" l="1"/>
  <c r="V437" i="2"/>
  <c r="U438" i="2"/>
  <c r="Y466" i="2"/>
  <c r="X489" i="3"/>
  <c r="Y488" i="3"/>
  <c r="V438" i="3"/>
  <c r="U439" i="3"/>
  <c r="W488" i="3"/>
  <c r="W489" i="3" s="1"/>
  <c r="Y467" i="2"/>
  <c r="W466" i="2"/>
  <c r="W467" i="2" s="1"/>
  <c r="X490" i="3" l="1"/>
  <c r="V438" i="2"/>
  <c r="U439" i="2"/>
  <c r="W490" i="3"/>
  <c r="W491" i="3" s="1"/>
  <c r="V439" i="3"/>
  <c r="U440" i="3"/>
  <c r="X467" i="2"/>
  <c r="Y468" i="2" s="1"/>
  <c r="Y490" i="3"/>
  <c r="U441" i="3" l="1"/>
  <c r="V440" i="3"/>
  <c r="U440" i="2"/>
  <c r="V439" i="2"/>
  <c r="Y491" i="3"/>
  <c r="X468" i="2"/>
  <c r="X491" i="3"/>
  <c r="X492" i="3" s="1"/>
  <c r="W492" i="3"/>
  <c r="W493" i="3" s="1"/>
  <c r="W468" i="2"/>
  <c r="V440" i="2" l="1"/>
  <c r="U441" i="2"/>
  <c r="U442" i="3"/>
  <c r="V441" i="3"/>
  <c r="X493" i="3"/>
  <c r="Y492" i="3"/>
  <c r="Y494" i="3" s="1"/>
  <c r="W469" i="2"/>
  <c r="Y469" i="2"/>
  <c r="X469" i="2"/>
  <c r="X470" i="2" s="1"/>
  <c r="Y493" i="3"/>
  <c r="Y471" i="2" l="1"/>
  <c r="U443" i="3"/>
  <c r="V442" i="3"/>
  <c r="X494" i="3"/>
  <c r="Y495" i="3" s="1"/>
  <c r="Y470" i="2"/>
  <c r="W494" i="3"/>
  <c r="U442" i="2"/>
  <c r="V441" i="2"/>
  <c r="W470" i="2"/>
  <c r="W471" i="2" s="1"/>
  <c r="U444" i="3" l="1"/>
  <c r="V443" i="3"/>
  <c r="W495" i="3"/>
  <c r="X495" i="3"/>
  <c r="U443" i="2"/>
  <c r="V442" i="2"/>
  <c r="X471" i="2"/>
  <c r="W472" i="2" s="1"/>
  <c r="X496" i="3" l="1"/>
  <c r="W496" i="3"/>
  <c r="V444" i="3"/>
  <c r="U445" i="3"/>
  <c r="X472" i="2"/>
  <c r="V443" i="2"/>
  <c r="U444" i="2"/>
  <c r="Y472" i="2"/>
  <c r="Y496" i="3"/>
  <c r="Y473" i="2" l="1"/>
  <c r="X497" i="3"/>
  <c r="U445" i="2"/>
  <c r="V444" i="2"/>
  <c r="U446" i="3"/>
  <c r="V445" i="3"/>
  <c r="Y497" i="3"/>
  <c r="W473" i="2"/>
  <c r="W497" i="3"/>
  <c r="X473" i="2"/>
  <c r="V445" i="2" l="1"/>
  <c r="U446" i="2"/>
  <c r="V446" i="3"/>
  <c r="U447" i="3"/>
  <c r="W474" i="2"/>
  <c r="W475" i="2" s="1"/>
  <c r="X499" i="3"/>
  <c r="Y474" i="2"/>
  <c r="Y498" i="3"/>
  <c r="X474" i="2"/>
  <c r="X475" i="2" s="1"/>
  <c r="X498" i="3"/>
  <c r="W498" i="3"/>
  <c r="Y500" i="3" l="1"/>
  <c r="X476" i="2"/>
  <c r="Y475" i="2"/>
  <c r="Y477" i="2" s="1"/>
  <c r="V447" i="3"/>
  <c r="U448" i="3"/>
  <c r="V446" i="2"/>
  <c r="U447" i="2"/>
  <c r="W476" i="2"/>
  <c r="Y476" i="2"/>
  <c r="W499" i="3"/>
  <c r="Y499" i="3"/>
  <c r="U448" i="2" l="1"/>
  <c r="V447" i="2"/>
  <c r="Y478" i="2"/>
  <c r="AD20" i="3"/>
  <c r="X477" i="2"/>
  <c r="X500" i="3"/>
  <c r="W500" i="3"/>
  <c r="W501" i="3" s="1"/>
  <c r="U449" i="3"/>
  <c r="V448" i="3"/>
  <c r="W477" i="2"/>
  <c r="U449" i="2" l="1"/>
  <c r="V448" i="2"/>
  <c r="V449" i="3"/>
  <c r="U450" i="3"/>
  <c r="X478" i="2"/>
  <c r="W502" i="3"/>
  <c r="X501" i="3"/>
  <c r="X502" i="3" s="1"/>
  <c r="W478" i="2"/>
  <c r="Y501" i="3"/>
  <c r="Y503" i="3" l="1"/>
  <c r="X479" i="2"/>
  <c r="U450" i="2"/>
  <c r="V449" i="2"/>
  <c r="Y479" i="2"/>
  <c r="U451" i="3"/>
  <c r="V450" i="3"/>
  <c r="X503" i="3"/>
  <c r="Y502" i="3"/>
  <c r="Y504" i="3" s="1"/>
  <c r="W479" i="2"/>
  <c r="W503" i="3"/>
  <c r="Y480" i="2" l="1"/>
  <c r="U452" i="3"/>
  <c r="V451" i="3"/>
  <c r="X480" i="2"/>
  <c r="V450" i="2"/>
  <c r="U451" i="2"/>
  <c r="W480" i="2"/>
  <c r="W504" i="3"/>
  <c r="W505" i="3" s="1"/>
  <c r="X504" i="3"/>
  <c r="U452" i="2" l="1"/>
  <c r="V451" i="2"/>
  <c r="X481" i="2"/>
  <c r="X505" i="3"/>
  <c r="X506" i="3" s="1"/>
  <c r="V452" i="3"/>
  <c r="U453" i="3"/>
  <c r="W481" i="2"/>
  <c r="Y505" i="3"/>
  <c r="Y481" i="2"/>
  <c r="V452" i="2" l="1"/>
  <c r="U453" i="2"/>
  <c r="Y483" i="2"/>
  <c r="Y507" i="3"/>
  <c r="W482" i="2"/>
  <c r="X507" i="3"/>
  <c r="Y506" i="3"/>
  <c r="X482" i="2"/>
  <c r="W506" i="3"/>
  <c r="Y482" i="2"/>
  <c r="U454" i="3"/>
  <c r="V453" i="3"/>
  <c r="V453" i="2" l="1"/>
  <c r="U454" i="2"/>
  <c r="W483" i="2"/>
  <c r="X484" i="2" s="1"/>
  <c r="V454" i="3"/>
  <c r="U455" i="3"/>
  <c r="W507" i="3"/>
  <c r="X483" i="2"/>
  <c r="Y484" i="2" s="1"/>
  <c r="Y508" i="3"/>
  <c r="Y485" i="2" l="1"/>
  <c r="X508" i="3"/>
  <c r="W509" i="3" s="1"/>
  <c r="U455" i="2"/>
  <c r="V454" i="2"/>
  <c r="W508" i="3"/>
  <c r="V455" i="3"/>
  <c r="U456" i="3"/>
  <c r="W484" i="2"/>
  <c r="Y509" i="3" l="1"/>
  <c r="W485" i="2"/>
  <c r="X485" i="2"/>
  <c r="U457" i="3"/>
  <c r="V456" i="3"/>
  <c r="X509" i="3"/>
  <c r="X510" i="3" s="1"/>
  <c r="V455" i="2"/>
  <c r="U456" i="2"/>
  <c r="V457" i="3" l="1"/>
  <c r="U458" i="3"/>
  <c r="X486" i="2"/>
  <c r="W487" i="2" s="1"/>
  <c r="Y511" i="3"/>
  <c r="X487" i="2"/>
  <c r="Y486" i="2"/>
  <c r="W486" i="2"/>
  <c r="U457" i="2"/>
  <c r="V456" i="2"/>
  <c r="Y510" i="3"/>
  <c r="W510" i="3"/>
  <c r="W511" i="3" l="1"/>
  <c r="W512" i="3" s="1"/>
  <c r="Y488" i="2"/>
  <c r="U459" i="3"/>
  <c r="V458" i="3"/>
  <c r="X489" i="2"/>
  <c r="U458" i="2"/>
  <c r="V457" i="2"/>
  <c r="X488" i="2"/>
  <c r="Y487" i="2"/>
  <c r="Y489" i="2" s="1"/>
  <c r="X511" i="3"/>
  <c r="W488" i="2"/>
  <c r="U460" i="3" l="1"/>
  <c r="V459" i="3"/>
  <c r="X513" i="3"/>
  <c r="Y490" i="2"/>
  <c r="X512" i="3"/>
  <c r="V458" i="2"/>
  <c r="U459" i="2"/>
  <c r="Y512" i="3"/>
  <c r="W489" i="2"/>
  <c r="U460" i="2" l="1"/>
  <c r="V459" i="2"/>
  <c r="Y513" i="3"/>
  <c r="Y514" i="3"/>
  <c r="V460" i="3"/>
  <c r="U461" i="3"/>
  <c r="W490" i="2"/>
  <c r="W513" i="3"/>
  <c r="X490" i="2"/>
  <c r="Y491" i="2" l="1"/>
  <c r="X491" i="2"/>
  <c r="W514" i="3"/>
  <c r="V460" i="2"/>
  <c r="U461" i="2"/>
  <c r="X514" i="3"/>
  <c r="W491" i="2"/>
  <c r="U462" i="3"/>
  <c r="V461" i="3"/>
  <c r="X515" i="3" l="1"/>
  <c r="V462" i="3"/>
  <c r="U463" i="3"/>
  <c r="W515" i="3"/>
  <c r="Y492" i="2"/>
  <c r="W492" i="2"/>
  <c r="Y515" i="3"/>
  <c r="V461" i="2"/>
  <c r="U462" i="2"/>
  <c r="X492" i="2"/>
  <c r="Y493" i="2" s="1"/>
  <c r="V463" i="3" l="1"/>
  <c r="U464" i="3"/>
  <c r="Y516" i="3"/>
  <c r="X516" i="3"/>
  <c r="W516" i="3"/>
  <c r="W517" i="3" s="1"/>
  <c r="U463" i="2"/>
  <c r="V462" i="2"/>
  <c r="X493" i="2"/>
  <c r="W493" i="2"/>
  <c r="W494" i="2" s="1"/>
  <c r="X495" i="2" l="1"/>
  <c r="Y494" i="2"/>
  <c r="Y496" i="2" s="1"/>
  <c r="X517" i="3"/>
  <c r="Y518" i="3" s="1"/>
  <c r="W495" i="2"/>
  <c r="Y517" i="3"/>
  <c r="U465" i="3"/>
  <c r="V464" i="3"/>
  <c r="X494" i="2"/>
  <c r="V463" i="2"/>
  <c r="U464" i="2"/>
  <c r="W518" i="3"/>
  <c r="U465" i="2" l="1"/>
  <c r="V464" i="2"/>
  <c r="X497" i="2"/>
  <c r="X496" i="2"/>
  <c r="Y495" i="2"/>
  <c r="Y497" i="2" s="1"/>
  <c r="X518" i="3"/>
  <c r="W496" i="2"/>
  <c r="W497" i="2" s="1"/>
  <c r="V465" i="3"/>
  <c r="U466" i="3"/>
  <c r="W519" i="3"/>
  <c r="Y519" i="3" l="1"/>
  <c r="U466" i="2"/>
  <c r="V465" i="2"/>
  <c r="U467" i="3"/>
  <c r="V466" i="3"/>
  <c r="W498" i="2"/>
  <c r="Y498" i="2"/>
  <c r="X498" i="2"/>
  <c r="X519" i="3"/>
  <c r="X520" i="3" s="1"/>
  <c r="Y521" i="3" l="1"/>
  <c r="Y499" i="2"/>
  <c r="Y520" i="3"/>
  <c r="W520" i="3"/>
  <c r="X521" i="3" s="1"/>
  <c r="V466" i="2"/>
  <c r="U467" i="2"/>
  <c r="X499" i="2"/>
  <c r="U468" i="3"/>
  <c r="V467" i="3"/>
  <c r="W499" i="2"/>
  <c r="W500" i="2" s="1"/>
  <c r="V468" i="3" l="1"/>
  <c r="U469" i="3"/>
  <c r="U468" i="2"/>
  <c r="V467" i="2"/>
  <c r="Y522" i="3"/>
  <c r="W521" i="3"/>
  <c r="X500" i="2"/>
  <c r="Y501" i="2" s="1"/>
  <c r="Y500" i="2"/>
  <c r="W501" i="2" l="1"/>
  <c r="AD20" i="2"/>
  <c r="V468" i="2"/>
  <c r="U469" i="2"/>
  <c r="V469" i="3"/>
  <c r="U470" i="3"/>
  <c r="X522" i="3"/>
  <c r="W522" i="3"/>
  <c r="W523" i="3" s="1"/>
  <c r="X501" i="2"/>
  <c r="Y523" i="3" l="1"/>
  <c r="V469" i="2"/>
  <c r="U470" i="2"/>
  <c r="X523" i="3"/>
  <c r="W524" i="3" s="1"/>
  <c r="Y502" i="2"/>
  <c r="W502" i="2"/>
  <c r="X502" i="2"/>
  <c r="V470" i="3"/>
  <c r="U471" i="3"/>
  <c r="Y503" i="2" l="1"/>
  <c r="Y525" i="3"/>
  <c r="X525" i="3"/>
  <c r="Y524" i="3"/>
  <c r="U472" i="3"/>
  <c r="V471" i="3"/>
  <c r="X503" i="2"/>
  <c r="X524" i="3"/>
  <c r="U471" i="2"/>
  <c r="V470" i="2"/>
  <c r="W503" i="2"/>
  <c r="Y504" i="2"/>
  <c r="V471" i="2" l="1"/>
  <c r="U472" i="2"/>
  <c r="W504" i="2"/>
  <c r="Y526" i="3"/>
  <c r="V472" i="3"/>
  <c r="U473" i="3"/>
  <c r="X504" i="2"/>
  <c r="Y505" i="2" s="1"/>
  <c r="W525" i="3"/>
  <c r="U474" i="3" l="1"/>
  <c r="V473" i="3"/>
  <c r="W526" i="3"/>
  <c r="X526" i="3"/>
  <c r="U473" i="2"/>
  <c r="V472" i="2"/>
  <c r="X505" i="2"/>
  <c r="W505" i="2"/>
  <c r="Y506" i="2" l="1"/>
  <c r="X528" i="3"/>
  <c r="Y527" i="3"/>
  <c r="U474" i="2"/>
  <c r="V473" i="2"/>
  <c r="W528" i="3"/>
  <c r="X527" i="3"/>
  <c r="W527" i="3"/>
  <c r="U475" i="3"/>
  <c r="V474" i="3"/>
  <c r="W506" i="2"/>
  <c r="X506" i="2"/>
  <c r="V475" i="3" l="1"/>
  <c r="U476" i="3"/>
  <c r="W507" i="2"/>
  <c r="V474" i="2"/>
  <c r="U475" i="2"/>
  <c r="Y507" i="2"/>
  <c r="Y529" i="3"/>
  <c r="W529" i="3"/>
  <c r="X530" i="3" s="1"/>
  <c r="X529" i="3"/>
  <c r="Y528" i="3"/>
  <c r="Y530" i="3" s="1"/>
  <c r="X507" i="2"/>
  <c r="U477" i="3" l="1"/>
  <c r="V476" i="3"/>
  <c r="U476" i="2"/>
  <c r="V475" i="2"/>
  <c r="Y531" i="3"/>
  <c r="W508" i="2"/>
  <c r="X508" i="2"/>
  <c r="Y508" i="2"/>
  <c r="W530" i="3"/>
  <c r="X531" i="3" s="1"/>
  <c r="Y532" i="3" l="1"/>
  <c r="V476" i="2"/>
  <c r="U477" i="2"/>
  <c r="W531" i="3"/>
  <c r="X509" i="2"/>
  <c r="Y509" i="2"/>
  <c r="V477" i="3"/>
  <c r="U478" i="3"/>
  <c r="W509" i="2"/>
  <c r="W510" i="2" s="1"/>
  <c r="V478" i="3" l="1"/>
  <c r="U479" i="3"/>
  <c r="X510" i="2"/>
  <c r="X511" i="2" s="1"/>
  <c r="V477" i="2"/>
  <c r="U478" i="2"/>
  <c r="Y510" i="2"/>
  <c r="X532" i="3"/>
  <c r="W532" i="3"/>
  <c r="U479" i="2" l="1"/>
  <c r="V478" i="2"/>
  <c r="Y511" i="2"/>
  <c r="U480" i="3"/>
  <c r="V479" i="3"/>
  <c r="W534" i="3"/>
  <c r="X533" i="3"/>
  <c r="Y533" i="3"/>
  <c r="W533" i="3"/>
  <c r="X534" i="3" s="1"/>
  <c r="W511" i="2"/>
  <c r="Y512" i="2"/>
  <c r="Y535" i="3" l="1"/>
  <c r="W512" i="2"/>
  <c r="X512" i="2"/>
  <c r="Y513" i="2" s="1"/>
  <c r="V479" i="2"/>
  <c r="U480" i="2"/>
  <c r="V480" i="3"/>
  <c r="U481" i="3"/>
  <c r="W535" i="3"/>
  <c r="X535" i="3"/>
  <c r="Y534" i="3"/>
  <c r="Y536" i="3" s="1"/>
  <c r="U482" i="3" l="1"/>
  <c r="V481" i="3"/>
  <c r="X513" i="2"/>
  <c r="W513" i="2"/>
  <c r="W536" i="3"/>
  <c r="W537" i="3" s="1"/>
  <c r="U481" i="2"/>
  <c r="V480" i="2"/>
  <c r="X536" i="3"/>
  <c r="Y537" i="3" s="1"/>
  <c r="X537" i="3" l="1"/>
  <c r="Y514" i="2"/>
  <c r="W514" i="2"/>
  <c r="U483" i="3"/>
  <c r="V482" i="3"/>
  <c r="X514" i="2"/>
  <c r="U482" i="2"/>
  <c r="V481" i="2"/>
  <c r="X538" i="3"/>
  <c r="W538" i="3"/>
  <c r="W515" i="2"/>
  <c r="X539" i="3" l="1"/>
  <c r="Y538" i="3"/>
  <c r="Y540" i="3" s="1"/>
  <c r="W539" i="3"/>
  <c r="V483" i="3"/>
  <c r="U484" i="3"/>
  <c r="X515" i="2"/>
  <c r="Y516" i="2" s="1"/>
  <c r="V482" i="2"/>
  <c r="U483" i="2"/>
  <c r="X516" i="2"/>
  <c r="Y515" i="2"/>
  <c r="Y517" i="2" s="1"/>
  <c r="Y539" i="3"/>
  <c r="W516" i="2" l="1"/>
  <c r="U484" i="2"/>
  <c r="V483" i="2"/>
  <c r="X540" i="3"/>
  <c r="Y541" i="3" s="1"/>
  <c r="W540" i="3"/>
  <c r="X541" i="3" s="1"/>
  <c r="U485" i="3"/>
  <c r="V484" i="3"/>
  <c r="Y542" i="3" l="1"/>
  <c r="V484" i="2"/>
  <c r="U485" i="2"/>
  <c r="V485" i="3"/>
  <c r="U486" i="3"/>
  <c r="W542" i="3"/>
  <c r="W541" i="3"/>
  <c r="W517" i="2"/>
  <c r="X517" i="2"/>
  <c r="X542" i="3"/>
  <c r="Y543" i="3" s="1"/>
  <c r="V486" i="3" l="1"/>
  <c r="U487" i="3"/>
  <c r="V485" i="2"/>
  <c r="U486" i="2"/>
  <c r="X519" i="2"/>
  <c r="Y518" i="2"/>
  <c r="Y520" i="2" s="1"/>
  <c r="X518" i="2"/>
  <c r="W518" i="2"/>
  <c r="W543" i="3"/>
  <c r="X543" i="3"/>
  <c r="U487" i="2" l="1"/>
  <c r="V486" i="2"/>
  <c r="Y519" i="2"/>
  <c r="W544" i="3"/>
  <c r="W545" i="3" s="1"/>
  <c r="X544" i="3"/>
  <c r="W519" i="2"/>
  <c r="U488" i="3"/>
  <c r="V487" i="3"/>
  <c r="Y544" i="3"/>
  <c r="X520" i="2" l="1"/>
  <c r="Y521" i="2" s="1"/>
  <c r="V487" i="2"/>
  <c r="U488" i="2"/>
  <c r="V488" i="3"/>
  <c r="U489" i="3"/>
  <c r="W520" i="2"/>
  <c r="Y545" i="3"/>
  <c r="X545" i="3"/>
  <c r="U489" i="2" l="1"/>
  <c r="V488" i="2"/>
  <c r="X546" i="3"/>
  <c r="W546" i="3"/>
  <c r="Y546" i="3"/>
  <c r="X521" i="2"/>
  <c r="W521" i="2"/>
  <c r="U490" i="3"/>
  <c r="V489" i="3"/>
  <c r="Y522" i="2" l="1"/>
  <c r="X522" i="2"/>
  <c r="U490" i="2"/>
  <c r="V489" i="2"/>
  <c r="W547" i="3"/>
  <c r="U491" i="3"/>
  <c r="V490" i="3"/>
  <c r="X547" i="3"/>
  <c r="Y548" i="3" s="1"/>
  <c r="W522" i="2"/>
  <c r="Y547" i="3"/>
  <c r="V490" i="2" l="1"/>
  <c r="U491" i="2"/>
  <c r="X548" i="3"/>
  <c r="X523" i="2"/>
  <c r="Y523" i="2"/>
  <c r="V491" i="3"/>
  <c r="U492" i="3"/>
  <c r="W548" i="3"/>
  <c r="W523" i="2"/>
  <c r="W524" i="2" l="1"/>
  <c r="X525" i="2" s="1"/>
  <c r="Y524" i="2"/>
  <c r="U493" i="3"/>
  <c r="V492" i="3"/>
  <c r="X550" i="3"/>
  <c r="Y549" i="3"/>
  <c r="Y551" i="3" s="1"/>
  <c r="W549" i="3"/>
  <c r="X549" i="3"/>
  <c r="U492" i="2"/>
  <c r="V491" i="2"/>
  <c r="X524" i="2"/>
  <c r="Y526" i="2" l="1"/>
  <c r="Y550" i="3"/>
  <c r="Y525" i="2"/>
  <c r="V492" i="2"/>
  <c r="U493" i="2"/>
  <c r="V493" i="3"/>
  <c r="U494" i="3"/>
  <c r="W550" i="3"/>
  <c r="W525" i="2"/>
  <c r="W551" i="3" l="1"/>
  <c r="V494" i="3"/>
  <c r="U495" i="3"/>
  <c r="X526" i="2"/>
  <c r="Y527" i="2" s="1"/>
  <c r="Y552" i="3"/>
  <c r="X551" i="3"/>
  <c r="W526" i="2"/>
  <c r="W527" i="2" s="1"/>
  <c r="V493" i="2"/>
  <c r="U494" i="2"/>
  <c r="U496" i="3" l="1"/>
  <c r="V495" i="3"/>
  <c r="X552" i="3"/>
  <c r="X528" i="2"/>
  <c r="U495" i="2"/>
  <c r="V494" i="2"/>
  <c r="X527" i="2"/>
  <c r="W552" i="3"/>
  <c r="Y553" i="3" l="1"/>
  <c r="W553" i="3"/>
  <c r="X553" i="3"/>
  <c r="X529" i="2"/>
  <c r="Y528" i="2"/>
  <c r="Y530" i="2" s="1"/>
  <c r="V496" i="3"/>
  <c r="U497" i="3"/>
  <c r="W528" i="2"/>
  <c r="Y529" i="2"/>
  <c r="V495" i="2"/>
  <c r="U496" i="2"/>
  <c r="W554" i="3" l="1"/>
  <c r="U497" i="2"/>
  <c r="V496" i="2"/>
  <c r="Y555" i="3"/>
  <c r="U498" i="3"/>
  <c r="V497" i="3"/>
  <c r="X554" i="3"/>
  <c r="Y554" i="3"/>
  <c r="W529" i="2"/>
  <c r="X530" i="2" l="1"/>
  <c r="W530" i="2"/>
  <c r="W531" i="2" s="1"/>
  <c r="X555" i="3"/>
  <c r="U498" i="2"/>
  <c r="V497" i="2"/>
  <c r="U499" i="3"/>
  <c r="V498" i="3"/>
  <c r="W555" i="3"/>
  <c r="X556" i="3" s="1"/>
  <c r="Y557" i="3" l="1"/>
  <c r="V499" i="3"/>
  <c r="U500" i="3"/>
  <c r="X532" i="2"/>
  <c r="Y531" i="2"/>
  <c r="X531" i="2"/>
  <c r="W556" i="3"/>
  <c r="V498" i="2"/>
  <c r="U499" i="2"/>
  <c r="Y556" i="3"/>
  <c r="U500" i="2" l="1"/>
  <c r="V499" i="2"/>
  <c r="U501" i="3"/>
  <c r="V500" i="3"/>
  <c r="X557" i="3"/>
  <c r="W558" i="3" s="1"/>
  <c r="Y558" i="3"/>
  <c r="X533" i="2"/>
  <c r="Y532" i="2"/>
  <c r="W557" i="3"/>
  <c r="W532" i="2"/>
  <c r="Y533" i="2"/>
  <c r="W533" i="2" l="1"/>
  <c r="X558" i="3"/>
  <c r="V501" i="3"/>
  <c r="U502" i="3"/>
  <c r="Y534" i="2"/>
  <c r="V500" i="2"/>
  <c r="U501" i="2"/>
  <c r="X534" i="2" l="1"/>
  <c r="W534" i="2"/>
  <c r="V501" i="2"/>
  <c r="U502" i="2"/>
  <c r="X560" i="3"/>
  <c r="Y559" i="3"/>
  <c r="W559" i="3"/>
  <c r="X559" i="3"/>
  <c r="V502" i="3"/>
  <c r="U503" i="3"/>
  <c r="X535" i="2" l="1"/>
  <c r="U503" i="2"/>
  <c r="V502" i="2"/>
  <c r="Y535" i="2"/>
  <c r="Y561" i="3"/>
  <c r="U504" i="3"/>
  <c r="V503" i="3"/>
  <c r="Y560" i="3"/>
  <c r="W535" i="2"/>
  <c r="X536" i="2" s="1"/>
  <c r="W560" i="3"/>
  <c r="Y537" i="2" l="1"/>
  <c r="W561" i="3"/>
  <c r="W562" i="3" s="1"/>
  <c r="V503" i="2"/>
  <c r="U504" i="2"/>
  <c r="Y536" i="2"/>
  <c r="V504" i="3"/>
  <c r="U505" i="3"/>
  <c r="X561" i="3"/>
  <c r="Y562" i="3" s="1"/>
  <c r="W536" i="2"/>
  <c r="U505" i="2" l="1"/>
  <c r="V504" i="2"/>
  <c r="X563" i="3"/>
  <c r="U506" i="3"/>
  <c r="V505" i="3"/>
  <c r="X562" i="3"/>
  <c r="X537" i="2"/>
  <c r="W537" i="2"/>
  <c r="W538" i="2" s="1"/>
  <c r="U507" i="3" l="1"/>
  <c r="V506" i="3"/>
  <c r="U506" i="2"/>
  <c r="V505" i="2"/>
  <c r="X539" i="2"/>
  <c r="Y538" i="2"/>
  <c r="X538" i="2"/>
  <c r="Y563" i="3"/>
  <c r="W563" i="3"/>
  <c r="Y564" i="3"/>
  <c r="W564" i="3" l="1"/>
  <c r="V506" i="2"/>
  <c r="U507" i="2"/>
  <c r="X564" i="3"/>
  <c r="V507" i="3"/>
  <c r="U508" i="3"/>
  <c r="Y540" i="2"/>
  <c r="Y539" i="2"/>
  <c r="W539" i="2"/>
  <c r="W540" i="2" l="1"/>
  <c r="U508" i="2"/>
  <c r="V507" i="2"/>
  <c r="X540" i="2"/>
  <c r="Y541" i="2" s="1"/>
  <c r="Y565" i="3"/>
  <c r="X565" i="3"/>
  <c r="W565" i="3"/>
  <c r="U509" i="3"/>
  <c r="V508" i="3"/>
  <c r="V509" i="3" l="1"/>
  <c r="U510" i="3"/>
  <c r="X541" i="2"/>
  <c r="Y566" i="3"/>
  <c r="V508" i="2"/>
  <c r="U509" i="2"/>
  <c r="W541" i="2"/>
  <c r="W566" i="3"/>
  <c r="X566" i="3"/>
  <c r="Y542" i="2" l="1"/>
  <c r="V509" i="2"/>
  <c r="U510" i="2"/>
  <c r="W543" i="2"/>
  <c r="V510" i="3"/>
  <c r="U511" i="3"/>
  <c r="X567" i="3"/>
  <c r="W542" i="2"/>
  <c r="Y568" i="3"/>
  <c r="X542" i="2"/>
  <c r="W567" i="3"/>
  <c r="W568" i="3" s="1"/>
  <c r="Y567" i="3"/>
  <c r="U512" i="3" l="1"/>
  <c r="V511" i="3"/>
  <c r="Y569" i="3"/>
  <c r="W569" i="3"/>
  <c r="Y543" i="2"/>
  <c r="X568" i="3"/>
  <c r="U511" i="2"/>
  <c r="V510" i="2"/>
  <c r="X569" i="3"/>
  <c r="Y570" i="3" s="1"/>
  <c r="X543" i="2"/>
  <c r="W544" i="2" l="1"/>
  <c r="X544" i="2"/>
  <c r="Y544" i="2"/>
  <c r="V511" i="2"/>
  <c r="U512" i="2"/>
  <c r="X570" i="3"/>
  <c r="V512" i="3"/>
  <c r="U513" i="3"/>
  <c r="W570" i="3"/>
  <c r="W571" i="3" s="1"/>
  <c r="U513" i="2" l="1"/>
  <c r="V512" i="2"/>
  <c r="W545" i="2"/>
  <c r="X546" i="2" s="1"/>
  <c r="W572" i="3"/>
  <c r="Y545" i="2"/>
  <c r="X571" i="3"/>
  <c r="X545" i="2"/>
  <c r="U514" i="3"/>
  <c r="V513" i="3"/>
  <c r="X572" i="3"/>
  <c r="Y571" i="3"/>
  <c r="Y573" i="3" s="1"/>
  <c r="Y547" i="2" l="1"/>
  <c r="U515" i="3"/>
  <c r="V514" i="3"/>
  <c r="U514" i="2"/>
  <c r="V513" i="2"/>
  <c r="W546" i="2"/>
  <c r="Y546" i="2"/>
  <c r="X573" i="3"/>
  <c r="Y572" i="3"/>
  <c r="W573" i="3"/>
  <c r="V515" i="3" l="1"/>
  <c r="U516" i="3"/>
  <c r="Y574" i="3"/>
  <c r="Y548" i="2"/>
  <c r="V514" i="2"/>
  <c r="U515" i="2"/>
  <c r="X547" i="2"/>
  <c r="W574" i="3"/>
  <c r="W575" i="3" s="1"/>
  <c r="W547" i="2"/>
  <c r="X574" i="3"/>
  <c r="X548" i="2" l="1"/>
  <c r="U517" i="3"/>
  <c r="V516" i="3"/>
  <c r="U516" i="2"/>
  <c r="V515" i="2"/>
  <c r="Y575" i="3"/>
  <c r="W548" i="2"/>
  <c r="X549" i="2" s="1"/>
  <c r="X575" i="3"/>
  <c r="Y550" i="2" l="1"/>
  <c r="V517" i="3"/>
  <c r="U518" i="3"/>
  <c r="W576" i="3"/>
  <c r="Y576" i="3"/>
  <c r="Y549" i="2"/>
  <c r="V516" i="2"/>
  <c r="U517" i="2"/>
  <c r="X576" i="3"/>
  <c r="Y577" i="3"/>
  <c r="W549" i="2"/>
  <c r="W550" i="2" l="1"/>
  <c r="X550" i="2"/>
  <c r="W577" i="3"/>
  <c r="W578" i="3" s="1"/>
  <c r="V517" i="2"/>
  <c r="U518" i="2"/>
  <c r="X577" i="3"/>
  <c r="Y578" i="3"/>
  <c r="V518" i="3"/>
  <c r="U519" i="3"/>
  <c r="Y551" i="2"/>
  <c r="X551" i="2" l="1"/>
  <c r="X552" i="2" s="1"/>
  <c r="U520" i="3"/>
  <c r="V519" i="3"/>
  <c r="W551" i="2"/>
  <c r="U519" i="2"/>
  <c r="V518" i="2"/>
  <c r="X578" i="3"/>
  <c r="X579" i="3" s="1"/>
  <c r="Y580" i="3" l="1"/>
  <c r="Y553" i="2"/>
  <c r="V520" i="3"/>
  <c r="U521" i="3"/>
  <c r="W552" i="2"/>
  <c r="X553" i="2"/>
  <c r="Y552" i="2"/>
  <c r="V519" i="2"/>
  <c r="U520" i="2"/>
  <c r="Y579" i="3"/>
  <c r="W579" i="3"/>
  <c r="X580" i="3" s="1"/>
  <c r="U522" i="3" l="1"/>
  <c r="V521" i="3"/>
  <c r="Y581" i="3"/>
  <c r="W553" i="2"/>
  <c r="W580" i="3"/>
  <c r="U521" i="2"/>
  <c r="V520" i="2"/>
  <c r="Y554" i="2"/>
  <c r="X581" i="3" l="1"/>
  <c r="W581" i="3"/>
  <c r="X554" i="2"/>
  <c r="W555" i="2" s="1"/>
  <c r="U522" i="2"/>
  <c r="V521" i="2"/>
  <c r="W554" i="2"/>
  <c r="U523" i="3"/>
  <c r="V522" i="3"/>
  <c r="X582" i="3" l="1"/>
  <c r="V522" i="2"/>
  <c r="U523" i="2"/>
  <c r="V523" i="3"/>
  <c r="U524" i="3"/>
  <c r="Y555" i="2"/>
  <c r="W582" i="3"/>
  <c r="W583" i="3" s="1"/>
  <c r="Y582" i="3"/>
  <c r="X555" i="2"/>
  <c r="X556" i="2" s="1"/>
  <c r="W556" i="2" l="1"/>
  <c r="U525" i="3"/>
  <c r="V524" i="3"/>
  <c r="X584" i="3"/>
  <c r="Y583" i="3"/>
  <c r="Y585" i="3" s="1"/>
  <c r="U524" i="2"/>
  <c r="V523" i="2"/>
  <c r="X583" i="3"/>
  <c r="X557" i="2"/>
  <c r="Y556" i="2"/>
  <c r="Y584" i="3"/>
  <c r="W584" i="3"/>
  <c r="Y557" i="2"/>
  <c r="Y558" i="2" l="1"/>
  <c r="V525" i="3"/>
  <c r="U526" i="3"/>
  <c r="W558" i="2"/>
  <c r="W557" i="2"/>
  <c r="X585" i="3"/>
  <c r="V524" i="2"/>
  <c r="U525" i="2"/>
  <c r="W585" i="3"/>
  <c r="V525" i="2" l="1"/>
  <c r="U526" i="2"/>
  <c r="X586" i="3"/>
  <c r="W587" i="3" s="1"/>
  <c r="Y586" i="3"/>
  <c r="W586" i="3"/>
  <c r="V526" i="3"/>
  <c r="U527" i="3"/>
  <c r="X558" i="2"/>
  <c r="U528" i="3" l="1"/>
  <c r="V527" i="3"/>
  <c r="U527" i="2"/>
  <c r="V526" i="2"/>
  <c r="Y587" i="3"/>
  <c r="X587" i="3"/>
  <c r="X588" i="3" s="1"/>
  <c r="Y559" i="2"/>
  <c r="W559" i="2"/>
  <c r="X559" i="2"/>
  <c r="Y560" i="2" l="1"/>
  <c r="V527" i="2"/>
  <c r="U528" i="2"/>
  <c r="Y588" i="3"/>
  <c r="W560" i="2"/>
  <c r="V528" i="3"/>
  <c r="U529" i="3"/>
  <c r="Y589" i="3"/>
  <c r="W588" i="3"/>
  <c r="X560" i="2"/>
  <c r="W561" i="2" s="1"/>
  <c r="U529" i="2" l="1"/>
  <c r="V528" i="2"/>
  <c r="X561" i="2"/>
  <c r="Y562" i="2" s="1"/>
  <c r="W590" i="3"/>
  <c r="W589" i="3"/>
  <c r="U530" i="3"/>
  <c r="V529" i="3"/>
  <c r="X589" i="3"/>
  <c r="Y590" i="3" s="1"/>
  <c r="Y561" i="2"/>
  <c r="W562" i="2" l="1"/>
  <c r="U530" i="2"/>
  <c r="V529" i="2"/>
  <c r="U531" i="3"/>
  <c r="V530" i="3"/>
  <c r="X562" i="2"/>
  <c r="X590" i="3"/>
  <c r="W563" i="2" l="1"/>
  <c r="X564" i="2" s="1"/>
  <c r="Y591" i="3"/>
  <c r="W591" i="3"/>
  <c r="X591" i="3"/>
  <c r="X563" i="2"/>
  <c r="V530" i="2"/>
  <c r="U531" i="2"/>
  <c r="Y563" i="2"/>
  <c r="V531" i="3"/>
  <c r="U532" i="3"/>
  <c r="U533" i="3" l="1"/>
  <c r="V532" i="3"/>
  <c r="W592" i="3"/>
  <c r="W593" i="3" s="1"/>
  <c r="X592" i="3"/>
  <c r="Y593" i="3" s="1"/>
  <c r="Y592" i="3"/>
  <c r="Y564" i="2"/>
  <c r="Y565" i="2"/>
  <c r="U532" i="2"/>
  <c r="V531" i="2"/>
  <c r="W564" i="2"/>
  <c r="X593" i="3" l="1"/>
  <c r="V532" i="2"/>
  <c r="U533" i="2"/>
  <c r="V533" i="3"/>
  <c r="U534" i="3"/>
  <c r="W594" i="3"/>
  <c r="X565" i="2"/>
  <c r="W565" i="2"/>
  <c r="V533" i="2" l="1"/>
  <c r="U534" i="2"/>
  <c r="Y566" i="2"/>
  <c r="V534" i="3"/>
  <c r="U535" i="3"/>
  <c r="W595" i="3"/>
  <c r="X566" i="2"/>
  <c r="W566" i="2"/>
  <c r="Y594" i="3"/>
  <c r="X594" i="3"/>
  <c r="X567" i="2" l="1"/>
  <c r="Y595" i="3"/>
  <c r="U536" i="3"/>
  <c r="V535" i="3"/>
  <c r="U535" i="2"/>
  <c r="V534" i="2"/>
  <c r="X595" i="3"/>
  <c r="Y596" i="3" s="1"/>
  <c r="Y567" i="2"/>
  <c r="W567" i="2"/>
  <c r="Y597" i="3" l="1"/>
  <c r="W568" i="2"/>
  <c r="W596" i="3"/>
  <c r="X597" i="3" s="1"/>
  <c r="X568" i="2"/>
  <c r="X596" i="3"/>
  <c r="Y568" i="2"/>
  <c r="V536" i="3"/>
  <c r="U537" i="3"/>
  <c r="V535" i="2"/>
  <c r="U536" i="2"/>
  <c r="Y598" i="3" l="1"/>
  <c r="U537" i="2"/>
  <c r="V536" i="2"/>
  <c r="Y569" i="2"/>
  <c r="X569" i="2"/>
  <c r="W570" i="2" s="1"/>
  <c r="W569" i="2"/>
  <c r="W597" i="3"/>
  <c r="U538" i="3"/>
  <c r="V537" i="3"/>
  <c r="X598" i="3"/>
  <c r="Y599" i="3" s="1"/>
  <c r="X570" i="2" l="1"/>
  <c r="Y571" i="2"/>
  <c r="U539" i="3"/>
  <c r="V538" i="3"/>
  <c r="X571" i="2"/>
  <c r="U538" i="2"/>
  <c r="V537" i="2"/>
  <c r="W598" i="3"/>
  <c r="W599" i="3" s="1"/>
  <c r="W571" i="2"/>
  <c r="Y570" i="2"/>
  <c r="Y572" i="2" s="1"/>
  <c r="V539" i="3" l="1"/>
  <c r="U540" i="3"/>
  <c r="V538" i="2"/>
  <c r="U539" i="2"/>
  <c r="X599" i="3"/>
  <c r="W600" i="3" s="1"/>
  <c r="X572" i="2"/>
  <c r="W572" i="2"/>
  <c r="W573" i="2" s="1"/>
  <c r="U541" i="3" l="1"/>
  <c r="V540" i="3"/>
  <c r="X574" i="2"/>
  <c r="Y573" i="2"/>
  <c r="Y575" i="2" s="1"/>
  <c r="X601" i="3"/>
  <c r="Y600" i="3"/>
  <c r="X600" i="3"/>
  <c r="W601" i="3" s="1"/>
  <c r="X573" i="2"/>
  <c r="W574" i="2" s="1"/>
  <c r="U540" i="2"/>
  <c r="V539" i="2"/>
  <c r="W575" i="2" l="1"/>
  <c r="W602" i="3"/>
  <c r="W603" i="3" s="1"/>
  <c r="X603" i="3"/>
  <c r="V540" i="2"/>
  <c r="U541" i="2"/>
  <c r="X602" i="3"/>
  <c r="Y601" i="3"/>
  <c r="X575" i="2"/>
  <c r="Y574" i="2"/>
  <c r="V541" i="3"/>
  <c r="U542" i="3"/>
  <c r="Y602" i="3"/>
  <c r="Y604" i="3" s="1"/>
  <c r="U543" i="3" l="1"/>
  <c r="V542" i="3"/>
  <c r="Y603" i="3"/>
  <c r="Y605" i="3" s="1"/>
  <c r="Y576" i="2"/>
  <c r="W604" i="3"/>
  <c r="X605" i="3" s="1"/>
  <c r="X576" i="2"/>
  <c r="X604" i="3"/>
  <c r="V541" i="2"/>
  <c r="U542" i="2"/>
  <c r="W576" i="2"/>
  <c r="Y606" i="3" l="1"/>
  <c r="V543" i="3"/>
  <c r="U544" i="3"/>
  <c r="U543" i="2"/>
  <c r="V542" i="2"/>
  <c r="X577" i="2"/>
  <c r="Y578" i="2" s="1"/>
  <c r="Y577" i="2"/>
  <c r="W577" i="2"/>
  <c r="W605" i="3"/>
  <c r="X606" i="3" s="1"/>
  <c r="Y607" i="3" l="1"/>
  <c r="W578" i="2"/>
  <c r="X578" i="2"/>
  <c r="W606" i="3"/>
  <c r="V543" i="2"/>
  <c r="U544" i="2"/>
  <c r="V544" i="3"/>
  <c r="U545" i="3"/>
  <c r="X607" i="3" l="1"/>
  <c r="Y579" i="2"/>
  <c r="W607" i="3"/>
  <c r="W608" i="3" s="1"/>
  <c r="U546" i="3"/>
  <c r="V545" i="3"/>
  <c r="W579" i="2"/>
  <c r="U545" i="2"/>
  <c r="V544" i="2"/>
  <c r="X579" i="2"/>
  <c r="W580" i="2" s="1"/>
  <c r="Y608" i="3" l="1"/>
  <c r="X608" i="3"/>
  <c r="X609" i="3" s="1"/>
  <c r="U547" i="3"/>
  <c r="V546" i="3"/>
  <c r="Y580" i="2"/>
  <c r="U546" i="2"/>
  <c r="V545" i="2"/>
  <c r="X580" i="2"/>
  <c r="U548" i="3" l="1"/>
  <c r="V547" i="3"/>
  <c r="V546" i="2"/>
  <c r="U547" i="2"/>
  <c r="W609" i="3"/>
  <c r="Y581" i="2"/>
  <c r="Y609" i="3"/>
  <c r="Y610" i="3"/>
  <c r="X581" i="2"/>
  <c r="W581" i="2"/>
  <c r="X582" i="2" s="1"/>
  <c r="Y582" i="2"/>
  <c r="W610" i="3" l="1"/>
  <c r="W611" i="3" s="1"/>
  <c r="U548" i="2"/>
  <c r="V547" i="2"/>
  <c r="Y583" i="2"/>
  <c r="W583" i="2"/>
  <c r="W582" i="2"/>
  <c r="U549" i="3"/>
  <c r="V548" i="3"/>
  <c r="X583" i="2"/>
  <c r="X610" i="3"/>
  <c r="V548" i="2" l="1"/>
  <c r="U549" i="2"/>
  <c r="X611" i="3"/>
  <c r="V549" i="3"/>
  <c r="U550" i="3"/>
  <c r="Y584" i="2"/>
  <c r="Y611" i="3"/>
  <c r="W584" i="2"/>
  <c r="X584" i="2"/>
  <c r="V549" i="2" l="1"/>
  <c r="U550" i="2"/>
  <c r="Y612" i="3"/>
  <c r="X585" i="2"/>
  <c r="W612" i="3"/>
  <c r="Y613" i="3"/>
  <c r="W585" i="2"/>
  <c r="X612" i="3"/>
  <c r="V550" i="3"/>
  <c r="U551" i="3"/>
  <c r="Y585" i="2"/>
  <c r="Y586" i="2" l="1"/>
  <c r="W586" i="2"/>
  <c r="Y614" i="3"/>
  <c r="W613" i="3"/>
  <c r="X614" i="3" s="1"/>
  <c r="U552" i="3"/>
  <c r="V551" i="3"/>
  <c r="X613" i="3"/>
  <c r="U551" i="2"/>
  <c r="V550" i="2"/>
  <c r="X586" i="2"/>
  <c r="Y587" i="2" s="1"/>
  <c r="Y615" i="3" l="1"/>
  <c r="V552" i="3"/>
  <c r="U553" i="3"/>
  <c r="V551" i="2"/>
  <c r="U552" i="2"/>
  <c r="W614" i="3"/>
  <c r="X615" i="3"/>
  <c r="W587" i="2"/>
  <c r="X587" i="2"/>
  <c r="V553" i="3" l="1"/>
  <c r="U554" i="3"/>
  <c r="Y588" i="2"/>
  <c r="W616" i="3"/>
  <c r="Y616" i="3"/>
  <c r="W615" i="3"/>
  <c r="X588" i="2"/>
  <c r="W588" i="2"/>
  <c r="X589" i="2" s="1"/>
  <c r="U553" i="2"/>
  <c r="V552" i="2"/>
  <c r="Y590" i="2" l="1"/>
  <c r="Y589" i="2"/>
  <c r="U555" i="3"/>
  <c r="V554" i="3"/>
  <c r="W617" i="3"/>
  <c r="X616" i="3"/>
  <c r="U554" i="2"/>
  <c r="V553" i="2"/>
  <c r="W589" i="2"/>
  <c r="X590" i="2" s="1"/>
  <c r="Y591" i="2" l="1"/>
  <c r="V555" i="3"/>
  <c r="U556" i="3"/>
  <c r="W591" i="2"/>
  <c r="W590" i="2"/>
  <c r="V554" i="2"/>
  <c r="U555" i="2"/>
  <c r="X617" i="3"/>
  <c r="W618" i="3" s="1"/>
  <c r="Y617" i="3"/>
  <c r="U557" i="3" l="1"/>
  <c r="V556" i="3"/>
  <c r="X618" i="3"/>
  <c r="W619" i="3" s="1"/>
  <c r="Y618" i="3"/>
  <c r="U556" i="2"/>
  <c r="V555" i="2"/>
  <c r="X591" i="2"/>
  <c r="W592" i="2" s="1"/>
  <c r="X592" i="2"/>
  <c r="W593" i="2" l="1"/>
  <c r="U558" i="3"/>
  <c r="V557" i="3"/>
  <c r="X594" i="2"/>
  <c r="X619" i="3"/>
  <c r="W620" i="3" s="1"/>
  <c r="Y619" i="3"/>
  <c r="X593" i="2"/>
  <c r="Y592" i="2"/>
  <c r="Y594" i="2" s="1"/>
  <c r="Y593" i="2"/>
  <c r="V556" i="2"/>
  <c r="U557" i="2"/>
  <c r="V557" i="2" l="1"/>
  <c r="U558" i="2"/>
  <c r="X620" i="3"/>
  <c r="X595" i="2"/>
  <c r="Y596" i="2" s="1"/>
  <c r="V558" i="3"/>
  <c r="U559" i="3"/>
  <c r="Y620" i="3"/>
  <c r="Y595" i="2"/>
  <c r="W594" i="2"/>
  <c r="Y621" i="3" l="1"/>
  <c r="W595" i="2"/>
  <c r="W596" i="2" s="1"/>
  <c r="U559" i="2"/>
  <c r="V558" i="2"/>
  <c r="W621" i="3"/>
  <c r="X622" i="3" s="1"/>
  <c r="U560" i="3"/>
  <c r="V559" i="3"/>
  <c r="X621" i="3"/>
  <c r="V560" i="3" l="1"/>
  <c r="U561" i="3"/>
  <c r="Y623" i="3"/>
  <c r="X623" i="3"/>
  <c r="V559" i="2"/>
  <c r="U560" i="2"/>
  <c r="X596" i="2"/>
  <c r="W622" i="3"/>
  <c r="W623" i="3" s="1"/>
  <c r="Y622" i="3"/>
  <c r="X624" i="3" l="1"/>
  <c r="Y624" i="3"/>
  <c r="Y597" i="2"/>
  <c r="Y625" i="3"/>
  <c r="W624" i="3"/>
  <c r="U562" i="3"/>
  <c r="V561" i="3"/>
  <c r="X597" i="2"/>
  <c r="W597" i="2"/>
  <c r="U561" i="2"/>
  <c r="V560" i="2"/>
  <c r="W598" i="2" l="1"/>
  <c r="W599" i="2" s="1"/>
  <c r="X598" i="2"/>
  <c r="X625" i="3"/>
  <c r="U562" i="2"/>
  <c r="V561" i="2"/>
  <c r="X599" i="2"/>
  <c r="Y598" i="2"/>
  <c r="Y600" i="2" s="1"/>
  <c r="U563" i="3"/>
  <c r="V562" i="3"/>
  <c r="W625" i="3"/>
  <c r="U564" i="3" l="1"/>
  <c r="V563" i="3"/>
  <c r="X600" i="2"/>
  <c r="W626" i="3"/>
  <c r="W627" i="3" s="1"/>
  <c r="Y599" i="2"/>
  <c r="Y601" i="2" s="1"/>
  <c r="Y626" i="3"/>
  <c r="X626" i="3"/>
  <c r="W600" i="2"/>
  <c r="V562" i="2"/>
  <c r="U563" i="2"/>
  <c r="X601" i="2" l="1"/>
  <c r="V564" i="3"/>
  <c r="U565" i="3"/>
  <c r="U564" i="2"/>
  <c r="V563" i="2"/>
  <c r="Y627" i="3"/>
  <c r="X627" i="3"/>
  <c r="W628" i="3" s="1"/>
  <c r="W601" i="2"/>
  <c r="V564" i="2" l="1"/>
  <c r="U565" i="2"/>
  <c r="Y602" i="2"/>
  <c r="W603" i="2"/>
  <c r="V565" i="3"/>
  <c r="U566" i="3"/>
  <c r="W602" i="2"/>
  <c r="Y628" i="3"/>
  <c r="X602" i="2"/>
  <c r="X628" i="3"/>
  <c r="X629" i="3" s="1"/>
  <c r="V565" i="2" l="1"/>
  <c r="U566" i="2"/>
  <c r="Y629" i="3"/>
  <c r="Y603" i="2"/>
  <c r="X603" i="2"/>
  <c r="W604" i="2" s="1"/>
  <c r="Y630" i="3"/>
  <c r="W629" i="3"/>
  <c r="U567" i="3"/>
  <c r="V566" i="3"/>
  <c r="W630" i="3" l="1"/>
  <c r="U568" i="3"/>
  <c r="V567" i="3"/>
  <c r="U567" i="2"/>
  <c r="V566" i="2"/>
  <c r="Y604" i="2"/>
  <c r="X604" i="2"/>
  <c r="W605" i="2" s="1"/>
  <c r="X630" i="3"/>
  <c r="X631" i="3" l="1"/>
  <c r="U569" i="3"/>
  <c r="V568" i="3"/>
  <c r="W631" i="3"/>
  <c r="W632" i="3" s="1"/>
  <c r="V567" i="2"/>
  <c r="U568" i="2"/>
  <c r="Y631" i="3"/>
  <c r="Y605" i="2"/>
  <c r="X605" i="2"/>
  <c r="Y632" i="3" l="1"/>
  <c r="Y607" i="2"/>
  <c r="X632" i="3"/>
  <c r="V569" i="3"/>
  <c r="U570" i="3"/>
  <c r="X606" i="2"/>
  <c r="W606" i="2"/>
  <c r="X607" i="2" s="1"/>
  <c r="Y606" i="2"/>
  <c r="U569" i="2"/>
  <c r="V568" i="2"/>
  <c r="W633" i="3" l="1"/>
  <c r="Y608" i="2"/>
  <c r="X608" i="2"/>
  <c r="U570" i="2"/>
  <c r="V569" i="2"/>
  <c r="Y633" i="3"/>
  <c r="W607" i="2"/>
  <c r="X633" i="3"/>
  <c r="V570" i="3"/>
  <c r="U571" i="3"/>
  <c r="W634" i="3" l="1"/>
  <c r="V571" i="3"/>
  <c r="U572" i="3"/>
  <c r="W609" i="2"/>
  <c r="Y609" i="2"/>
  <c r="W608" i="2"/>
  <c r="X634" i="3"/>
  <c r="V570" i="2"/>
  <c r="U571" i="2"/>
  <c r="X635" i="3"/>
  <c r="Y634" i="3"/>
  <c r="Y636" i="3" s="1"/>
  <c r="Y635" i="3"/>
  <c r="W636" i="3" l="1"/>
  <c r="X637" i="3" s="1"/>
  <c r="U573" i="3"/>
  <c r="V572" i="3"/>
  <c r="U572" i="2"/>
  <c r="V571" i="2"/>
  <c r="W635" i="3"/>
  <c r="X636" i="3"/>
  <c r="X609" i="2"/>
  <c r="W610" i="2" s="1"/>
  <c r="X610" i="2"/>
  <c r="W611" i="2" l="1"/>
  <c r="Y638" i="3"/>
  <c r="V572" i="2"/>
  <c r="U573" i="2"/>
  <c r="X612" i="2"/>
  <c r="X638" i="3"/>
  <c r="U574" i="3"/>
  <c r="V573" i="3"/>
  <c r="Y637" i="3"/>
  <c r="X611" i="2"/>
  <c r="Y610" i="2"/>
  <c r="Y612" i="2" s="1"/>
  <c r="W637" i="3"/>
  <c r="W638" i="3" s="1"/>
  <c r="Y611" i="2"/>
  <c r="Y613" i="2" s="1"/>
  <c r="X639" i="3" l="1"/>
  <c r="Y640" i="3"/>
  <c r="W639" i="3"/>
  <c r="V573" i="2"/>
  <c r="U574" i="2"/>
  <c r="Y639" i="3"/>
  <c r="V574" i="3"/>
  <c r="U575" i="3"/>
  <c r="W612" i="2"/>
  <c r="U575" i="2" l="1"/>
  <c r="V574" i="2"/>
  <c r="U576" i="3"/>
  <c r="V575" i="3"/>
  <c r="X641" i="3"/>
  <c r="W641" i="3"/>
  <c r="X640" i="3"/>
  <c r="W613" i="2"/>
  <c r="W614" i="2" s="1"/>
  <c r="X613" i="2"/>
  <c r="W640" i="3"/>
  <c r="V576" i="3" l="1"/>
  <c r="U577" i="3"/>
  <c r="X614" i="2"/>
  <c r="X615" i="2" s="1"/>
  <c r="X642" i="3"/>
  <c r="W642" i="3"/>
  <c r="Y614" i="2"/>
  <c r="Y641" i="3"/>
  <c r="Y642" i="3"/>
  <c r="V575" i="2"/>
  <c r="U576" i="2"/>
  <c r="U578" i="3" l="1"/>
  <c r="V577" i="3"/>
  <c r="W643" i="3"/>
  <c r="Y616" i="2"/>
  <c r="U577" i="2"/>
  <c r="V576" i="2"/>
  <c r="W615" i="2"/>
  <c r="X643" i="3"/>
  <c r="X616" i="2"/>
  <c r="Y615" i="2"/>
  <c r="Y617" i="2" s="1"/>
  <c r="Y643" i="3"/>
  <c r="W644" i="3"/>
  <c r="U578" i="2" l="1"/>
  <c r="V577" i="2"/>
  <c r="X645" i="3"/>
  <c r="U579" i="3"/>
  <c r="V578" i="3"/>
  <c r="X644" i="3"/>
  <c r="W616" i="2"/>
  <c r="W617" i="2" s="1"/>
  <c r="Y644" i="3"/>
  <c r="Y646" i="3" s="1"/>
  <c r="V579" i="3" l="1"/>
  <c r="U580" i="3"/>
  <c r="W645" i="3"/>
  <c r="V578" i="2"/>
  <c r="U579" i="2"/>
  <c r="X617" i="2"/>
  <c r="Y645" i="3"/>
  <c r="W646" i="3" l="1"/>
  <c r="X646" i="3"/>
  <c r="Y618" i="2"/>
  <c r="W618" i="2"/>
  <c r="X619" i="2" s="1"/>
  <c r="Y647" i="3"/>
  <c r="V580" i="3"/>
  <c r="U581" i="3"/>
  <c r="U580" i="2"/>
  <c r="V579" i="2"/>
  <c r="X618" i="2"/>
  <c r="Y620" i="2" l="1"/>
  <c r="Y619" i="2"/>
  <c r="W619" i="2"/>
  <c r="W620" i="2" s="1"/>
  <c r="V580" i="2"/>
  <c r="U581" i="2"/>
  <c r="X647" i="3"/>
  <c r="V581" i="3"/>
  <c r="U582" i="3"/>
  <c r="W647" i="3"/>
  <c r="X620" i="2" l="1"/>
  <c r="Y621" i="2" s="1"/>
  <c r="X648" i="3"/>
  <c r="W648" i="3"/>
  <c r="X649" i="3" s="1"/>
  <c r="W621" i="2"/>
  <c r="U583" i="3"/>
  <c r="V582" i="3"/>
  <c r="Y648" i="3"/>
  <c r="V581" i="2"/>
  <c r="U582" i="2"/>
  <c r="U583" i="2" l="1"/>
  <c r="V582" i="2"/>
  <c r="Y649" i="3"/>
  <c r="W649" i="3"/>
  <c r="X621" i="2"/>
  <c r="Y650" i="3"/>
  <c r="U584" i="3"/>
  <c r="V583" i="3"/>
  <c r="W622" i="2"/>
  <c r="V584" i="3" l="1"/>
  <c r="U585" i="3"/>
  <c r="Y651" i="3"/>
  <c r="W650" i="3"/>
  <c r="W651" i="3" s="1"/>
  <c r="X650" i="3"/>
  <c r="V583" i="2"/>
  <c r="U584" i="2"/>
  <c r="Y622" i="2"/>
  <c r="X622" i="2"/>
  <c r="Y623" i="2" l="1"/>
  <c r="U585" i="2"/>
  <c r="V584" i="2"/>
  <c r="X623" i="2"/>
  <c r="Y624" i="2" s="1"/>
  <c r="X651" i="3"/>
  <c r="V585" i="3"/>
  <c r="U586" i="3"/>
  <c r="X652" i="3"/>
  <c r="W623" i="2"/>
  <c r="X624" i="2" s="1"/>
  <c r="U587" i="3" l="1"/>
  <c r="V586" i="3"/>
  <c r="X625" i="2"/>
  <c r="Y625" i="2"/>
  <c r="W625" i="2"/>
  <c r="W624" i="2"/>
  <c r="U586" i="2"/>
  <c r="V585" i="2"/>
  <c r="Y653" i="3"/>
  <c r="Y652" i="3"/>
  <c r="W652" i="3"/>
  <c r="X653" i="3" s="1"/>
  <c r="Y654" i="3" l="1"/>
  <c r="V587" i="3"/>
  <c r="U588" i="3"/>
  <c r="W653" i="3"/>
  <c r="X626" i="2"/>
  <c r="Y627" i="2"/>
  <c r="V586" i="2"/>
  <c r="U587" i="2"/>
  <c r="W626" i="2"/>
  <c r="Y626" i="2"/>
  <c r="X654" i="3" l="1"/>
  <c r="U589" i="3"/>
  <c r="V588" i="3"/>
  <c r="W627" i="2"/>
  <c r="W654" i="3"/>
  <c r="U588" i="2"/>
  <c r="V587" i="2"/>
  <c r="X627" i="2"/>
  <c r="Y655" i="3" l="1"/>
  <c r="W628" i="2"/>
  <c r="U590" i="3"/>
  <c r="V589" i="3"/>
  <c r="X655" i="3"/>
  <c r="W655" i="3"/>
  <c r="X628" i="2"/>
  <c r="V588" i="2"/>
  <c r="U589" i="2"/>
  <c r="Y628" i="2"/>
  <c r="Y656" i="3" l="1"/>
  <c r="Y629" i="2"/>
  <c r="X656" i="3"/>
  <c r="X657" i="3" s="1"/>
  <c r="W656" i="3"/>
  <c r="W629" i="2"/>
  <c r="V590" i="3"/>
  <c r="U591" i="3"/>
  <c r="V589" i="2"/>
  <c r="U590" i="2"/>
  <c r="X629" i="2"/>
  <c r="W657" i="3" l="1"/>
  <c r="Y658" i="3"/>
  <c r="X630" i="2"/>
  <c r="Y657" i="3"/>
  <c r="Y631" i="2"/>
  <c r="U591" i="2"/>
  <c r="V590" i="2"/>
  <c r="U592" i="3"/>
  <c r="V591" i="3"/>
  <c r="Y630" i="2"/>
  <c r="W658" i="3"/>
  <c r="W630" i="2"/>
  <c r="X631" i="2" s="1"/>
  <c r="X632" i="2" l="1"/>
  <c r="W659" i="3"/>
  <c r="W660" i="3" s="1"/>
  <c r="W632" i="2"/>
  <c r="Y632" i="2"/>
  <c r="W631" i="2"/>
  <c r="X658" i="3"/>
  <c r="Y659" i="3" s="1"/>
  <c r="V592" i="3"/>
  <c r="U593" i="3"/>
  <c r="V591" i="2"/>
  <c r="U592" i="2"/>
  <c r="X659" i="3"/>
  <c r="U593" i="2" l="1"/>
  <c r="V592" i="2"/>
  <c r="X660" i="3"/>
  <c r="Y633" i="2"/>
  <c r="U594" i="3"/>
  <c r="V593" i="3"/>
  <c r="Y660" i="3"/>
  <c r="W633" i="2"/>
  <c r="X633" i="2"/>
  <c r="U594" i="2" l="1"/>
  <c r="V593" i="2"/>
  <c r="Y634" i="2"/>
  <c r="X661" i="3"/>
  <c r="V594" i="3"/>
  <c r="U595" i="3"/>
  <c r="W661" i="3"/>
  <c r="X634" i="2"/>
  <c r="W634" i="2"/>
  <c r="W635" i="2" s="1"/>
  <c r="Y635" i="2"/>
  <c r="Y661" i="3"/>
  <c r="Y662" i="3" l="1"/>
  <c r="V594" i="2"/>
  <c r="U595" i="2"/>
  <c r="W663" i="3"/>
  <c r="W662" i="3"/>
  <c r="X663" i="3" s="1"/>
  <c r="X662" i="3"/>
  <c r="V595" i="3"/>
  <c r="U596" i="3"/>
  <c r="X635" i="2"/>
  <c r="V596" i="3" l="1"/>
  <c r="U597" i="3"/>
  <c r="Y636" i="2"/>
  <c r="U596" i="2"/>
  <c r="V595" i="2"/>
  <c r="Y664" i="3"/>
  <c r="X664" i="3"/>
  <c r="X636" i="2"/>
  <c r="W636" i="2"/>
  <c r="Y663" i="3"/>
  <c r="Y665" i="3" s="1"/>
  <c r="W664" i="3"/>
  <c r="U598" i="3" l="1"/>
  <c r="V597" i="3"/>
  <c r="W665" i="3"/>
  <c r="V596" i="2"/>
  <c r="U597" i="2"/>
  <c r="W637" i="2"/>
  <c r="X637" i="2"/>
  <c r="Y637" i="2"/>
  <c r="X665" i="3"/>
  <c r="Y666" i="3" s="1"/>
  <c r="X666" i="3" l="1"/>
  <c r="V597" i="2"/>
  <c r="U598" i="2"/>
  <c r="W667" i="3"/>
  <c r="W666" i="3"/>
  <c r="X638" i="2"/>
  <c r="Y639" i="2" s="1"/>
  <c r="U599" i="3"/>
  <c r="V598" i="3"/>
  <c r="W638" i="2"/>
  <c r="Y638" i="2"/>
  <c r="X639" i="2" l="1"/>
  <c r="U599" i="2"/>
  <c r="V598" i="2"/>
  <c r="U600" i="3"/>
  <c r="V599" i="3"/>
  <c r="Y667" i="3"/>
  <c r="W639" i="2"/>
  <c r="X667" i="3"/>
  <c r="Y640" i="2"/>
  <c r="X640" i="2"/>
  <c r="W668" i="3"/>
  <c r="Y668" i="3" l="1"/>
  <c r="U601" i="3"/>
  <c r="V600" i="3"/>
  <c r="W640" i="2"/>
  <c r="W641" i="2" s="1"/>
  <c r="V599" i="2"/>
  <c r="U600" i="2"/>
  <c r="X668" i="3"/>
  <c r="Y641" i="2"/>
  <c r="X641" i="2" l="1"/>
  <c r="X642" i="2" s="1"/>
  <c r="W669" i="3"/>
  <c r="W642" i="2"/>
  <c r="U601" i="2"/>
  <c r="V600" i="2"/>
  <c r="Y669" i="3"/>
  <c r="V601" i="3"/>
  <c r="U602" i="3"/>
  <c r="X669" i="3"/>
  <c r="Y643" i="2" l="1"/>
  <c r="W670" i="3"/>
  <c r="U602" i="2"/>
  <c r="V601" i="2"/>
  <c r="U603" i="3"/>
  <c r="V602" i="3"/>
  <c r="X643" i="2"/>
  <c r="Y642" i="2"/>
  <c r="Y644" i="2" s="1"/>
  <c r="X670" i="3"/>
  <c r="Y671" i="3" s="1"/>
  <c r="Y670" i="3"/>
  <c r="W643" i="2"/>
  <c r="W644" i="2" s="1"/>
  <c r="V602" i="2" l="1"/>
  <c r="U603" i="2"/>
  <c r="X671" i="3"/>
  <c r="W672" i="3"/>
  <c r="W671" i="3"/>
  <c r="X672" i="3" s="1"/>
  <c r="V603" i="3"/>
  <c r="U604" i="3"/>
  <c r="X644" i="2"/>
  <c r="Y673" i="3" l="1"/>
  <c r="X673" i="3"/>
  <c r="U604" i="2"/>
  <c r="V603" i="2"/>
  <c r="W673" i="3"/>
  <c r="W674" i="3" s="1"/>
  <c r="W645" i="2"/>
  <c r="U605" i="3"/>
  <c r="V604" i="3"/>
  <c r="X645" i="2"/>
  <c r="X646" i="2" s="1"/>
  <c r="Y672" i="3"/>
  <c r="Y674" i="3" s="1"/>
  <c r="Y645" i="2"/>
  <c r="U605" i="2" l="1"/>
  <c r="V604" i="2"/>
  <c r="Y647" i="2"/>
  <c r="Y646" i="2"/>
  <c r="V605" i="3"/>
  <c r="U606" i="3"/>
  <c r="W646" i="2"/>
  <c r="X674" i="3"/>
  <c r="W675" i="3" s="1"/>
  <c r="X647" i="2" l="1"/>
  <c r="W647" i="2"/>
  <c r="V606" i="3"/>
  <c r="U607" i="3"/>
  <c r="U606" i="2"/>
  <c r="V605" i="2"/>
  <c r="X675" i="3"/>
  <c r="Y675" i="3"/>
  <c r="X648" i="2" l="1"/>
  <c r="U608" i="3"/>
  <c r="V607" i="3"/>
  <c r="X649" i="2"/>
  <c r="X677" i="3"/>
  <c r="Y676" i="3"/>
  <c r="Y648" i="2"/>
  <c r="X676" i="3"/>
  <c r="Y677" i="3" s="1"/>
  <c r="W648" i="2"/>
  <c r="W676" i="3"/>
  <c r="V606" i="2"/>
  <c r="U607" i="2"/>
  <c r="Y650" i="2" l="1"/>
  <c r="U608" i="2"/>
  <c r="V607" i="2"/>
  <c r="W677" i="3"/>
  <c r="X678" i="3" s="1"/>
  <c r="U609" i="3"/>
  <c r="V608" i="3"/>
  <c r="Y678" i="3"/>
  <c r="Y649" i="2"/>
  <c r="W649" i="2"/>
  <c r="W650" i="2" s="1"/>
  <c r="Y679" i="3" l="1"/>
  <c r="X650" i="2"/>
  <c r="X651" i="2" s="1"/>
  <c r="V608" i="2"/>
  <c r="U609" i="2"/>
  <c r="W678" i="3"/>
  <c r="W679" i="3"/>
  <c r="U610" i="3"/>
  <c r="V609" i="3"/>
  <c r="Y652" i="2" l="1"/>
  <c r="V610" i="3"/>
  <c r="U611" i="3"/>
  <c r="Y651" i="2"/>
  <c r="X679" i="3"/>
  <c r="W680" i="3" s="1"/>
  <c r="U610" i="2"/>
  <c r="V609" i="2"/>
  <c r="W651" i="2"/>
  <c r="X680" i="3" l="1"/>
  <c r="W652" i="2"/>
  <c r="V611" i="3"/>
  <c r="U612" i="3"/>
  <c r="X681" i="3"/>
  <c r="Y680" i="3"/>
  <c r="X652" i="2"/>
  <c r="V610" i="2"/>
  <c r="U611" i="2"/>
  <c r="V612" i="3" l="1"/>
  <c r="U613" i="3"/>
  <c r="U612" i="2"/>
  <c r="V611" i="2"/>
  <c r="X653" i="2"/>
  <c r="W653" i="2"/>
  <c r="Y681" i="3"/>
  <c r="W681" i="3"/>
  <c r="Y653" i="2"/>
  <c r="Y682" i="3"/>
  <c r="X654" i="2" l="1"/>
  <c r="W682" i="3"/>
  <c r="U614" i="3"/>
  <c r="V613" i="3"/>
  <c r="Y654" i="2"/>
  <c r="W654" i="2"/>
  <c r="U613" i="2"/>
  <c r="V612" i="2"/>
  <c r="X682" i="3"/>
  <c r="Y683" i="3" s="1"/>
  <c r="X683" i="3" l="1"/>
  <c r="W683" i="3"/>
  <c r="U615" i="3"/>
  <c r="V614" i="3"/>
  <c r="W656" i="2"/>
  <c r="X655" i="2"/>
  <c r="V613" i="2"/>
  <c r="U614" i="2"/>
  <c r="Y656" i="2"/>
  <c r="W655" i="2"/>
  <c r="Y655" i="2"/>
  <c r="Y684" i="3" l="1"/>
  <c r="X684" i="3"/>
  <c r="W684" i="3"/>
  <c r="U616" i="3"/>
  <c r="V615" i="3"/>
  <c r="X656" i="2"/>
  <c r="W657" i="2" s="1"/>
  <c r="U615" i="2"/>
  <c r="V614" i="2"/>
  <c r="X657" i="2"/>
  <c r="W658" i="2" l="1"/>
  <c r="X659" i="2" s="1"/>
  <c r="V615" i="2"/>
  <c r="U616" i="2"/>
  <c r="W685" i="3"/>
  <c r="X686" i="3" s="1"/>
  <c r="Y685" i="3"/>
  <c r="X658" i="2"/>
  <c r="Y657" i="2"/>
  <c r="Y659" i="2" s="1"/>
  <c r="X685" i="3"/>
  <c r="Y686" i="3" s="1"/>
  <c r="V616" i="3"/>
  <c r="U617" i="3"/>
  <c r="Y658" i="2"/>
  <c r="V617" i="3" l="1"/>
  <c r="U618" i="3"/>
  <c r="W686" i="3"/>
  <c r="W687" i="3" s="1"/>
  <c r="Y660" i="2"/>
  <c r="V616" i="2"/>
  <c r="U617" i="2"/>
  <c r="Y687" i="3"/>
  <c r="W659" i="2"/>
  <c r="W660" i="2" s="1"/>
  <c r="X660" i="2" l="1"/>
  <c r="W661" i="2"/>
  <c r="V618" i="3"/>
  <c r="U619" i="3"/>
  <c r="X687" i="3"/>
  <c r="V617" i="2"/>
  <c r="U618" i="2"/>
  <c r="Y661" i="2" l="1"/>
  <c r="U619" i="2"/>
  <c r="V618" i="2"/>
  <c r="V619" i="3"/>
  <c r="U620" i="3"/>
  <c r="X661" i="2"/>
  <c r="W662" i="2" s="1"/>
  <c r="Y688" i="3"/>
  <c r="X688" i="3"/>
  <c r="W688" i="3"/>
  <c r="V619" i="2" l="1"/>
  <c r="U620" i="2"/>
  <c r="Y689" i="3"/>
  <c r="Y662" i="2"/>
  <c r="W689" i="3"/>
  <c r="U621" i="3"/>
  <c r="V620" i="3"/>
  <c r="X689" i="3"/>
  <c r="X662" i="2"/>
  <c r="W663" i="2" s="1"/>
  <c r="X663" i="2" l="1"/>
  <c r="U622" i="3"/>
  <c r="V621" i="3"/>
  <c r="Y691" i="3"/>
  <c r="X690" i="3"/>
  <c r="Y690" i="3"/>
  <c r="U621" i="2"/>
  <c r="V620" i="2"/>
  <c r="Y663" i="2"/>
  <c r="W690" i="3"/>
  <c r="V622" i="3" l="1"/>
  <c r="U623" i="3"/>
  <c r="X691" i="3"/>
  <c r="Y664" i="2"/>
  <c r="V621" i="2"/>
  <c r="U622" i="2"/>
  <c r="W664" i="2"/>
  <c r="X664" i="2"/>
  <c r="X665" i="2" s="1"/>
  <c r="W691" i="3"/>
  <c r="X692" i="3"/>
  <c r="Y666" i="2" l="1"/>
  <c r="U624" i="3"/>
  <c r="V623" i="3"/>
  <c r="Y692" i="3"/>
  <c r="W666" i="2"/>
  <c r="W665" i="2"/>
  <c r="X666" i="2"/>
  <c r="Y693" i="3"/>
  <c r="Y665" i="2"/>
  <c r="Y667" i="2" s="1"/>
  <c r="U623" i="2"/>
  <c r="V622" i="2"/>
  <c r="W692" i="3"/>
  <c r="X693" i="3" s="1"/>
  <c r="W694" i="3" l="1"/>
  <c r="U624" i="2"/>
  <c r="V623" i="2"/>
  <c r="U625" i="3"/>
  <c r="V624" i="3"/>
  <c r="W693" i="3"/>
  <c r="Y694" i="3"/>
  <c r="W667" i="2"/>
  <c r="X667" i="2"/>
  <c r="Y668" i="2" l="1"/>
  <c r="W668" i="2"/>
  <c r="U626" i="3"/>
  <c r="V625" i="3"/>
  <c r="X668" i="2"/>
  <c r="V624" i="2"/>
  <c r="U625" i="2"/>
  <c r="X694" i="3"/>
  <c r="X695" i="3" s="1"/>
  <c r="Y696" i="3" l="1"/>
  <c r="Y695" i="3"/>
  <c r="W695" i="3"/>
  <c r="X696" i="3" s="1"/>
  <c r="V625" i="2"/>
  <c r="U626" i="2"/>
  <c r="W669" i="2"/>
  <c r="U627" i="3"/>
  <c r="V626" i="3"/>
  <c r="Y669" i="2"/>
  <c r="X669" i="2"/>
  <c r="Y697" i="3" l="1"/>
  <c r="U627" i="2"/>
  <c r="V626" i="2"/>
  <c r="W670" i="2"/>
  <c r="X671" i="2" s="1"/>
  <c r="W697" i="3"/>
  <c r="W696" i="3"/>
  <c r="Y670" i="2"/>
  <c r="V627" i="3"/>
  <c r="U628" i="3"/>
  <c r="X670" i="2"/>
  <c r="W671" i="2" l="1"/>
  <c r="U628" i="2"/>
  <c r="V627" i="2"/>
  <c r="V628" i="3"/>
  <c r="U629" i="3"/>
  <c r="Y671" i="2"/>
  <c r="W672" i="2"/>
  <c r="Y672" i="2"/>
  <c r="X697" i="3"/>
  <c r="W698" i="3" s="1"/>
  <c r="X698" i="3" l="1"/>
  <c r="Y699" i="3" s="1"/>
  <c r="V629" i="3"/>
  <c r="U630" i="3"/>
  <c r="Y673" i="2"/>
  <c r="X699" i="3"/>
  <c r="AD21" i="3" s="1" a="1"/>
  <c r="AD21" i="3" s="1"/>
  <c r="Y698" i="3"/>
  <c r="U629" i="2"/>
  <c r="V628" i="2"/>
  <c r="X672" i="2"/>
  <c r="W673" i="2" l="1"/>
  <c r="X673" i="2"/>
  <c r="U631" i="3"/>
  <c r="V630" i="3"/>
  <c r="U630" i="2"/>
  <c r="V629" i="2"/>
  <c r="W699" i="3"/>
  <c r="V630" i="2" l="1"/>
  <c r="U631" i="2"/>
  <c r="Y674" i="2"/>
  <c r="W674" i="2"/>
  <c r="X675" i="2" s="1"/>
  <c r="U632" i="3"/>
  <c r="V631" i="3"/>
  <c r="X674" i="2"/>
  <c r="V632" i="3" l="1"/>
  <c r="U633" i="3"/>
  <c r="W675" i="2"/>
  <c r="Y676" i="2"/>
  <c r="W676" i="2"/>
  <c r="U632" i="2"/>
  <c r="V631" i="2"/>
  <c r="Y675" i="2"/>
  <c r="V632" i="2" l="1"/>
  <c r="U633" i="2"/>
  <c r="Y677" i="2"/>
  <c r="W677" i="2"/>
  <c r="W678" i="2" s="1"/>
  <c r="V633" i="3"/>
  <c r="U634" i="3"/>
  <c r="X676" i="2"/>
  <c r="X677" i="2"/>
  <c r="Y678" i="2" s="1"/>
  <c r="Y680" i="2" l="1"/>
  <c r="W679" i="2"/>
  <c r="Y679" i="2"/>
  <c r="X679" i="2"/>
  <c r="U634" i="2"/>
  <c r="V633" i="2"/>
  <c r="V634" i="3"/>
  <c r="U635" i="3"/>
  <c r="X678" i="2"/>
  <c r="V635" i="3" l="1"/>
  <c r="U636" i="3"/>
  <c r="V634" i="2"/>
  <c r="U635" i="2"/>
  <c r="X680" i="2"/>
  <c r="W681" i="2" s="1"/>
  <c r="W680" i="2"/>
  <c r="U636" i="2" l="1"/>
  <c r="V635" i="2"/>
  <c r="Y681" i="2"/>
  <c r="U637" i="3"/>
  <c r="V636" i="3"/>
  <c r="X681" i="2"/>
  <c r="U638" i="3" l="1"/>
  <c r="V637" i="3"/>
  <c r="Y682" i="2"/>
  <c r="W682" i="2"/>
  <c r="X682" i="2"/>
  <c r="Y683" i="2" s="1"/>
  <c r="U637" i="2"/>
  <c r="V636" i="2"/>
  <c r="U638" i="2" l="1"/>
  <c r="V637" i="2"/>
  <c r="W683" i="2"/>
  <c r="X683" i="2"/>
  <c r="Y684" i="2" s="1"/>
  <c r="V638" i="3"/>
  <c r="U639" i="3"/>
  <c r="X684" i="2" l="1"/>
  <c r="W684" i="2"/>
  <c r="U640" i="3"/>
  <c r="V639" i="3"/>
  <c r="U639" i="2"/>
  <c r="V638" i="2"/>
  <c r="V640" i="3" l="1"/>
  <c r="U641" i="3"/>
  <c r="W685" i="2"/>
  <c r="V639" i="2"/>
  <c r="U640" i="2"/>
  <c r="X686" i="2"/>
  <c r="Y685" i="2"/>
  <c r="X685" i="2"/>
  <c r="V640" i="2" l="1"/>
  <c r="U641" i="2"/>
  <c r="Y687" i="2"/>
  <c r="U642" i="3"/>
  <c r="V641" i="3"/>
  <c r="X687" i="2"/>
  <c r="Y686" i="2"/>
  <c r="W686" i="2"/>
  <c r="W687" i="2" s="1"/>
  <c r="X688" i="2" l="1"/>
  <c r="X689" i="2"/>
  <c r="Y689" i="2"/>
  <c r="V642" i="3"/>
  <c r="U643" i="3"/>
  <c r="V641" i="2"/>
  <c r="U642" i="2"/>
  <c r="W688" i="2"/>
  <c r="Y688" i="2"/>
  <c r="U643" i="2" l="1"/>
  <c r="V642" i="2"/>
  <c r="V643" i="3"/>
  <c r="U644" i="3"/>
  <c r="Y690" i="2"/>
  <c r="W689" i="2"/>
  <c r="X690" i="2" s="1"/>
  <c r="Y691" i="2" l="1"/>
  <c r="V644" i="3"/>
  <c r="U645" i="3"/>
  <c r="V643" i="2"/>
  <c r="U644" i="2"/>
  <c r="W691" i="2"/>
  <c r="W690" i="2"/>
  <c r="U645" i="2" l="1"/>
  <c r="V644" i="2"/>
  <c r="V645" i="3"/>
  <c r="U646" i="3"/>
  <c r="X691" i="2"/>
  <c r="W692" i="2" s="1"/>
  <c r="U647" i="3" l="1"/>
  <c r="V646" i="3"/>
  <c r="Y692" i="2"/>
  <c r="X692" i="2"/>
  <c r="V645" i="2"/>
  <c r="U646" i="2"/>
  <c r="Y693" i="2" l="1"/>
  <c r="X693" i="2"/>
  <c r="W693" i="2"/>
  <c r="Y694" i="2"/>
  <c r="U648" i="3"/>
  <c r="V647" i="3"/>
  <c r="U647" i="2"/>
  <c r="V646" i="2"/>
  <c r="W694" i="2" l="1"/>
  <c r="V647" i="2"/>
  <c r="U648" i="2"/>
  <c r="Y695" i="2"/>
  <c r="U649" i="3"/>
  <c r="V648" i="3"/>
  <c r="X694" i="2"/>
  <c r="V648" i="2" l="1"/>
  <c r="U649" i="2"/>
  <c r="W695" i="2"/>
  <c r="V649" i="3"/>
  <c r="U650" i="3"/>
  <c r="X695" i="2"/>
  <c r="W696" i="2" l="1"/>
  <c r="U651" i="3"/>
  <c r="V650" i="3"/>
  <c r="U650" i="2"/>
  <c r="V649" i="2"/>
  <c r="X696" i="2"/>
  <c r="X697" i="2"/>
  <c r="Y696" i="2"/>
  <c r="V651" i="3" l="1"/>
  <c r="U652" i="3"/>
  <c r="X698" i="2"/>
  <c r="Y697" i="2"/>
  <c r="Y699" i="2" s="1"/>
  <c r="W698" i="2"/>
  <c r="X699" i="2" s="1"/>
  <c r="AD21" i="2" s="1" a="1"/>
  <c r="AD21" i="2" s="1"/>
  <c r="V650" i="2"/>
  <c r="U651" i="2"/>
  <c r="Y698" i="2"/>
  <c r="W697" i="2"/>
  <c r="U653" i="3" l="1"/>
  <c r="V652" i="3"/>
  <c r="U652" i="2"/>
  <c r="V651" i="2"/>
  <c r="W699" i="2"/>
  <c r="U653" i="2" l="1"/>
  <c r="V652" i="2"/>
  <c r="V653" i="3"/>
  <c r="U654" i="3"/>
  <c r="V654" i="3" l="1"/>
  <c r="U655" i="3"/>
  <c r="U654" i="2"/>
  <c r="V653" i="2"/>
  <c r="U656" i="3" l="1"/>
  <c r="V655" i="3"/>
  <c r="V654" i="2"/>
  <c r="U655" i="2"/>
  <c r="U656" i="2" l="1"/>
  <c r="V655" i="2"/>
  <c r="V656" i="3"/>
  <c r="U657" i="3"/>
  <c r="U658" i="3" l="1"/>
  <c r="V657" i="3"/>
  <c r="V656" i="2"/>
  <c r="U657" i="2"/>
  <c r="U658" i="2" l="1"/>
  <c r="V657" i="2"/>
  <c r="U659" i="3"/>
  <c r="V658" i="3"/>
  <c r="V659" i="3" l="1"/>
  <c r="U660" i="3"/>
  <c r="V658" i="2"/>
  <c r="U659" i="2"/>
  <c r="U660" i="2" l="1"/>
  <c r="V659" i="2"/>
  <c r="V660" i="3"/>
  <c r="U661" i="3"/>
  <c r="U662" i="3" l="1"/>
  <c r="V661" i="3"/>
  <c r="U661" i="2"/>
  <c r="V660" i="2"/>
  <c r="U662" i="2" l="1"/>
  <c r="V661" i="2"/>
  <c r="U663" i="3"/>
  <c r="V662" i="3"/>
  <c r="U664" i="3" l="1"/>
  <c r="V663" i="3"/>
  <c r="V662" i="2"/>
  <c r="U663" i="2"/>
  <c r="U664" i="2" l="1"/>
  <c r="V663" i="2"/>
  <c r="V664" i="3"/>
  <c r="U665" i="3"/>
  <c r="V665" i="3" l="1"/>
  <c r="U666" i="3"/>
  <c r="V664" i="2"/>
  <c r="U665" i="2"/>
  <c r="V665" i="2" l="1"/>
  <c r="U666" i="2"/>
  <c r="U667" i="3"/>
  <c r="V666" i="3"/>
  <c r="V667" i="3" l="1"/>
  <c r="U668" i="3"/>
  <c r="V666" i="2"/>
  <c r="U667" i="2"/>
  <c r="U668" i="2" l="1"/>
  <c r="V667" i="2"/>
  <c r="U669" i="3"/>
  <c r="V668" i="3"/>
  <c r="U670" i="3" l="1"/>
  <c r="V669" i="3"/>
  <c r="U669" i="2"/>
  <c r="V668" i="2"/>
  <c r="U670" i="2" l="1"/>
  <c r="V669" i="2"/>
  <c r="V670" i="3"/>
  <c r="U671" i="3"/>
  <c r="U672" i="3" l="1"/>
  <c r="V671" i="3"/>
  <c r="U671" i="2"/>
  <c r="V670" i="2"/>
  <c r="U672" i="2" l="1"/>
  <c r="V671" i="2"/>
  <c r="U673" i="3"/>
  <c r="V672" i="3"/>
  <c r="U674" i="3" l="1"/>
  <c r="V673" i="3"/>
  <c r="V672" i="2"/>
  <c r="U673" i="2"/>
  <c r="V673" i="2" l="1"/>
  <c r="U674" i="2"/>
  <c r="U675" i="3"/>
  <c r="V674" i="3"/>
  <c r="V675" i="3" l="1"/>
  <c r="U676" i="3"/>
  <c r="U675" i="2"/>
  <c r="V674" i="2"/>
  <c r="V675" i="2" l="1"/>
  <c r="U676" i="2"/>
  <c r="V676" i="3"/>
  <c r="U677" i="3"/>
  <c r="U678" i="3" l="1"/>
  <c r="V677" i="3"/>
  <c r="U677" i="2"/>
  <c r="V676" i="2"/>
  <c r="U678" i="2" l="1"/>
  <c r="V677" i="2"/>
  <c r="V678" i="3"/>
  <c r="U679" i="3"/>
  <c r="U680" i="3" l="1"/>
  <c r="V679" i="3"/>
  <c r="U679" i="2"/>
  <c r="V678" i="2"/>
  <c r="V679" i="2" l="1"/>
  <c r="U680" i="2"/>
  <c r="U681" i="3"/>
  <c r="V680" i="3"/>
  <c r="V681" i="3" l="1"/>
  <c r="U682" i="3"/>
  <c r="V680" i="2"/>
  <c r="U681" i="2"/>
  <c r="V681" i="2" l="1"/>
  <c r="U682" i="2"/>
  <c r="U683" i="3"/>
  <c r="V682" i="3"/>
  <c r="V683" i="3" l="1"/>
  <c r="U684" i="3"/>
  <c r="U683" i="2"/>
  <c r="V682" i="2"/>
  <c r="U685" i="3" l="1"/>
  <c r="V684" i="3"/>
  <c r="V683" i="2"/>
  <c r="U684" i="2"/>
  <c r="U685" i="2" l="1"/>
  <c r="V684" i="2"/>
  <c r="U686" i="3"/>
  <c r="V685" i="3"/>
  <c r="U687" i="3" l="1"/>
  <c r="V686" i="3"/>
  <c r="U686" i="2"/>
  <c r="V685" i="2"/>
  <c r="U687" i="2" l="1"/>
  <c r="V686" i="2"/>
  <c r="U688" i="3"/>
  <c r="V687" i="3"/>
  <c r="U689" i="3" l="1"/>
  <c r="V688" i="3"/>
  <c r="U688" i="2"/>
  <c r="V687" i="2"/>
  <c r="V688" i="2" l="1"/>
  <c r="U689" i="2"/>
  <c r="V689" i="3"/>
  <c r="U690" i="3"/>
  <c r="U691" i="3" l="1"/>
  <c r="V690" i="3"/>
  <c r="V689" i="2"/>
  <c r="U690" i="2"/>
  <c r="V690" i="2" l="1"/>
  <c r="U691" i="2"/>
  <c r="V691" i="3"/>
  <c r="U692" i="3"/>
  <c r="V692" i="3" l="1"/>
  <c r="U693" i="3"/>
  <c r="U692" i="2"/>
  <c r="V691" i="2"/>
  <c r="U693" i="2" l="1"/>
  <c r="V692" i="2"/>
  <c r="U694" i="3"/>
  <c r="V693" i="3"/>
  <c r="V694" i="3" l="1"/>
  <c r="U695" i="3"/>
  <c r="U694" i="2"/>
  <c r="V693" i="2"/>
  <c r="V694" i="2" l="1"/>
  <c r="U695" i="2"/>
  <c r="U696" i="3"/>
  <c r="V695" i="3"/>
  <c r="U697" i="3" l="1"/>
  <c r="V696" i="3"/>
  <c r="U696" i="2"/>
  <c r="V695" i="2"/>
  <c r="V696" i="2" l="1"/>
  <c r="U697" i="2"/>
  <c r="V697" i="3"/>
  <c r="U698" i="3"/>
  <c r="U699" i="3" l="1"/>
  <c r="V699" i="3" s="1"/>
  <c r="V698" i="3"/>
  <c r="V697" i="2"/>
  <c r="U698" i="2"/>
  <c r="V698" i="2" l="1"/>
  <c r="U699" i="2"/>
  <c r="V699" i="2" s="1"/>
  <c r="B29" i="4"/>
  <c r="B10" i="4"/>
  <c r="B15" i="4"/>
  <c r="B17" i="4"/>
  <c r="B24" i="4"/>
  <c r="B30" i="4"/>
  <c r="B3" i="4"/>
  <c r="B34" i="4"/>
  <c r="B7" i="4"/>
  <c r="B9" i="4"/>
  <c r="B13" i="4"/>
  <c r="B12" i="4"/>
  <c r="B25" i="4"/>
  <c r="B27" i="4"/>
  <c r="B6" i="4"/>
  <c r="B31" i="4"/>
  <c r="B8" i="4"/>
  <c r="B28" i="4"/>
  <c r="B16" i="4"/>
  <c r="B21" i="4"/>
  <c r="B23" i="4"/>
  <c r="B5" i="4"/>
  <c r="B11" i="4"/>
  <c r="B22" i="4"/>
  <c r="B32" i="4"/>
  <c r="B20" i="4"/>
  <c r="B14" i="4"/>
  <c r="B37" i="4"/>
  <c r="B36" i="4"/>
  <c r="B4" i="4"/>
  <c r="B35" i="4"/>
  <c r="B33" i="4"/>
  <c r="B26" i="4"/>
  <c r="B19" i="4"/>
  <c r="B2" i="4"/>
  <c r="B18" i="4"/>
</calcChain>
</file>

<file path=xl/sharedStrings.xml><?xml version="1.0" encoding="utf-8"?>
<sst xmlns="http://schemas.openxmlformats.org/spreadsheetml/2006/main" count="114" uniqueCount="42">
  <si>
    <t>Date</t>
  </si>
  <si>
    <t>Tennessee</t>
  </si>
  <si>
    <t>TN Recovered</t>
  </si>
  <si>
    <t>TN Nonrecov</t>
  </si>
  <si>
    <t>TN Deaths</t>
  </si>
  <si>
    <t>TN NonDeceas</t>
  </si>
  <si>
    <t>TN MR</t>
  </si>
  <si>
    <t>/</t>
  </si>
  <si>
    <t>State Population</t>
  </si>
  <si>
    <t>Transmission Parameter</t>
  </si>
  <si>
    <t>Recovery Parameter</t>
  </si>
  <si>
    <t>Model</t>
  </si>
  <si>
    <t>Raw Data</t>
  </si>
  <si>
    <t>Cummulative</t>
  </si>
  <si>
    <t>Current Day</t>
  </si>
  <si>
    <t>Start</t>
  </si>
  <si>
    <t>Predicted</t>
  </si>
  <si>
    <t>Relative</t>
  </si>
  <si>
    <t>Day</t>
  </si>
  <si>
    <t>Infections</t>
  </si>
  <si>
    <t>Recovered</t>
  </si>
  <si>
    <t>Dead</t>
  </si>
  <si>
    <t>Susceptable</t>
  </si>
  <si>
    <t>Infected</t>
  </si>
  <si>
    <t>x_1</t>
  </si>
  <si>
    <t>x_2</t>
  </si>
  <si>
    <t>y</t>
  </si>
  <si>
    <t>Susceptible</t>
  </si>
  <si>
    <t>Error</t>
  </si>
  <si>
    <t>c_1</t>
  </si>
  <si>
    <t>c_2</t>
  </si>
  <si>
    <t>TN New Infections</t>
  </si>
  <si>
    <t>Moving Average</t>
  </si>
  <si>
    <t>a</t>
  </si>
  <si>
    <t>b</t>
  </si>
  <si>
    <t>Predicted Infections</t>
  </si>
  <si>
    <t>Infection Peak Date</t>
  </si>
  <si>
    <t>KY New Infections</t>
  </si>
  <si>
    <t>Day_Num</t>
  </si>
  <si>
    <t>KY_Cum_Cases</t>
  </si>
  <si>
    <t>KY_Cum_Deaths</t>
  </si>
  <si>
    <t>KY_Cum_Recovered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</si>
</sst>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10" fontId="1" fillId="0" borderId="0" xfId="0" applyNumberFormat="1" applyFont="1" applyAlignment="1"/>
    <xf numFmtId="10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1" fillId="0" borderId="3" xfId="0" applyFont="1" applyBorder="1" applyAlignment="1"/>
    <xf numFmtId="4" fontId="1" fillId="0" borderId="0" xfId="0" applyNumberFormat="1" applyFont="1"/>
    <xf numFmtId="4" fontId="1" fillId="0" borderId="0" xfId="0" applyNumberFormat="1" applyFont="1" applyAlignment="1"/>
    <xf numFmtId="3" fontId="1" fillId="0" borderId="6" xfId="0" applyNumberFormat="1" applyFont="1" applyBorder="1"/>
    <xf numFmtId="14" fontId="1" fillId="0" borderId="9" xfId="0" applyNumberFormat="1" applyFont="1" applyBorder="1" applyAlignment="1"/>
    <xf numFmtId="0" fontId="1" fillId="0" borderId="1" xfId="0" applyFont="1" applyBorder="1" applyAlignment="1"/>
    <xf numFmtId="0" fontId="2" fillId="0" borderId="2" xfId="0" applyFont="1" applyBorder="1"/>
    <xf numFmtId="0" fontId="1" fillId="0" borderId="4" xfId="0" applyFont="1" applyBorder="1" applyAlignment="1"/>
    <xf numFmtId="0" fontId="2" fillId="0" borderId="5" xfId="0" applyFont="1" applyBorder="1"/>
    <xf numFmtId="0" fontId="1" fillId="0" borderId="7" xfId="0" applyFont="1" applyBorder="1" applyAlignment="1"/>
    <xf numFmtId="0" fontId="2" fillId="0" borderId="8" xfId="0" applyFont="1" applyBorder="1"/>
    <xf numFmtId="165" fontId="1" fillId="0" borderId="0" xfId="0" applyNumberFormat="1" applyFont="1" applyAlignment="1"/>
    <xf numFmtId="165" fontId="1" fillId="0" borderId="0" xfId="0" applyNumberFormat="1" applyFo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Kentucky and Tennessee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Raw_Data!$C$1</c:f>
              <c:strCache>
                <c:ptCount val="1"/>
                <c:pt idx="0">
                  <c:v>KY_Cum_Cases</c:v>
                </c:pt>
              </c:strCache>
            </c:strRef>
          </c:tx>
          <c:marker>
            <c:symbol val="none"/>
          </c:marker>
          <c:cat>
            <c:numRef>
              <c:f>Raw_Data!$B$2:$B$300</c:f>
              <c:numCache>
                <c:formatCode>General</c:formatCode>
                <c:ptCount val="2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</c:numCache>
            </c:numRef>
          </c:cat>
          <c:val>
            <c:numRef>
              <c:f>Raw_Data!$C$2:$C$300</c:f>
              <c:numCache>
                <c:formatCode>0</c:formatCode>
                <c:ptCount val="29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20</c:v>
                </c:pt>
                <c:pt idx="10">
                  <c:v>22</c:v>
                </c:pt>
                <c:pt idx="11">
                  <c:v>26</c:v>
                </c:pt>
                <c:pt idx="12">
                  <c:v>35</c:v>
                </c:pt>
                <c:pt idx="13">
                  <c:v>40</c:v>
                </c:pt>
                <c:pt idx="14">
                  <c:v>48</c:v>
                </c:pt>
                <c:pt idx="15">
                  <c:v>54</c:v>
                </c:pt>
                <c:pt idx="16">
                  <c:v>99</c:v>
                </c:pt>
                <c:pt idx="17">
                  <c:v>124</c:v>
                </c:pt>
                <c:pt idx="18">
                  <c:v>157</c:v>
                </c:pt>
                <c:pt idx="19">
                  <c:v>198</c:v>
                </c:pt>
                <c:pt idx="20">
                  <c:v>248</c:v>
                </c:pt>
                <c:pt idx="21">
                  <c:v>302</c:v>
                </c:pt>
                <c:pt idx="22">
                  <c:v>394</c:v>
                </c:pt>
                <c:pt idx="23">
                  <c:v>439</c:v>
                </c:pt>
                <c:pt idx="24">
                  <c:v>480</c:v>
                </c:pt>
                <c:pt idx="25">
                  <c:v>591</c:v>
                </c:pt>
                <c:pt idx="26">
                  <c:v>680</c:v>
                </c:pt>
                <c:pt idx="27">
                  <c:v>770</c:v>
                </c:pt>
                <c:pt idx="28">
                  <c:v>831</c:v>
                </c:pt>
                <c:pt idx="29">
                  <c:v>917</c:v>
                </c:pt>
                <c:pt idx="30">
                  <c:v>955</c:v>
                </c:pt>
                <c:pt idx="31">
                  <c:v>1008</c:v>
                </c:pt>
                <c:pt idx="32">
                  <c:v>1149</c:v>
                </c:pt>
                <c:pt idx="33">
                  <c:v>1346</c:v>
                </c:pt>
                <c:pt idx="34">
                  <c:v>1452</c:v>
                </c:pt>
                <c:pt idx="35">
                  <c:v>1693</c:v>
                </c:pt>
                <c:pt idx="36">
                  <c:v>1840</c:v>
                </c:pt>
                <c:pt idx="37">
                  <c:v>1963</c:v>
                </c:pt>
                <c:pt idx="38">
                  <c:v>2048</c:v>
                </c:pt>
                <c:pt idx="39">
                  <c:v>2210</c:v>
                </c:pt>
                <c:pt idx="40">
                  <c:v>2291</c:v>
                </c:pt>
                <c:pt idx="41">
                  <c:v>2429</c:v>
                </c:pt>
                <c:pt idx="42">
                  <c:v>2522</c:v>
                </c:pt>
                <c:pt idx="43">
                  <c:v>2707</c:v>
                </c:pt>
                <c:pt idx="44">
                  <c:v>2960</c:v>
                </c:pt>
                <c:pt idx="45">
                  <c:v>3050</c:v>
                </c:pt>
                <c:pt idx="46">
                  <c:v>3192</c:v>
                </c:pt>
                <c:pt idx="47">
                  <c:v>3373</c:v>
                </c:pt>
                <c:pt idx="48">
                  <c:v>3481</c:v>
                </c:pt>
                <c:pt idx="49">
                  <c:v>3779</c:v>
                </c:pt>
                <c:pt idx="50">
                  <c:v>3905</c:v>
                </c:pt>
                <c:pt idx="51">
                  <c:v>4074</c:v>
                </c:pt>
                <c:pt idx="52">
                  <c:v>4146</c:v>
                </c:pt>
                <c:pt idx="53">
                  <c:v>4375</c:v>
                </c:pt>
                <c:pt idx="54">
                  <c:v>4539</c:v>
                </c:pt>
                <c:pt idx="55">
                  <c:v>4708</c:v>
                </c:pt>
                <c:pt idx="56">
                  <c:v>4879</c:v>
                </c:pt>
                <c:pt idx="58">
                  <c:v>5130</c:v>
                </c:pt>
                <c:pt idx="59">
                  <c:v>5245</c:v>
                </c:pt>
                <c:pt idx="60">
                  <c:v>5822</c:v>
                </c:pt>
                <c:pt idx="61">
                  <c:v>5934</c:v>
                </c:pt>
                <c:pt idx="62">
                  <c:v>6128</c:v>
                </c:pt>
                <c:pt idx="63">
                  <c:v>6288</c:v>
                </c:pt>
                <c:pt idx="64">
                  <c:v>6440</c:v>
                </c:pt>
                <c:pt idx="65">
                  <c:v>6576</c:v>
                </c:pt>
                <c:pt idx="66">
                  <c:v>6677</c:v>
                </c:pt>
                <c:pt idx="67">
                  <c:v>6853</c:v>
                </c:pt>
                <c:pt idx="68">
                  <c:v>7080</c:v>
                </c:pt>
                <c:pt idx="69">
                  <c:v>7225</c:v>
                </c:pt>
                <c:pt idx="70">
                  <c:v>7444</c:v>
                </c:pt>
                <c:pt idx="71">
                  <c:v>7688</c:v>
                </c:pt>
                <c:pt idx="72">
                  <c:v>7798</c:v>
                </c:pt>
                <c:pt idx="73">
                  <c:v>7935</c:v>
                </c:pt>
                <c:pt idx="74">
                  <c:v>8069</c:v>
                </c:pt>
                <c:pt idx="75">
                  <c:v>8167</c:v>
                </c:pt>
                <c:pt idx="76">
                  <c:v>8286</c:v>
                </c:pt>
                <c:pt idx="77">
                  <c:v>8426</c:v>
                </c:pt>
                <c:pt idx="78">
                  <c:v>8571</c:v>
                </c:pt>
                <c:pt idx="81">
                  <c:v>8951</c:v>
                </c:pt>
                <c:pt idx="82">
                  <c:v>9077</c:v>
                </c:pt>
                <c:pt idx="83">
                  <c:v>9184</c:v>
                </c:pt>
                <c:pt idx="84">
                  <c:v>9464</c:v>
                </c:pt>
                <c:pt idx="85">
                  <c:v>9704</c:v>
                </c:pt>
                <c:pt idx="87">
                  <c:v>10046</c:v>
                </c:pt>
                <c:pt idx="88">
                  <c:v>10185</c:v>
                </c:pt>
                <c:pt idx="89">
                  <c:v>10410</c:v>
                </c:pt>
                <c:pt idx="90">
                  <c:v>10705</c:v>
                </c:pt>
                <c:pt idx="91">
                  <c:v>10977</c:v>
                </c:pt>
                <c:pt idx="92">
                  <c:v>11287</c:v>
                </c:pt>
                <c:pt idx="93">
                  <c:v>11356</c:v>
                </c:pt>
                <c:pt idx="94">
                  <c:v>11476</c:v>
                </c:pt>
                <c:pt idx="95">
                  <c:v>11708</c:v>
                </c:pt>
                <c:pt idx="96">
                  <c:v>11883</c:v>
                </c:pt>
                <c:pt idx="97">
                  <c:v>11945</c:v>
                </c:pt>
                <c:pt idx="98">
                  <c:v>12166</c:v>
                </c:pt>
                <c:pt idx="99">
                  <c:v>12445</c:v>
                </c:pt>
                <c:pt idx="100">
                  <c:v>12529</c:v>
                </c:pt>
                <c:pt idx="101">
                  <c:v>12647</c:v>
                </c:pt>
                <c:pt idx="102">
                  <c:v>12829</c:v>
                </c:pt>
                <c:pt idx="103">
                  <c:v>12995</c:v>
                </c:pt>
                <c:pt idx="104">
                  <c:v>13197</c:v>
                </c:pt>
                <c:pt idx="105">
                  <c:v>13454</c:v>
                </c:pt>
                <c:pt idx="106">
                  <c:v>13630</c:v>
                </c:pt>
                <c:pt idx="107">
                  <c:v>13750</c:v>
                </c:pt>
                <c:pt idx="108">
                  <c:v>13839</c:v>
                </c:pt>
                <c:pt idx="109">
                  <c:v>14141</c:v>
                </c:pt>
                <c:pt idx="110">
                  <c:v>14363</c:v>
                </c:pt>
                <c:pt idx="111">
                  <c:v>14617</c:v>
                </c:pt>
                <c:pt idx="112">
                  <c:v>14859</c:v>
                </c:pt>
                <c:pt idx="113">
                  <c:v>15167</c:v>
                </c:pt>
                <c:pt idx="114">
                  <c:v>15232</c:v>
                </c:pt>
                <c:pt idx="115">
                  <c:v>15347</c:v>
                </c:pt>
                <c:pt idx="116">
                  <c:v>15642</c:v>
                </c:pt>
                <c:pt idx="117">
                  <c:v>15842</c:v>
                </c:pt>
                <c:pt idx="118">
                  <c:v>16079</c:v>
                </c:pt>
                <c:pt idx="119">
                  <c:v>16376</c:v>
                </c:pt>
                <c:pt idx="120">
                  <c:v>16627</c:v>
                </c:pt>
                <c:pt idx="121">
                  <c:v>16907</c:v>
                </c:pt>
                <c:pt idx="122">
                  <c:v>17152</c:v>
                </c:pt>
                <c:pt idx="123">
                  <c:v>17519</c:v>
                </c:pt>
                <c:pt idx="124">
                  <c:v>17919</c:v>
                </c:pt>
                <c:pt idx="125">
                  <c:v>18245</c:v>
                </c:pt>
                <c:pt idx="126">
                  <c:v>18670</c:v>
                </c:pt>
                <c:pt idx="127">
                  <c:v>19121</c:v>
                </c:pt>
                <c:pt idx="128">
                  <c:v>19389</c:v>
                </c:pt>
                <c:pt idx="129">
                  <c:v>19653</c:v>
                </c:pt>
                <c:pt idx="130">
                  <c:v>20224</c:v>
                </c:pt>
                <c:pt idx="131">
                  <c:v>20677</c:v>
                </c:pt>
                <c:pt idx="132">
                  <c:v>21083</c:v>
                </c:pt>
                <c:pt idx="133">
                  <c:v>21605</c:v>
                </c:pt>
                <c:pt idx="134">
                  <c:v>22184</c:v>
                </c:pt>
                <c:pt idx="135">
                  <c:v>23161</c:v>
                </c:pt>
                <c:pt idx="136">
                  <c:v>23414</c:v>
                </c:pt>
                <c:pt idx="137">
                  <c:v>24060</c:v>
                </c:pt>
                <c:pt idx="138">
                  <c:v>24540</c:v>
                </c:pt>
                <c:pt idx="139">
                  <c:v>25147</c:v>
                </c:pt>
                <c:pt idx="140">
                  <c:v>25931</c:v>
                </c:pt>
                <c:pt idx="141">
                  <c:v>26764</c:v>
                </c:pt>
                <c:pt idx="142">
                  <c:v>27079</c:v>
                </c:pt>
                <c:pt idx="143">
                  <c:v>27601</c:v>
                </c:pt>
                <c:pt idx="144">
                  <c:v>28126</c:v>
                </c:pt>
                <c:pt idx="145">
                  <c:v>28727</c:v>
                </c:pt>
                <c:pt idx="146">
                  <c:v>29386</c:v>
                </c:pt>
                <c:pt idx="147">
                  <c:v>30151</c:v>
                </c:pt>
                <c:pt idx="148">
                  <c:v>30723</c:v>
                </c:pt>
                <c:pt idx="149">
                  <c:v>31185</c:v>
                </c:pt>
                <c:pt idx="150">
                  <c:v>31508</c:v>
                </c:pt>
                <c:pt idx="151">
                  <c:v>32197</c:v>
                </c:pt>
                <c:pt idx="152">
                  <c:v>32741</c:v>
                </c:pt>
                <c:pt idx="153">
                  <c:v>33254</c:v>
                </c:pt>
                <c:pt idx="154">
                  <c:v>33796</c:v>
                </c:pt>
                <c:pt idx="155">
                  <c:v>34578</c:v>
                </c:pt>
                <c:pt idx="156">
                  <c:v>34982</c:v>
                </c:pt>
                <c:pt idx="157">
                  <c:v>35254</c:v>
                </c:pt>
                <c:pt idx="158">
                  <c:v>35793</c:v>
                </c:pt>
                <c:pt idx="159">
                  <c:v>36945</c:v>
                </c:pt>
                <c:pt idx="160">
                  <c:v>37686</c:v>
                </c:pt>
                <c:pt idx="161">
                  <c:v>38298</c:v>
                </c:pt>
                <c:pt idx="162">
                  <c:v>38930</c:v>
                </c:pt>
                <c:pt idx="163">
                  <c:v>39315</c:v>
                </c:pt>
                <c:pt idx="164">
                  <c:v>39691</c:v>
                </c:pt>
                <c:pt idx="165">
                  <c:v>40299</c:v>
                </c:pt>
                <c:pt idx="166">
                  <c:v>40926</c:v>
                </c:pt>
                <c:pt idx="167">
                  <c:v>41626</c:v>
                </c:pt>
                <c:pt idx="168">
                  <c:v>42265</c:v>
                </c:pt>
                <c:pt idx="169">
                  <c:v>43066</c:v>
                </c:pt>
                <c:pt idx="170">
                  <c:v>43529</c:v>
                </c:pt>
                <c:pt idx="171">
                  <c:v>43899</c:v>
                </c:pt>
                <c:pt idx="172">
                  <c:v>44568</c:v>
                </c:pt>
                <c:pt idx="173">
                  <c:v>45230</c:v>
                </c:pt>
                <c:pt idx="174">
                  <c:v>45978</c:v>
                </c:pt>
                <c:pt idx="175">
                  <c:v>46757</c:v>
                </c:pt>
                <c:pt idx="176">
                  <c:v>47577</c:v>
                </c:pt>
                <c:pt idx="177">
                  <c:v>48032</c:v>
                </c:pt>
                <c:pt idx="178">
                  <c:v>48396</c:v>
                </c:pt>
                <c:pt idx="179">
                  <c:v>49185</c:v>
                </c:pt>
                <c:pt idx="180">
                  <c:v>49991</c:v>
                </c:pt>
                <c:pt idx="181">
                  <c:v>50885</c:v>
                </c:pt>
                <c:pt idx="182">
                  <c:v>51677</c:v>
                </c:pt>
                <c:pt idx="183">
                  <c:v>52464</c:v>
                </c:pt>
                <c:pt idx="184">
                  <c:v>52774</c:v>
                </c:pt>
                <c:pt idx="185">
                  <c:v>53064</c:v>
                </c:pt>
                <c:pt idx="186">
                  <c:v>53319</c:v>
                </c:pt>
                <c:pt idx="187">
                  <c:v>53977</c:v>
                </c:pt>
                <c:pt idx="188">
                  <c:v>54772</c:v>
                </c:pt>
                <c:pt idx="189">
                  <c:v>55704</c:v>
                </c:pt>
                <c:pt idx="190">
                  <c:v>56415</c:v>
                </c:pt>
                <c:pt idx="191">
                  <c:v>56945</c:v>
                </c:pt>
                <c:pt idx="192">
                  <c:v>57282</c:v>
                </c:pt>
                <c:pt idx="193">
                  <c:v>58000</c:v>
                </c:pt>
                <c:pt idx="194">
                  <c:v>58764</c:v>
                </c:pt>
                <c:pt idx="195">
                  <c:v>59370</c:v>
                </c:pt>
                <c:pt idx="196">
                  <c:v>60128</c:v>
                </c:pt>
                <c:pt idx="197">
                  <c:v>61106</c:v>
                </c:pt>
                <c:pt idx="198">
                  <c:v>61542</c:v>
                </c:pt>
                <c:pt idx="199">
                  <c:v>61917</c:v>
                </c:pt>
                <c:pt idx="200">
                  <c:v>62731</c:v>
                </c:pt>
                <c:pt idx="201">
                  <c:v>63517</c:v>
                </c:pt>
                <c:pt idx="202">
                  <c:v>64158</c:v>
                </c:pt>
                <c:pt idx="203">
                  <c:v>65066</c:v>
                </c:pt>
                <c:pt idx="204">
                  <c:v>66036</c:v>
                </c:pt>
                <c:pt idx="205">
                  <c:v>66491</c:v>
                </c:pt>
                <c:pt idx="206">
                  <c:v>66939</c:v>
                </c:pt>
                <c:pt idx="207">
                  <c:v>67856</c:v>
                </c:pt>
                <c:pt idx="208">
                  <c:v>68840</c:v>
                </c:pt>
                <c:pt idx="209">
                  <c:v>69728</c:v>
                </c:pt>
                <c:pt idx="210">
                  <c:v>70727</c:v>
                </c:pt>
                <c:pt idx="211">
                  <c:v>72001</c:v>
                </c:pt>
                <c:pt idx="212">
                  <c:v>72617</c:v>
                </c:pt>
                <c:pt idx="213">
                  <c:v>73158</c:v>
                </c:pt>
                <c:pt idx="214">
                  <c:v>74194</c:v>
                </c:pt>
                <c:pt idx="215">
                  <c:v>76587</c:v>
                </c:pt>
                <c:pt idx="216">
                  <c:v>77455</c:v>
                </c:pt>
                <c:pt idx="217">
                  <c:v>78456</c:v>
                </c:pt>
                <c:pt idx="218">
                  <c:v>79445</c:v>
                </c:pt>
                <c:pt idx="219">
                  <c:v>80292</c:v>
                </c:pt>
                <c:pt idx="220">
                  <c:v>80930</c:v>
                </c:pt>
                <c:pt idx="221">
                  <c:v>81691</c:v>
                </c:pt>
                <c:pt idx="222">
                  <c:v>83013</c:v>
                </c:pt>
                <c:pt idx="223">
                  <c:v>84195</c:v>
                </c:pt>
                <c:pt idx="224">
                  <c:v>85506</c:v>
                </c:pt>
                <c:pt idx="225">
                  <c:v>86797</c:v>
                </c:pt>
                <c:pt idx="226">
                  <c:v>87607</c:v>
                </c:pt>
                <c:pt idx="227">
                  <c:v>88247</c:v>
                </c:pt>
                <c:pt idx="228">
                  <c:v>89544</c:v>
                </c:pt>
                <c:pt idx="229">
                  <c:v>90996</c:v>
                </c:pt>
                <c:pt idx="230">
                  <c:v>92299</c:v>
                </c:pt>
                <c:pt idx="231">
                  <c:v>93748</c:v>
                </c:pt>
                <c:pt idx="232">
                  <c:v>95480</c:v>
                </c:pt>
                <c:pt idx="233">
                  <c:v>96942</c:v>
                </c:pt>
                <c:pt idx="234">
                  <c:v>97866</c:v>
                </c:pt>
                <c:pt idx="235">
                  <c:v>99637</c:v>
                </c:pt>
                <c:pt idx="236">
                  <c:v>101494</c:v>
                </c:pt>
                <c:pt idx="237">
                  <c:v>103305</c:v>
                </c:pt>
                <c:pt idx="238">
                  <c:v>105242</c:v>
                </c:pt>
                <c:pt idx="239">
                  <c:v>107219</c:v>
                </c:pt>
                <c:pt idx="240">
                  <c:v>108642</c:v>
                </c:pt>
                <c:pt idx="241">
                  <c:v>109670</c:v>
                </c:pt>
                <c:pt idx="242">
                  <c:v>111379</c:v>
                </c:pt>
                <c:pt idx="243">
                  <c:v>113009</c:v>
                </c:pt>
                <c:pt idx="244">
                  <c:v>115277</c:v>
                </c:pt>
                <c:pt idx="245">
                  <c:v>117505</c:v>
                </c:pt>
                <c:pt idx="246">
                  <c:v>119661</c:v>
                </c:pt>
                <c:pt idx="247">
                  <c:v>120838</c:v>
                </c:pt>
                <c:pt idx="248">
                  <c:v>122567</c:v>
                </c:pt>
                <c:pt idx="249">
                  <c:v>124646</c:v>
                </c:pt>
                <c:pt idx="250">
                  <c:v>127344</c:v>
                </c:pt>
                <c:pt idx="251">
                  <c:v>129680</c:v>
                </c:pt>
                <c:pt idx="252">
                  <c:v>132844</c:v>
                </c:pt>
                <c:pt idx="253">
                  <c:v>136137</c:v>
                </c:pt>
                <c:pt idx="254">
                  <c:v>137586</c:v>
                </c:pt>
                <c:pt idx="255">
                  <c:v>139097</c:v>
                </c:pt>
                <c:pt idx="256">
                  <c:v>142008</c:v>
                </c:pt>
                <c:pt idx="257">
                  <c:v>144753</c:v>
                </c:pt>
                <c:pt idx="258">
                  <c:v>148390</c:v>
                </c:pt>
                <c:pt idx="259">
                  <c:v>152206</c:v>
                </c:pt>
                <c:pt idx="260">
                  <c:v>155908</c:v>
                </c:pt>
                <c:pt idx="261">
                  <c:v>158100</c:v>
                </c:pt>
                <c:pt idx="262">
                  <c:v>160232</c:v>
                </c:pt>
                <c:pt idx="263">
                  <c:v>162838</c:v>
                </c:pt>
                <c:pt idx="264">
                  <c:v>166139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E-4572-A311-D83A3E30BACA}"/>
            </c:ext>
          </c:extLst>
        </c:ser>
        <c:ser>
          <c:idx val="1"/>
          <c:order val="1"/>
          <c:tx>
            <c:strRef>
              <c:f>Raw_Data!$G$1</c:f>
              <c:strCache>
                <c:ptCount val="1"/>
                <c:pt idx="0">
                  <c:v>Tennessee</c:v>
                </c:pt>
              </c:strCache>
            </c:strRef>
          </c:tx>
          <c:marker>
            <c:symbol val="none"/>
          </c:marker>
          <c:cat>
            <c:numRef>
              <c:f>Raw_Data!$B$2:$B$300</c:f>
              <c:numCache>
                <c:formatCode>General</c:formatCode>
                <c:ptCount val="2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</c:numCache>
            </c:numRef>
          </c:cat>
          <c:val>
            <c:numRef>
              <c:f>Raw_Data!$G$2:$G$300</c:f>
              <c:numCache>
                <c:formatCode>General</c:formatCode>
                <c:ptCount val="29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18</c:v>
                </c:pt>
                <c:pt idx="8">
                  <c:v>26</c:v>
                </c:pt>
                <c:pt idx="9">
                  <c:v>32</c:v>
                </c:pt>
                <c:pt idx="10">
                  <c:v>39</c:v>
                </c:pt>
                <c:pt idx="11">
                  <c:v>73</c:v>
                </c:pt>
                <c:pt idx="12">
                  <c:v>98</c:v>
                </c:pt>
                <c:pt idx="13">
                  <c:v>154</c:v>
                </c:pt>
                <c:pt idx="14">
                  <c:v>228</c:v>
                </c:pt>
                <c:pt idx="15">
                  <c:v>371</c:v>
                </c:pt>
                <c:pt idx="16">
                  <c:v>505</c:v>
                </c:pt>
                <c:pt idx="17">
                  <c:v>615</c:v>
                </c:pt>
                <c:pt idx="18">
                  <c:v>667</c:v>
                </c:pt>
                <c:pt idx="19">
                  <c:v>784</c:v>
                </c:pt>
                <c:pt idx="20">
                  <c:v>957</c:v>
                </c:pt>
                <c:pt idx="21">
                  <c:v>1203</c:v>
                </c:pt>
                <c:pt idx="22">
                  <c:v>1373</c:v>
                </c:pt>
                <c:pt idx="23">
                  <c:v>1537</c:v>
                </c:pt>
                <c:pt idx="24">
                  <c:v>1834</c:v>
                </c:pt>
                <c:pt idx="25">
                  <c:v>2239</c:v>
                </c:pt>
                <c:pt idx="26">
                  <c:v>2683</c:v>
                </c:pt>
                <c:pt idx="27">
                  <c:v>2845</c:v>
                </c:pt>
                <c:pt idx="28">
                  <c:v>3067</c:v>
                </c:pt>
                <c:pt idx="29">
                  <c:v>3321</c:v>
                </c:pt>
                <c:pt idx="30">
                  <c:v>3633</c:v>
                </c:pt>
                <c:pt idx="31">
                  <c:v>3802</c:v>
                </c:pt>
                <c:pt idx="32">
                  <c:v>4183</c:v>
                </c:pt>
                <c:pt idx="33">
                  <c:v>4362</c:v>
                </c:pt>
                <c:pt idx="34">
                  <c:v>4634</c:v>
                </c:pt>
                <c:pt idx="35">
                  <c:v>4862</c:v>
                </c:pt>
                <c:pt idx="36">
                  <c:v>5114</c:v>
                </c:pt>
                <c:pt idx="37">
                  <c:v>5308</c:v>
                </c:pt>
                <c:pt idx="38">
                  <c:v>5610</c:v>
                </c:pt>
                <c:pt idx="40">
                  <c:v>6079</c:v>
                </c:pt>
                <c:pt idx="41">
                  <c:v>6262</c:v>
                </c:pt>
                <c:pt idx="42">
                  <c:v>6589</c:v>
                </c:pt>
                <c:pt idx="43">
                  <c:v>6762</c:v>
                </c:pt>
                <c:pt idx="44">
                  <c:v>7070</c:v>
                </c:pt>
                <c:pt idx="45">
                  <c:v>7238</c:v>
                </c:pt>
                <c:pt idx="46">
                  <c:v>7394</c:v>
                </c:pt>
                <c:pt idx="47">
                  <c:v>7842</c:v>
                </c:pt>
                <c:pt idx="48">
                  <c:v>8266</c:v>
                </c:pt>
                <c:pt idx="49">
                  <c:v>8726</c:v>
                </c:pt>
                <c:pt idx="50">
                  <c:v>9189</c:v>
                </c:pt>
                <c:pt idx="51">
                  <c:v>9667</c:v>
                </c:pt>
                <c:pt idx="52">
                  <c:v>9918</c:v>
                </c:pt>
                <c:pt idx="53">
                  <c:v>10052</c:v>
                </c:pt>
                <c:pt idx="54">
                  <c:v>10366</c:v>
                </c:pt>
                <c:pt idx="55">
                  <c:v>10735</c:v>
                </c:pt>
                <c:pt idx="56">
                  <c:v>11891</c:v>
                </c:pt>
                <c:pt idx="57">
                  <c:v>12661</c:v>
                </c:pt>
                <c:pt idx="58">
                  <c:v>13177</c:v>
                </c:pt>
                <c:pt idx="59">
                  <c:v>13571</c:v>
                </c:pt>
                <c:pt idx="60">
                  <c:v>13690</c:v>
                </c:pt>
                <c:pt idx="61">
                  <c:v>13938</c:v>
                </c:pt>
                <c:pt idx="62">
                  <c:v>14096</c:v>
                </c:pt>
                <c:pt idx="63">
                  <c:v>14441</c:v>
                </c:pt>
                <c:pt idx="64">
                  <c:v>14768</c:v>
                </c:pt>
                <c:pt idx="65">
                  <c:v>14985</c:v>
                </c:pt>
                <c:pt idx="66">
                  <c:v>15544</c:v>
                </c:pt>
                <c:pt idx="67">
                  <c:v>16110</c:v>
                </c:pt>
                <c:pt idx="68">
                  <c:v>16370</c:v>
                </c:pt>
                <c:pt idx="69">
                  <c:v>16699</c:v>
                </c:pt>
                <c:pt idx="70">
                  <c:v>16970</c:v>
                </c:pt>
                <c:pt idx="71">
                  <c:v>17288</c:v>
                </c:pt>
                <c:pt idx="72">
                  <c:v>17388</c:v>
                </c:pt>
                <c:pt idx="73">
                  <c:v>18011</c:v>
                </c:pt>
                <c:pt idx="74">
                  <c:v>18378</c:v>
                </c:pt>
                <c:pt idx="75">
                  <c:v>18532</c:v>
                </c:pt>
                <c:pt idx="76">
                  <c:v>18961</c:v>
                </c:pt>
                <c:pt idx="77">
                  <c:v>19394</c:v>
                </c:pt>
                <c:pt idx="78">
                  <c:v>19789</c:v>
                </c:pt>
                <c:pt idx="79">
                  <c:v>20145</c:v>
                </c:pt>
                <c:pt idx="80">
                  <c:v>20607</c:v>
                </c:pt>
                <c:pt idx="81">
                  <c:v>20965</c:v>
                </c:pt>
                <c:pt idx="82">
                  <c:v>21306</c:v>
                </c:pt>
                <c:pt idx="83">
                  <c:v>21679</c:v>
                </c:pt>
                <c:pt idx="84">
                  <c:v>22085</c:v>
                </c:pt>
                <c:pt idx="85">
                  <c:v>22566</c:v>
                </c:pt>
                <c:pt idx="86">
                  <c:v>23006</c:v>
                </c:pt>
                <c:pt idx="87">
                  <c:v>23554</c:v>
                </c:pt>
                <c:pt idx="88">
                  <c:v>24375</c:v>
                </c:pt>
                <c:pt idx="89">
                  <c:v>24822</c:v>
                </c:pt>
                <c:pt idx="90">
                  <c:v>25120</c:v>
                </c:pt>
                <c:pt idx="91">
                  <c:v>25520</c:v>
                </c:pt>
                <c:pt idx="92">
                  <c:v>26071</c:v>
                </c:pt>
                <c:pt idx="93">
                  <c:v>26381</c:v>
                </c:pt>
                <c:pt idx="94">
                  <c:v>26944</c:v>
                </c:pt>
                <c:pt idx="95">
                  <c:v>27575</c:v>
                </c:pt>
                <c:pt idx="96">
                  <c:v>27869</c:v>
                </c:pt>
                <c:pt idx="97">
                  <c:v>28340</c:v>
                </c:pt>
                <c:pt idx="98">
                  <c:v>29126</c:v>
                </c:pt>
                <c:pt idx="99">
                  <c:v>29541</c:v>
                </c:pt>
                <c:pt idx="100">
                  <c:v>30432</c:v>
                </c:pt>
                <c:pt idx="101">
                  <c:v>31160</c:v>
                </c:pt>
                <c:pt idx="102">
                  <c:v>31830</c:v>
                </c:pt>
                <c:pt idx="103">
                  <c:v>32143</c:v>
                </c:pt>
                <c:pt idx="104">
                  <c:v>32829</c:v>
                </c:pt>
                <c:pt idx="105">
                  <c:v>34017</c:v>
                </c:pt>
                <c:pt idx="106">
                  <c:v>34446</c:v>
                </c:pt>
                <c:pt idx="107">
                  <c:v>35102</c:v>
                </c:pt>
                <c:pt idx="108">
                  <c:v>35553</c:v>
                </c:pt>
                <c:pt idx="109">
                  <c:v>36303</c:v>
                </c:pt>
                <c:pt idx="110">
                  <c:v>37235</c:v>
                </c:pt>
                <c:pt idx="111">
                  <c:v>38034</c:v>
                </c:pt>
                <c:pt idx="112">
                  <c:v>39444</c:v>
                </c:pt>
                <c:pt idx="113">
                  <c:v>40172</c:v>
                </c:pt>
                <c:pt idx="115">
                  <c:v>42297</c:v>
                </c:pt>
                <c:pt idx="116">
                  <c:v>43509</c:v>
                </c:pt>
                <c:pt idx="117">
                  <c:v>45315</c:v>
                </c:pt>
                <c:pt idx="118">
                  <c:v>46890</c:v>
                </c:pt>
                <c:pt idx="119">
                  <c:v>48712</c:v>
                </c:pt>
                <c:pt idx="120">
                  <c:v>50140</c:v>
                </c:pt>
                <c:pt idx="121">
                  <c:v>51431</c:v>
                </c:pt>
                <c:pt idx="122">
                  <c:v>52155</c:v>
                </c:pt>
                <c:pt idx="123">
                  <c:v>53514</c:v>
                </c:pt>
                <c:pt idx="124">
                  <c:v>55986</c:v>
                </c:pt>
                <c:pt idx="125">
                  <c:v>57591</c:v>
                </c:pt>
                <c:pt idx="126">
                  <c:v>59546</c:v>
                </c:pt>
                <c:pt idx="127">
                  <c:v>61006</c:v>
                </c:pt>
                <c:pt idx="128">
                  <c:v>61960</c:v>
                </c:pt>
                <c:pt idx="129">
                  <c:v>65274</c:v>
                </c:pt>
                <c:pt idx="130">
                  <c:v>66788</c:v>
                </c:pt>
                <c:pt idx="131">
                  <c:v>69061</c:v>
                </c:pt>
                <c:pt idx="132">
                  <c:v>71540</c:v>
                </c:pt>
                <c:pt idx="133">
                  <c:v>73819</c:v>
                </c:pt>
                <c:pt idx="134">
                  <c:v>76336</c:v>
                </c:pt>
                <c:pt idx="135">
                  <c:v>78115</c:v>
                </c:pt>
                <c:pt idx="136">
                  <c:v>79754</c:v>
                </c:pt>
                <c:pt idx="137">
                  <c:v>81944</c:v>
                </c:pt>
                <c:pt idx="138">
                  <c:v>84417</c:v>
                </c:pt>
                <c:pt idx="139">
                  <c:v>86987</c:v>
                </c:pt>
                <c:pt idx="140">
                  <c:v>89078</c:v>
                </c:pt>
                <c:pt idx="141">
                  <c:v>90796</c:v>
                </c:pt>
                <c:pt idx="142">
                  <c:v>93936</c:v>
                </c:pt>
                <c:pt idx="143">
                  <c:v>96489</c:v>
                </c:pt>
                <c:pt idx="144">
                  <c:v>99044</c:v>
                </c:pt>
                <c:pt idx="145">
                  <c:v>100822</c:v>
                </c:pt>
                <c:pt idx="146">
                  <c:v>102871</c:v>
                </c:pt>
                <c:pt idx="147">
                  <c:v>105959</c:v>
                </c:pt>
                <c:pt idx="148">
                  <c:v>108184</c:v>
                </c:pt>
                <c:pt idx="149">
                  <c:v>109626</c:v>
                </c:pt>
                <c:pt idx="150">
                  <c:v>110636</c:v>
                </c:pt>
                <c:pt idx="151">
                  <c:v>112441</c:v>
                </c:pt>
                <c:pt idx="152">
                  <c:v>114098</c:v>
                </c:pt>
                <c:pt idx="153">
                  <c:v>116350</c:v>
                </c:pt>
                <c:pt idx="154">
                  <c:v>118782</c:v>
                </c:pt>
                <c:pt idx="155">
                  <c:v>120585</c:v>
                </c:pt>
                <c:pt idx="156">
                  <c:v>122712</c:v>
                </c:pt>
                <c:pt idx="157">
                  <c:v>123914</c:v>
                </c:pt>
                <c:pt idx="158">
                  <c:v>124915</c:v>
                </c:pt>
                <c:pt idx="159">
                  <c:v>126393</c:v>
                </c:pt>
                <c:pt idx="160">
                  <c:v>128511</c:v>
                </c:pt>
                <c:pt idx="161">
                  <c:v>130458</c:v>
                </c:pt>
                <c:pt idx="162">
                  <c:v>131747</c:v>
                </c:pt>
                <c:pt idx="163">
                  <c:v>133708</c:v>
                </c:pt>
                <c:pt idx="164">
                  <c:v>134744</c:v>
                </c:pt>
                <c:pt idx="165">
                  <c:v>135778</c:v>
                </c:pt>
                <c:pt idx="166">
                  <c:v>137800</c:v>
                </c:pt>
                <c:pt idx="167">
                  <c:v>139175</c:v>
                </c:pt>
                <c:pt idx="168">
                  <c:v>140844</c:v>
                </c:pt>
                <c:pt idx="169">
                  <c:v>142083</c:v>
                </c:pt>
                <c:pt idx="170">
                  <c:v>143937</c:v>
                </c:pt>
                <c:pt idx="171">
                  <c:v>144604</c:v>
                </c:pt>
                <c:pt idx="172">
                  <c:v>145417</c:v>
                </c:pt>
                <c:pt idx="173">
                  <c:v>147353</c:v>
                </c:pt>
                <c:pt idx="174">
                  <c:v>149179</c:v>
                </c:pt>
                <c:pt idx="175">
                  <c:v>150815</c:v>
                </c:pt>
                <c:pt idx="176">
                  <c:v>152280</c:v>
                </c:pt>
                <c:pt idx="177">
                  <c:v>153115</c:v>
                </c:pt>
                <c:pt idx="178">
                  <c:v>154933</c:v>
                </c:pt>
                <c:pt idx="179">
                  <c:v>156329</c:v>
                </c:pt>
                <c:pt idx="180">
                  <c:v>157831</c:v>
                </c:pt>
                <c:pt idx="181">
                  <c:v>159546</c:v>
                </c:pt>
                <c:pt idx="182">
                  <c:v>160597</c:v>
                </c:pt>
                <c:pt idx="183">
                  <c:v>162362</c:v>
                </c:pt>
                <c:pt idx="184">
                  <c:v>164126</c:v>
                </c:pt>
                <c:pt idx="185">
                  <c:v>165109</c:v>
                </c:pt>
                <c:pt idx="186">
                  <c:v>165754</c:v>
                </c:pt>
                <c:pt idx="187">
                  <c:v>166587</c:v>
                </c:pt>
                <c:pt idx="188">
                  <c:v>168237</c:v>
                </c:pt>
                <c:pt idx="189">
                  <c:v>169859</c:v>
                </c:pt>
                <c:pt idx="190">
                  <c:v>170891</c:v>
                </c:pt>
                <c:pt idx="191">
                  <c:v>171824</c:v>
                </c:pt>
                <c:pt idx="192">
                  <c:v>174274</c:v>
                </c:pt>
                <c:pt idx="193">
                  <c:v>174231</c:v>
                </c:pt>
                <c:pt idx="194">
                  <c:v>177087</c:v>
                </c:pt>
                <c:pt idx="195">
                  <c:v>178140</c:v>
                </c:pt>
                <c:pt idx="196">
                  <c:v>180497</c:v>
                </c:pt>
                <c:pt idx="197">
                  <c:v>181439</c:v>
                </c:pt>
                <c:pt idx="198">
                  <c:v>183514</c:v>
                </c:pt>
                <c:pt idx="199">
                  <c:v>184409</c:v>
                </c:pt>
                <c:pt idx="200">
                  <c:v>185148</c:v>
                </c:pt>
                <c:pt idx="201">
                  <c:v>186709</c:v>
                </c:pt>
                <c:pt idx="202">
                  <c:v>187544</c:v>
                </c:pt>
                <c:pt idx="203">
                  <c:v>189454</c:v>
                </c:pt>
                <c:pt idx="205">
                  <c:v>192995</c:v>
                </c:pt>
                <c:pt idx="206">
                  <c:v>193732</c:v>
                </c:pt>
                <c:pt idx="207">
                  <c:v>194611</c:v>
                </c:pt>
                <c:pt idx="208">
                  <c:v>196139</c:v>
                </c:pt>
                <c:pt idx="209">
                  <c:v>197432</c:v>
                </c:pt>
                <c:pt idx="210">
                  <c:v>198403</c:v>
                </c:pt>
                <c:pt idx="211">
                  <c:v>199595</c:v>
                </c:pt>
                <c:pt idx="212">
                  <c:v>201210</c:v>
                </c:pt>
                <c:pt idx="213">
                  <c:v>203699</c:v>
                </c:pt>
                <c:pt idx="214">
                  <c:v>205375</c:v>
                </c:pt>
                <c:pt idx="215">
                  <c:v>207455</c:v>
                </c:pt>
                <c:pt idx="216">
                  <c:v>209447</c:v>
                </c:pt>
                <c:pt idx="217">
                  <c:v>211003</c:v>
                </c:pt>
                <c:pt idx="218">
                  <c:v>212649</c:v>
                </c:pt>
                <c:pt idx="219">
                  <c:v>214717</c:v>
                </c:pt>
                <c:pt idx="220">
                  <c:v>217682</c:v>
                </c:pt>
                <c:pt idx="221">
                  <c:v>218829</c:v>
                </c:pt>
                <c:pt idx="222">
                  <c:v>220538</c:v>
                </c:pt>
                <c:pt idx="223">
                  <c:v>222827</c:v>
                </c:pt>
                <c:pt idx="224">
                  <c:v>223493</c:v>
                </c:pt>
                <c:pt idx="225">
                  <c:v>226139</c:v>
                </c:pt>
                <c:pt idx="226">
                  <c:v>228744</c:v>
                </c:pt>
                <c:pt idx="227">
                  <c:v>232061</c:v>
                </c:pt>
                <c:pt idx="228">
                  <c:v>233569</c:v>
                </c:pt>
                <c:pt idx="229">
                  <c:v>235861</c:v>
                </c:pt>
                <c:pt idx="230">
                  <c:v>237907</c:v>
                </c:pt>
                <c:pt idx="231">
                  <c:v>241513</c:v>
                </c:pt>
                <c:pt idx="232">
                  <c:v>244087</c:v>
                </c:pt>
                <c:pt idx="233">
                  <c:v>247587</c:v>
                </c:pt>
                <c:pt idx="234">
                  <c:v>249866</c:v>
                </c:pt>
                <c:pt idx="235">
                  <c:v>251774</c:v>
                </c:pt>
                <c:pt idx="236">
                  <c:v>254220</c:v>
                </c:pt>
                <c:pt idx="237">
                  <c:v>256880</c:v>
                </c:pt>
                <c:pt idx="238">
                  <c:v>259488</c:v>
                </c:pt>
                <c:pt idx="239">
                  <c:v>260672</c:v>
                </c:pt>
                <c:pt idx="240">
                  <c:v>261426</c:v>
                </c:pt>
                <c:pt idx="241">
                  <c:v>264587</c:v>
                </c:pt>
                <c:pt idx="242">
                  <c:v>266357</c:v>
                </c:pt>
                <c:pt idx="243">
                  <c:v>269802</c:v>
                </c:pt>
                <c:pt idx="244">
                  <c:v>271771</c:v>
                </c:pt>
                <c:pt idx="245">
                  <c:v>273144</c:v>
                </c:pt>
                <c:pt idx="246">
                  <c:v>278215</c:v>
                </c:pt>
                <c:pt idx="247">
                  <c:v>281851</c:v>
                </c:pt>
                <c:pt idx="248">
                  <c:v>287770</c:v>
                </c:pt>
                <c:pt idx="249">
                  <c:v>289749</c:v>
                </c:pt>
                <c:pt idx="250">
                  <c:v>293381</c:v>
                </c:pt>
                <c:pt idx="251">
                  <c:v>296725</c:v>
                </c:pt>
                <c:pt idx="252">
                  <c:v>300458</c:v>
                </c:pt>
                <c:pt idx="253">
                  <c:v>305120</c:v>
                </c:pt>
                <c:pt idx="254">
                  <c:v>310937</c:v>
                </c:pt>
                <c:pt idx="255">
                  <c:v>318888</c:v>
                </c:pt>
                <c:pt idx="256">
                  <c:v>320729</c:v>
                </c:pt>
                <c:pt idx="257">
                  <c:v>325201</c:v>
                </c:pt>
                <c:pt idx="258">
                  <c:v>328088</c:v>
                </c:pt>
                <c:pt idx="259">
                  <c:v>331532</c:v>
                </c:pt>
                <c:pt idx="260">
                  <c:v>335887</c:v>
                </c:pt>
                <c:pt idx="261">
                  <c:v>340476</c:v>
                </c:pt>
                <c:pt idx="262">
                  <c:v>344550</c:v>
                </c:pt>
                <c:pt idx="263">
                  <c:v>345854</c:v>
                </c:pt>
                <c:pt idx="264">
                  <c:v>347972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4E-4572-A311-D83A3E30B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1156181"/>
        <c:axId val="1771922343"/>
      </c:lineChart>
      <c:catAx>
        <c:axId val="18211561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Day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1922343"/>
        <c:crosses val="autoZero"/>
        <c:auto val="1"/>
        <c:lblAlgn val="ctr"/>
        <c:lblOffset val="100"/>
        <c:noMultiLvlLbl val="1"/>
      </c:catAx>
      <c:valAx>
        <c:axId val="17719223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115618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Reported Mortality Rate of COVID-19 In KY and TN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marker>
            <c:symbol val="none"/>
          </c:marker>
          <c:cat>
            <c:numRef>
              <c:f>Raw_Data!$A$37:$A$266</c:f>
              <c:numCache>
                <c:formatCode>m/d/yyyy</c:formatCode>
                <c:ptCount val="230"/>
                <c:pt idx="0">
                  <c:v>43931</c:v>
                </c:pt>
                <c:pt idx="1">
                  <c:v>43932</c:v>
                </c:pt>
                <c:pt idx="2">
                  <c:v>43933</c:v>
                </c:pt>
                <c:pt idx="3">
                  <c:v>43934</c:v>
                </c:pt>
                <c:pt idx="4">
                  <c:v>43935</c:v>
                </c:pt>
                <c:pt idx="5">
                  <c:v>43936</c:v>
                </c:pt>
                <c:pt idx="6">
                  <c:v>43937</c:v>
                </c:pt>
                <c:pt idx="7">
                  <c:v>43938</c:v>
                </c:pt>
                <c:pt idx="8">
                  <c:v>43939</c:v>
                </c:pt>
                <c:pt idx="9">
                  <c:v>43940</c:v>
                </c:pt>
                <c:pt idx="10">
                  <c:v>43941</c:v>
                </c:pt>
                <c:pt idx="11">
                  <c:v>43942</c:v>
                </c:pt>
                <c:pt idx="12">
                  <c:v>43943</c:v>
                </c:pt>
                <c:pt idx="13">
                  <c:v>43944</c:v>
                </c:pt>
                <c:pt idx="14">
                  <c:v>43945</c:v>
                </c:pt>
                <c:pt idx="15">
                  <c:v>43946</c:v>
                </c:pt>
                <c:pt idx="16">
                  <c:v>43947</c:v>
                </c:pt>
                <c:pt idx="17">
                  <c:v>43948</c:v>
                </c:pt>
                <c:pt idx="18">
                  <c:v>43949</c:v>
                </c:pt>
                <c:pt idx="19">
                  <c:v>43950</c:v>
                </c:pt>
                <c:pt idx="20">
                  <c:v>43951</c:v>
                </c:pt>
                <c:pt idx="21">
                  <c:v>43952</c:v>
                </c:pt>
                <c:pt idx="22">
                  <c:v>43953</c:v>
                </c:pt>
                <c:pt idx="23">
                  <c:v>43954</c:v>
                </c:pt>
                <c:pt idx="24">
                  <c:v>43955</c:v>
                </c:pt>
                <c:pt idx="25">
                  <c:v>43956</c:v>
                </c:pt>
                <c:pt idx="26">
                  <c:v>43957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43965</c:v>
                </c:pt>
                <c:pt idx="35">
                  <c:v>43966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43976</c:v>
                </c:pt>
                <c:pt idx="46">
                  <c:v>43977</c:v>
                </c:pt>
                <c:pt idx="47">
                  <c:v>43978</c:v>
                </c:pt>
                <c:pt idx="48">
                  <c:v>43979</c:v>
                </c:pt>
                <c:pt idx="49">
                  <c:v>43980</c:v>
                </c:pt>
                <c:pt idx="50">
                  <c:v>43981</c:v>
                </c:pt>
                <c:pt idx="51">
                  <c:v>43982</c:v>
                </c:pt>
                <c:pt idx="52">
                  <c:v>43983</c:v>
                </c:pt>
                <c:pt idx="53">
                  <c:v>43984</c:v>
                </c:pt>
                <c:pt idx="54">
                  <c:v>43985</c:v>
                </c:pt>
                <c:pt idx="55">
                  <c:v>43986</c:v>
                </c:pt>
                <c:pt idx="56">
                  <c:v>43987</c:v>
                </c:pt>
                <c:pt idx="57">
                  <c:v>43988</c:v>
                </c:pt>
                <c:pt idx="58">
                  <c:v>43989</c:v>
                </c:pt>
                <c:pt idx="59">
                  <c:v>43990</c:v>
                </c:pt>
                <c:pt idx="60">
                  <c:v>43991</c:v>
                </c:pt>
                <c:pt idx="61">
                  <c:v>43992</c:v>
                </c:pt>
                <c:pt idx="62">
                  <c:v>43993</c:v>
                </c:pt>
                <c:pt idx="63">
                  <c:v>43994</c:v>
                </c:pt>
                <c:pt idx="64">
                  <c:v>43995</c:v>
                </c:pt>
                <c:pt idx="65">
                  <c:v>43996</c:v>
                </c:pt>
                <c:pt idx="66">
                  <c:v>43997</c:v>
                </c:pt>
                <c:pt idx="67">
                  <c:v>43998</c:v>
                </c:pt>
                <c:pt idx="68">
                  <c:v>43999</c:v>
                </c:pt>
                <c:pt idx="69">
                  <c:v>44000</c:v>
                </c:pt>
                <c:pt idx="70">
                  <c:v>44001</c:v>
                </c:pt>
                <c:pt idx="71">
                  <c:v>44002</c:v>
                </c:pt>
                <c:pt idx="72">
                  <c:v>44003</c:v>
                </c:pt>
                <c:pt idx="73">
                  <c:v>44004</c:v>
                </c:pt>
                <c:pt idx="74">
                  <c:v>44005</c:v>
                </c:pt>
                <c:pt idx="75">
                  <c:v>44006</c:v>
                </c:pt>
                <c:pt idx="76">
                  <c:v>44007</c:v>
                </c:pt>
                <c:pt idx="77">
                  <c:v>44008</c:v>
                </c:pt>
                <c:pt idx="78">
                  <c:v>44009</c:v>
                </c:pt>
                <c:pt idx="79">
                  <c:v>44010</c:v>
                </c:pt>
                <c:pt idx="80">
                  <c:v>44011</c:v>
                </c:pt>
                <c:pt idx="81">
                  <c:v>44012</c:v>
                </c:pt>
                <c:pt idx="82">
                  <c:v>44013</c:v>
                </c:pt>
                <c:pt idx="83">
                  <c:v>44014</c:v>
                </c:pt>
                <c:pt idx="84">
                  <c:v>44015</c:v>
                </c:pt>
                <c:pt idx="85">
                  <c:v>44016</c:v>
                </c:pt>
                <c:pt idx="86">
                  <c:v>44017</c:v>
                </c:pt>
                <c:pt idx="87">
                  <c:v>44018</c:v>
                </c:pt>
                <c:pt idx="88">
                  <c:v>44019</c:v>
                </c:pt>
                <c:pt idx="89">
                  <c:v>44020</c:v>
                </c:pt>
                <c:pt idx="90">
                  <c:v>44021</c:v>
                </c:pt>
                <c:pt idx="91">
                  <c:v>44022</c:v>
                </c:pt>
                <c:pt idx="92">
                  <c:v>44023</c:v>
                </c:pt>
                <c:pt idx="93">
                  <c:v>44024</c:v>
                </c:pt>
                <c:pt idx="94">
                  <c:v>44025</c:v>
                </c:pt>
                <c:pt idx="95">
                  <c:v>44026</c:v>
                </c:pt>
                <c:pt idx="96">
                  <c:v>44027</c:v>
                </c:pt>
                <c:pt idx="97">
                  <c:v>44028</c:v>
                </c:pt>
                <c:pt idx="98">
                  <c:v>44029</c:v>
                </c:pt>
                <c:pt idx="99">
                  <c:v>44030</c:v>
                </c:pt>
                <c:pt idx="100">
                  <c:v>44031</c:v>
                </c:pt>
                <c:pt idx="101">
                  <c:v>44032</c:v>
                </c:pt>
                <c:pt idx="102">
                  <c:v>44033</c:v>
                </c:pt>
                <c:pt idx="103">
                  <c:v>44034</c:v>
                </c:pt>
                <c:pt idx="104">
                  <c:v>44035</c:v>
                </c:pt>
                <c:pt idx="105">
                  <c:v>44036</c:v>
                </c:pt>
                <c:pt idx="106">
                  <c:v>44037</c:v>
                </c:pt>
                <c:pt idx="107">
                  <c:v>44038</c:v>
                </c:pt>
                <c:pt idx="108">
                  <c:v>44039</c:v>
                </c:pt>
                <c:pt idx="109">
                  <c:v>44040</c:v>
                </c:pt>
                <c:pt idx="110">
                  <c:v>44041</c:v>
                </c:pt>
                <c:pt idx="111">
                  <c:v>44042</c:v>
                </c:pt>
                <c:pt idx="112">
                  <c:v>44043</c:v>
                </c:pt>
                <c:pt idx="113">
                  <c:v>44044</c:v>
                </c:pt>
                <c:pt idx="114">
                  <c:v>44045</c:v>
                </c:pt>
                <c:pt idx="115">
                  <c:v>44046</c:v>
                </c:pt>
                <c:pt idx="116">
                  <c:v>44047</c:v>
                </c:pt>
                <c:pt idx="117">
                  <c:v>44048</c:v>
                </c:pt>
                <c:pt idx="118">
                  <c:v>44049</c:v>
                </c:pt>
                <c:pt idx="119">
                  <c:v>44050</c:v>
                </c:pt>
                <c:pt idx="120">
                  <c:v>44051</c:v>
                </c:pt>
                <c:pt idx="121">
                  <c:v>44052</c:v>
                </c:pt>
                <c:pt idx="122">
                  <c:v>44053</c:v>
                </c:pt>
                <c:pt idx="123">
                  <c:v>44054</c:v>
                </c:pt>
                <c:pt idx="124">
                  <c:v>44055</c:v>
                </c:pt>
                <c:pt idx="125">
                  <c:v>44056</c:v>
                </c:pt>
                <c:pt idx="126">
                  <c:v>44057</c:v>
                </c:pt>
                <c:pt idx="127">
                  <c:v>44058</c:v>
                </c:pt>
                <c:pt idx="128">
                  <c:v>44059</c:v>
                </c:pt>
                <c:pt idx="129">
                  <c:v>44060</c:v>
                </c:pt>
                <c:pt idx="130">
                  <c:v>44061</c:v>
                </c:pt>
                <c:pt idx="131">
                  <c:v>44062</c:v>
                </c:pt>
                <c:pt idx="132">
                  <c:v>44063</c:v>
                </c:pt>
                <c:pt idx="133">
                  <c:v>44064</c:v>
                </c:pt>
                <c:pt idx="134">
                  <c:v>44065</c:v>
                </c:pt>
                <c:pt idx="135">
                  <c:v>44066</c:v>
                </c:pt>
                <c:pt idx="136">
                  <c:v>44067</c:v>
                </c:pt>
                <c:pt idx="137">
                  <c:v>44068</c:v>
                </c:pt>
                <c:pt idx="138">
                  <c:v>44069</c:v>
                </c:pt>
                <c:pt idx="139">
                  <c:v>44070</c:v>
                </c:pt>
                <c:pt idx="140">
                  <c:v>44071</c:v>
                </c:pt>
                <c:pt idx="141">
                  <c:v>44072</c:v>
                </c:pt>
                <c:pt idx="142">
                  <c:v>44073</c:v>
                </c:pt>
                <c:pt idx="143">
                  <c:v>44074</c:v>
                </c:pt>
                <c:pt idx="144">
                  <c:v>44075</c:v>
                </c:pt>
                <c:pt idx="145">
                  <c:v>44076</c:v>
                </c:pt>
                <c:pt idx="146">
                  <c:v>44077</c:v>
                </c:pt>
                <c:pt idx="147">
                  <c:v>44078</c:v>
                </c:pt>
                <c:pt idx="148">
                  <c:v>44079</c:v>
                </c:pt>
                <c:pt idx="149">
                  <c:v>44080</c:v>
                </c:pt>
                <c:pt idx="150">
                  <c:v>44081</c:v>
                </c:pt>
                <c:pt idx="151">
                  <c:v>44082</c:v>
                </c:pt>
                <c:pt idx="152">
                  <c:v>44083</c:v>
                </c:pt>
                <c:pt idx="153">
                  <c:v>44084</c:v>
                </c:pt>
                <c:pt idx="154">
                  <c:v>44085</c:v>
                </c:pt>
                <c:pt idx="155">
                  <c:v>44086</c:v>
                </c:pt>
                <c:pt idx="156">
                  <c:v>44087</c:v>
                </c:pt>
                <c:pt idx="157">
                  <c:v>44088</c:v>
                </c:pt>
                <c:pt idx="158">
                  <c:v>44089</c:v>
                </c:pt>
                <c:pt idx="159">
                  <c:v>44090</c:v>
                </c:pt>
                <c:pt idx="160">
                  <c:v>44091</c:v>
                </c:pt>
                <c:pt idx="161">
                  <c:v>44092</c:v>
                </c:pt>
                <c:pt idx="162">
                  <c:v>44093</c:v>
                </c:pt>
                <c:pt idx="163">
                  <c:v>44094</c:v>
                </c:pt>
                <c:pt idx="164">
                  <c:v>44095</c:v>
                </c:pt>
                <c:pt idx="165">
                  <c:v>44096</c:v>
                </c:pt>
                <c:pt idx="166">
                  <c:v>44097</c:v>
                </c:pt>
                <c:pt idx="167">
                  <c:v>44098</c:v>
                </c:pt>
                <c:pt idx="168">
                  <c:v>44099</c:v>
                </c:pt>
                <c:pt idx="169">
                  <c:v>44100</c:v>
                </c:pt>
                <c:pt idx="170">
                  <c:v>44101</c:v>
                </c:pt>
                <c:pt idx="171">
                  <c:v>44102</c:v>
                </c:pt>
                <c:pt idx="172">
                  <c:v>44103</c:v>
                </c:pt>
                <c:pt idx="173">
                  <c:v>44104</c:v>
                </c:pt>
                <c:pt idx="174">
                  <c:v>44105</c:v>
                </c:pt>
                <c:pt idx="175">
                  <c:v>44106</c:v>
                </c:pt>
                <c:pt idx="176">
                  <c:v>44107</c:v>
                </c:pt>
                <c:pt idx="177">
                  <c:v>44108</c:v>
                </c:pt>
                <c:pt idx="178">
                  <c:v>44109</c:v>
                </c:pt>
                <c:pt idx="179">
                  <c:v>44110</c:v>
                </c:pt>
                <c:pt idx="180">
                  <c:v>44111</c:v>
                </c:pt>
                <c:pt idx="181">
                  <c:v>44112</c:v>
                </c:pt>
                <c:pt idx="182">
                  <c:v>44113</c:v>
                </c:pt>
                <c:pt idx="183">
                  <c:v>44114</c:v>
                </c:pt>
                <c:pt idx="184">
                  <c:v>44115</c:v>
                </c:pt>
                <c:pt idx="185">
                  <c:v>44116</c:v>
                </c:pt>
                <c:pt idx="186">
                  <c:v>44117</c:v>
                </c:pt>
                <c:pt idx="187">
                  <c:v>44118</c:v>
                </c:pt>
                <c:pt idx="188">
                  <c:v>44119</c:v>
                </c:pt>
                <c:pt idx="189">
                  <c:v>44120</c:v>
                </c:pt>
                <c:pt idx="190">
                  <c:v>44121</c:v>
                </c:pt>
                <c:pt idx="191">
                  <c:v>44122</c:v>
                </c:pt>
                <c:pt idx="192">
                  <c:v>44123</c:v>
                </c:pt>
                <c:pt idx="193">
                  <c:v>44124</c:v>
                </c:pt>
                <c:pt idx="194">
                  <c:v>44125</c:v>
                </c:pt>
                <c:pt idx="195">
                  <c:v>44126</c:v>
                </c:pt>
                <c:pt idx="196">
                  <c:v>44127</c:v>
                </c:pt>
                <c:pt idx="197">
                  <c:v>44128</c:v>
                </c:pt>
                <c:pt idx="198">
                  <c:v>44129</c:v>
                </c:pt>
                <c:pt idx="199">
                  <c:v>44130</c:v>
                </c:pt>
                <c:pt idx="200">
                  <c:v>44131</c:v>
                </c:pt>
                <c:pt idx="201">
                  <c:v>44132</c:v>
                </c:pt>
                <c:pt idx="202">
                  <c:v>44133</c:v>
                </c:pt>
                <c:pt idx="203">
                  <c:v>44134</c:v>
                </c:pt>
                <c:pt idx="204">
                  <c:v>44135</c:v>
                </c:pt>
                <c:pt idx="205">
                  <c:v>44136</c:v>
                </c:pt>
                <c:pt idx="206">
                  <c:v>44137</c:v>
                </c:pt>
                <c:pt idx="207">
                  <c:v>44138</c:v>
                </c:pt>
                <c:pt idx="208">
                  <c:v>44139</c:v>
                </c:pt>
                <c:pt idx="209">
                  <c:v>44140</c:v>
                </c:pt>
                <c:pt idx="210">
                  <c:v>44141</c:v>
                </c:pt>
                <c:pt idx="211">
                  <c:v>44142</c:v>
                </c:pt>
                <c:pt idx="212">
                  <c:v>44143</c:v>
                </c:pt>
                <c:pt idx="213">
                  <c:v>44144</c:v>
                </c:pt>
                <c:pt idx="214">
                  <c:v>44145</c:v>
                </c:pt>
                <c:pt idx="215">
                  <c:v>44146</c:v>
                </c:pt>
                <c:pt idx="216">
                  <c:v>44147</c:v>
                </c:pt>
                <c:pt idx="217">
                  <c:v>44148</c:v>
                </c:pt>
                <c:pt idx="218">
                  <c:v>44149</c:v>
                </c:pt>
                <c:pt idx="219">
                  <c:v>44150</c:v>
                </c:pt>
                <c:pt idx="220">
                  <c:v>44151</c:v>
                </c:pt>
                <c:pt idx="221">
                  <c:v>44152</c:v>
                </c:pt>
                <c:pt idx="222">
                  <c:v>44153</c:v>
                </c:pt>
                <c:pt idx="223">
                  <c:v>44154</c:v>
                </c:pt>
                <c:pt idx="224">
                  <c:v>44155</c:v>
                </c:pt>
                <c:pt idx="225">
                  <c:v>44156</c:v>
                </c:pt>
                <c:pt idx="226">
                  <c:v>44157</c:v>
                </c:pt>
                <c:pt idx="227">
                  <c:v>44158</c:v>
                </c:pt>
                <c:pt idx="228">
                  <c:v>44159</c:v>
                </c:pt>
                <c:pt idx="229">
                  <c:v>44160</c:v>
                </c:pt>
              </c:numCache>
            </c:numRef>
          </c:cat>
          <c:val>
            <c:numRef>
              <c:f>Raw_Data!$F$37:$F$280</c:f>
              <c:numCache>
                <c:formatCode>0.00%</c:formatCode>
                <c:ptCount val="244"/>
                <c:pt idx="15">
                  <c:v>5.2496798975672214E-2</c:v>
                </c:pt>
                <c:pt idx="16">
                  <c:v>5.1055473735886106E-2</c:v>
                </c:pt>
                <c:pt idx="17">
                  <c:v>5.1374819102749637E-2</c:v>
                </c:pt>
                <c:pt idx="18">
                  <c:v>5.1428571428571428E-2</c:v>
                </c:pt>
                <c:pt idx="19">
                  <c:v>5.1553205551883675E-2</c:v>
                </c:pt>
                <c:pt idx="20">
                  <c:v>5.0977060322854713E-2</c:v>
                </c:pt>
                <c:pt idx="21">
                  <c:v>5.0830088132814102E-2</c:v>
                </c:pt>
                <c:pt idx="23">
                  <c:v>4.9317738791423003E-2</c:v>
                </c:pt>
                <c:pt idx="24">
                  <c:v>4.9571020019065777E-2</c:v>
                </c:pt>
                <c:pt idx="25">
                  <c:v>4.7234627275850226E-2</c:v>
                </c:pt>
                <c:pt idx="26">
                  <c:v>4.7691270643747896E-2</c:v>
                </c:pt>
                <c:pt idx="27">
                  <c:v>4.7976501305483026E-2</c:v>
                </c:pt>
                <c:pt idx="28">
                  <c:v>4.7391857506361323E-2</c:v>
                </c:pt>
                <c:pt idx="29">
                  <c:v>4.7204968944099382E-2</c:v>
                </c:pt>
                <c:pt idx="30">
                  <c:v>4.6684914841849147E-2</c:v>
                </c:pt>
                <c:pt idx="31">
                  <c:v>4.6577804403175077E-2</c:v>
                </c:pt>
                <c:pt idx="32">
                  <c:v>4.6840799649788413E-2</c:v>
                </c:pt>
                <c:pt idx="33">
                  <c:v>4.6045197740112995E-2</c:v>
                </c:pt>
                <c:pt idx="34">
                  <c:v>4.5397923875432525E-2</c:v>
                </c:pt>
                <c:pt idx="35">
                  <c:v>4.4599677592692101E-2</c:v>
                </c:pt>
                <c:pt idx="36">
                  <c:v>4.3444328824141516E-2</c:v>
                </c:pt>
                <c:pt idx="37">
                  <c:v>4.3216209284431907E-2</c:v>
                </c:pt>
                <c:pt idx="38">
                  <c:v>4.3604284814114679E-2</c:v>
                </c:pt>
                <c:pt idx="39">
                  <c:v>4.5358780518031973E-2</c:v>
                </c:pt>
                <c:pt idx="40">
                  <c:v>4.6038937186237298E-2</c:v>
                </c:pt>
                <c:pt idx="41">
                  <c:v>4.6584600531016172E-2</c:v>
                </c:pt>
                <c:pt idx="42">
                  <c:v>4.6403987657251365E-2</c:v>
                </c:pt>
                <c:pt idx="43">
                  <c:v>4.5618947614047368E-2</c:v>
                </c:pt>
                <c:pt idx="46">
                  <c:v>4.401742822031058E-2</c:v>
                </c:pt>
                <c:pt idx="47">
                  <c:v>4.4067423157430868E-2</c:v>
                </c:pt>
                <c:pt idx="48">
                  <c:v>4.4533972125435542E-2</c:v>
                </c:pt>
                <c:pt idx="49">
                  <c:v>4.4167371090448014E-2</c:v>
                </c:pt>
                <c:pt idx="50">
                  <c:v>4.4414674361088209E-2</c:v>
                </c:pt>
                <c:pt idx="52">
                  <c:v>4.3698984670515625E-2</c:v>
                </c:pt>
                <c:pt idx="53">
                  <c:v>4.3397152675503189E-2</c:v>
                </c:pt>
                <c:pt idx="54">
                  <c:v>4.3227665706051875E-2</c:v>
                </c:pt>
                <c:pt idx="55">
                  <c:v>4.2783745913124706E-2</c:v>
                </c:pt>
                <c:pt idx="56">
                  <c:v>4.2452400473717775E-2</c:v>
                </c:pt>
                <c:pt idx="57">
                  <c:v>4.1640825728714449E-2</c:v>
                </c:pt>
                <c:pt idx="58">
                  <c:v>4.1475871785840085E-2</c:v>
                </c:pt>
                <c:pt idx="59">
                  <c:v>4.1129313349599163E-2</c:v>
                </c:pt>
                <c:pt idx="60">
                  <c:v>4.074137341988384E-2</c:v>
                </c:pt>
                <c:pt idx="61">
                  <c:v>4.0730455272237648E-2</c:v>
                </c:pt>
                <c:pt idx="62">
                  <c:v>4.1356215989953954E-2</c:v>
                </c:pt>
                <c:pt idx="63">
                  <c:v>4.0851553509781355E-2</c:v>
                </c:pt>
                <c:pt idx="64">
                  <c:v>4.0096424266773803E-2</c:v>
                </c:pt>
                <c:pt idx="65">
                  <c:v>3.9907414797669405E-2</c:v>
                </c:pt>
                <c:pt idx="66">
                  <c:v>3.9930418281015262E-2</c:v>
                </c:pt>
                <c:pt idx="67">
                  <c:v>3.9909579858133919E-2</c:v>
                </c:pt>
                <c:pt idx="68">
                  <c:v>3.9861485186610236E-2</c:v>
                </c:pt>
                <c:pt idx="69">
                  <c:v>3.9402894597256953E-2</c:v>
                </c:pt>
                <c:pt idx="70">
                  <c:v>3.8798870224468561E-2</c:v>
                </c:pt>
                <c:pt idx="71">
                  <c:v>3.8444607483492294E-2</c:v>
                </c:pt>
                <c:pt idx="72">
                  <c:v>3.8254545454545458E-2</c:v>
                </c:pt>
                <c:pt idx="73">
                  <c:v>3.8008526627646505E-2</c:v>
                </c:pt>
                <c:pt idx="74">
                  <c:v>3.7974683544303799E-2</c:v>
                </c:pt>
                <c:pt idx="75">
                  <c:v>3.7457355705632529E-2</c:v>
                </c:pt>
                <c:pt idx="76">
                  <c:v>3.7353766162687284E-2</c:v>
                </c:pt>
                <c:pt idx="77">
                  <c:v>3.7216501783430916E-2</c:v>
                </c:pt>
                <c:pt idx="78">
                  <c:v>3.6526669743522124E-2</c:v>
                </c:pt>
                <c:pt idx="79">
                  <c:v>3.663340336134454E-2</c:v>
                </c:pt>
                <c:pt idx="80">
                  <c:v>3.6489216133446273E-2</c:v>
                </c:pt>
                <c:pt idx="81">
                  <c:v>3.6120700677662702E-2</c:v>
                </c:pt>
                <c:pt idx="82">
                  <c:v>3.6106552203004669E-2</c:v>
                </c:pt>
                <c:pt idx="83">
                  <c:v>3.6134087940792335E-2</c:v>
                </c:pt>
                <c:pt idx="84">
                  <c:v>3.5723009281875918E-2</c:v>
                </c:pt>
                <c:pt idx="85">
                  <c:v>3.5183737294761534E-2</c:v>
                </c:pt>
                <c:pt idx="86">
                  <c:v>3.4601052818359262E-2</c:v>
                </c:pt>
                <c:pt idx="87">
                  <c:v>3.4573227611940295E-2</c:v>
                </c:pt>
                <c:pt idx="88">
                  <c:v>3.4362691934471147E-2</c:v>
                </c:pt>
                <c:pt idx="89">
                  <c:v>3.3930464869691389E-2</c:v>
                </c:pt>
                <c:pt idx="90">
                  <c:v>3.3543436557961083E-2</c:v>
                </c:pt>
                <c:pt idx="91">
                  <c:v>3.320835565077665E-2</c:v>
                </c:pt>
                <c:pt idx="92">
                  <c:v>3.2529679410072697E-2</c:v>
                </c:pt>
                <c:pt idx="93">
                  <c:v>3.2234772293568519E-2</c:v>
                </c:pt>
                <c:pt idx="94">
                  <c:v>3.2005291812954764E-2</c:v>
                </c:pt>
                <c:pt idx="95">
                  <c:v>3.1398338607594937E-2</c:v>
                </c:pt>
                <c:pt idx="96">
                  <c:v>3.1194080379165257E-2</c:v>
                </c:pt>
                <c:pt idx="97">
                  <c:v>3.0830526964853198E-2</c:v>
                </c:pt>
                <c:pt idx="98">
                  <c:v>3.0455912983105762E-2</c:v>
                </c:pt>
                <c:pt idx="99">
                  <c:v>3.0066714749368915E-2</c:v>
                </c:pt>
                <c:pt idx="100">
                  <c:v>2.8927939208151635E-2</c:v>
                </c:pt>
                <c:pt idx="101">
                  <c:v>2.8658067822670198E-2</c:v>
                </c:pt>
                <c:pt idx="102">
                  <c:v>2.8013300083125518E-2</c:v>
                </c:pt>
                <c:pt idx="103">
                  <c:v>2.758761206193969E-2</c:v>
                </c:pt>
                <c:pt idx="104">
                  <c:v>2.7200063625879827E-2</c:v>
                </c:pt>
                <c:pt idx="105">
                  <c:v>2.6647641818672633E-2</c:v>
                </c:pt>
                <c:pt idx="106">
                  <c:v>2.6005081452697653E-2</c:v>
                </c:pt>
                <c:pt idx="107">
                  <c:v>2.5850289892536651E-2</c:v>
                </c:pt>
                <c:pt idx="108">
                  <c:v>2.5687475091482191E-2</c:v>
                </c:pt>
                <c:pt idx="109">
                  <c:v>2.5563535518737111E-2</c:v>
                </c:pt>
                <c:pt idx="110">
                  <c:v>2.5202770912382079E-2</c:v>
                </c:pt>
                <c:pt idx="111">
                  <c:v>2.4875791193085143E-2</c:v>
                </c:pt>
                <c:pt idx="112">
                  <c:v>2.4377300918709165E-2</c:v>
                </c:pt>
                <c:pt idx="113">
                  <c:v>2.4086189499723333E-2</c:v>
                </c:pt>
                <c:pt idx="114">
                  <c:v>2.3793490460157128E-2</c:v>
                </c:pt>
                <c:pt idx="115">
                  <c:v>2.361305065380221E-2</c:v>
                </c:pt>
                <c:pt idx="116">
                  <c:v>2.3325154517501629E-2</c:v>
                </c:pt>
                <c:pt idx="117">
                  <c:v>2.296814391741242E-2</c:v>
                </c:pt>
                <c:pt idx="118">
                  <c:v>2.2854393456426293E-2</c:v>
                </c:pt>
                <c:pt idx="119">
                  <c:v>2.2606225588827081E-2</c:v>
                </c:pt>
                <c:pt idx="120">
                  <c:v>2.2326334663658975E-2</c:v>
                </c:pt>
                <c:pt idx="121">
                  <c:v>2.2097078497513006E-2</c:v>
                </c:pt>
                <c:pt idx="122">
                  <c:v>2.1983321041583934E-2</c:v>
                </c:pt>
                <c:pt idx="123">
                  <c:v>2.1875785768166959E-2</c:v>
                </c:pt>
                <c:pt idx="124">
                  <c:v>2.1383137095682771E-2</c:v>
                </c:pt>
                <c:pt idx="125">
                  <c:v>2.1121902032585044E-2</c:v>
                </c:pt>
                <c:pt idx="126">
                  <c:v>2.0993263355788813E-2</c:v>
                </c:pt>
                <c:pt idx="127">
                  <c:v>2.0806575905471358E-2</c:v>
                </c:pt>
                <c:pt idx="128">
                  <c:v>2.0679130103014115E-2</c:v>
                </c:pt>
                <c:pt idx="129">
                  <c:v>2.06092061172558E-2</c:v>
                </c:pt>
                <c:pt idx="130">
                  <c:v>2.05960445668627E-2</c:v>
                </c:pt>
                <c:pt idx="131">
                  <c:v>2.0573718418609197E-2</c:v>
                </c:pt>
                <c:pt idx="132">
                  <c:v>2.0564070532840054E-2</c:v>
                </c:pt>
                <c:pt idx="133">
                  <c:v>2.0442446468709335E-2</c:v>
                </c:pt>
                <c:pt idx="134">
                  <c:v>2.0247991454976084E-2</c:v>
                </c:pt>
                <c:pt idx="135">
                  <c:v>2.0239380642789864E-2</c:v>
                </c:pt>
                <c:pt idx="136">
                  <c:v>2.0159912526481243E-2</c:v>
                </c:pt>
                <c:pt idx="137">
                  <c:v>2.0081672949201219E-2</c:v>
                </c:pt>
                <c:pt idx="138">
                  <c:v>1.9942516029184169E-2</c:v>
                </c:pt>
                <c:pt idx="139">
                  <c:v>1.9792074470398886E-2</c:v>
                </c:pt>
                <c:pt idx="140">
                  <c:v>1.9633423872361357E-2</c:v>
                </c:pt>
                <c:pt idx="141">
                  <c:v>1.9358093196292326E-2</c:v>
                </c:pt>
                <c:pt idx="142">
                  <c:v>1.936209193870753E-2</c:v>
                </c:pt>
                <c:pt idx="143">
                  <c:v>1.9278452764691298E-2</c:v>
                </c:pt>
                <c:pt idx="144">
                  <c:v>1.9274168953949376E-2</c:v>
                </c:pt>
                <c:pt idx="145">
                  <c:v>1.9323478226080694E-2</c:v>
                </c:pt>
                <c:pt idx="146">
                  <c:v>1.9180505060430383E-2</c:v>
                </c:pt>
                <c:pt idx="147">
                  <c:v>1.9099405925266561E-2</c:v>
                </c:pt>
                <c:pt idx="148">
                  <c:v>1.8927264409881062E-2</c:v>
                </c:pt>
                <c:pt idx="149">
                  <c:v>1.8872929851820971E-2</c:v>
                </c:pt>
                <c:pt idx="150">
                  <c:v>1.8769787426503846E-2</c:v>
                </c:pt>
                <c:pt idx="151">
                  <c:v>1.8698775295860764E-2</c:v>
                </c:pt>
                <c:pt idx="152">
                  <c:v>1.8767252718750578E-2</c:v>
                </c:pt>
                <c:pt idx="153">
                  <c:v>1.8896516468268457E-2</c:v>
                </c:pt>
                <c:pt idx="154">
                  <c:v>1.8741921585523482E-2</c:v>
                </c:pt>
                <c:pt idx="155">
                  <c:v>1.8736151732695206E-2</c:v>
                </c:pt>
                <c:pt idx="156">
                  <c:v>1.861445254192642E-2</c:v>
                </c:pt>
                <c:pt idx="157">
                  <c:v>1.8592227925002619E-2</c:v>
                </c:pt>
                <c:pt idx="158">
                  <c:v>1.8517241379310344E-2</c:v>
                </c:pt>
                <c:pt idx="159">
                  <c:v>1.8412633585188212E-2</c:v>
                </c:pt>
                <c:pt idx="160">
                  <c:v>1.8409971366009768E-2</c:v>
                </c:pt>
                <c:pt idx="161">
                  <c:v>1.831093666844066E-2</c:v>
                </c:pt>
                <c:pt idx="162">
                  <c:v>1.8132425621051943E-2</c:v>
                </c:pt>
                <c:pt idx="163">
                  <c:v>1.8052711969061778E-2</c:v>
                </c:pt>
                <c:pt idx="164">
                  <c:v>1.7959526462845422E-2</c:v>
                </c:pt>
                <c:pt idx="165">
                  <c:v>1.7838070491463551E-2</c:v>
                </c:pt>
                <c:pt idx="166">
                  <c:v>1.7696049876411039E-2</c:v>
                </c:pt>
                <c:pt idx="167">
                  <c:v>1.7721874123258208E-2</c:v>
                </c:pt>
                <c:pt idx="168">
                  <c:v>1.7658992407709094E-2</c:v>
                </c:pt>
                <c:pt idx="169">
                  <c:v>1.7475316494033558E-2</c:v>
                </c:pt>
                <c:pt idx="170">
                  <c:v>1.7400851243025373E-2</c:v>
                </c:pt>
                <c:pt idx="171">
                  <c:v>1.7359088125009338E-2</c:v>
                </c:pt>
                <c:pt idx="172">
                  <c:v>1.7242395661400612E-2</c:v>
                </c:pt>
                <c:pt idx="173">
                  <c:v>1.705403834979663E-2</c:v>
                </c:pt>
                <c:pt idx="174">
                  <c:v>1.7080656264341441E-2</c:v>
                </c:pt>
                <c:pt idx="175">
                  <c:v>1.6924229784947759E-2</c:v>
                </c:pt>
                <c:pt idx="176">
                  <c:v>1.6735878668351828E-2</c:v>
                </c:pt>
                <c:pt idx="177">
                  <c:v>1.6648994037208917E-2</c:v>
                </c:pt>
                <c:pt idx="178">
                  <c:v>1.6594220727739958E-2</c:v>
                </c:pt>
                <c:pt idx="179">
                  <c:v>1.6416421813084617E-2</c:v>
                </c:pt>
                <c:pt idx="180">
                  <c:v>1.5968767545405878E-2</c:v>
                </c:pt>
                <c:pt idx="181">
                  <c:v>1.5931831385966044E-2</c:v>
                </c:pt>
                <c:pt idx="182">
                  <c:v>1.5830529213826858E-2</c:v>
                </c:pt>
                <c:pt idx="183">
                  <c:v>1.5721568380640694E-2</c:v>
                </c:pt>
                <c:pt idx="184">
                  <c:v>1.5593085238878096E-2</c:v>
                </c:pt>
                <c:pt idx="185">
                  <c:v>1.5482515754355617E-2</c:v>
                </c:pt>
                <c:pt idx="186">
                  <c:v>1.5534146968454298E-2</c:v>
                </c:pt>
                <c:pt idx="187">
                  <c:v>1.5371086456338164E-2</c:v>
                </c:pt>
                <c:pt idx="188">
                  <c:v>1.5392838054516302E-2</c:v>
                </c:pt>
                <c:pt idx="189">
                  <c:v>1.5203611442471874E-2</c:v>
                </c:pt>
                <c:pt idx="190">
                  <c:v>1.5115729806329713E-2</c:v>
                </c:pt>
                <c:pt idx="191">
                  <c:v>1.5033045304598947E-2</c:v>
                </c:pt>
                <c:pt idx="192">
                  <c:v>1.5026006549797726E-2</c:v>
                </c:pt>
                <c:pt idx="193">
                  <c:v>1.4987045474850353E-2</c:v>
                </c:pt>
                <c:pt idx="194">
                  <c:v>1.4978680381555233E-2</c:v>
                </c:pt>
                <c:pt idx="195">
                  <c:v>1.49514079242462E-2</c:v>
                </c:pt>
                <c:pt idx="196">
                  <c:v>1.4890984340999275E-2</c:v>
                </c:pt>
                <c:pt idx="197">
                  <c:v>1.4704650188521157E-2</c:v>
                </c:pt>
                <c:pt idx="198">
                  <c:v>1.4513833013554496E-2</c:v>
                </c:pt>
                <c:pt idx="199">
                  <c:v>1.4407455091655938E-2</c:v>
                </c:pt>
                <c:pt idx="200">
                  <c:v>1.4332025251663539E-2</c:v>
                </c:pt>
                <c:pt idx="201">
                  <c:v>1.420773641791633E-2</c:v>
                </c:pt>
                <c:pt idx="202">
                  <c:v>1.4142587483664875E-2</c:v>
                </c:pt>
                <c:pt idx="203">
                  <c:v>1.4024818988616712E-2</c:v>
                </c:pt>
                <c:pt idx="204">
                  <c:v>1.3850157154981859E-2</c:v>
                </c:pt>
                <c:pt idx="205">
                  <c:v>1.370556506691703E-2</c:v>
                </c:pt>
                <c:pt idx="206">
                  <c:v>1.3604449712774688E-2</c:v>
                </c:pt>
                <c:pt idx="207">
                  <c:v>1.3494464845258083E-2</c:v>
                </c:pt>
                <c:pt idx="208">
                  <c:v>1.3397163057809554E-2</c:v>
                </c:pt>
                <c:pt idx="209">
                  <c:v>1.3307077734500378E-2</c:v>
                </c:pt>
                <c:pt idx="210">
                  <c:v>1.3139866388664313E-2</c:v>
                </c:pt>
                <c:pt idx="211">
                  <c:v>1.3045185983737391E-2</c:v>
                </c:pt>
                <c:pt idx="212">
                  <c:v>1.2951223952730101E-2</c:v>
                </c:pt>
                <c:pt idx="213">
                  <c:v>1.2858273434121745E-2</c:v>
                </c:pt>
                <c:pt idx="214">
                  <c:v>1.2756125346982655E-2</c:v>
                </c:pt>
                <c:pt idx="215">
                  <c:v>1.2595803492901118E-2</c:v>
                </c:pt>
                <c:pt idx="216">
                  <c:v>1.2507711289327575E-2</c:v>
                </c:pt>
                <c:pt idx="217">
                  <c:v>1.2398000662431121E-2</c:v>
                </c:pt>
                <c:pt idx="218">
                  <c:v>1.2178908011782249E-2</c:v>
                </c:pt>
                <c:pt idx="219">
                  <c:v>1.207244923175323E-2</c:v>
                </c:pt>
                <c:pt idx="220">
                  <c:v>1.196287482835719E-2</c:v>
                </c:pt>
                <c:pt idx="221">
                  <c:v>1.1950030984169906E-2</c:v>
                </c:pt>
                <c:pt idx="222">
                  <c:v>1.1827043308256133E-2</c:v>
                </c:pt>
                <c:pt idx="223">
                  <c:v>1.1739335534739537E-2</c:v>
                </c:pt>
                <c:pt idx="224">
                  <c:v>1.1576416172818417E-2</c:v>
                </c:pt>
                <c:pt idx="225">
                  <c:v>1.1436231623778126E-2</c:v>
                </c:pt>
                <c:pt idx="226">
                  <c:v>1.1302972802024035E-2</c:v>
                </c:pt>
                <c:pt idx="227">
                  <c:v>1.1183783513904838E-2</c:v>
                </c:pt>
                <c:pt idx="228">
                  <c:v>1.1109200555152974E-2</c:v>
                </c:pt>
                <c:pt idx="229">
                  <c:v>1.1044968369858974E-2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E0A-B8B3-05BE07823095}"/>
            </c:ext>
          </c:extLst>
        </c:ser>
        <c:ser>
          <c:idx val="1"/>
          <c:order val="1"/>
          <c:marker>
            <c:symbol val="none"/>
          </c:marker>
          <c:cat>
            <c:numRef>
              <c:f>Raw_Data!$A$37:$A$266</c:f>
              <c:numCache>
                <c:formatCode>m/d/yyyy</c:formatCode>
                <c:ptCount val="230"/>
                <c:pt idx="0">
                  <c:v>43931</c:v>
                </c:pt>
                <c:pt idx="1">
                  <c:v>43932</c:v>
                </c:pt>
                <c:pt idx="2">
                  <c:v>43933</c:v>
                </c:pt>
                <c:pt idx="3">
                  <c:v>43934</c:v>
                </c:pt>
                <c:pt idx="4">
                  <c:v>43935</c:v>
                </c:pt>
                <c:pt idx="5">
                  <c:v>43936</c:v>
                </c:pt>
                <c:pt idx="6">
                  <c:v>43937</c:v>
                </c:pt>
                <c:pt idx="7">
                  <c:v>43938</c:v>
                </c:pt>
                <c:pt idx="8">
                  <c:v>43939</c:v>
                </c:pt>
                <c:pt idx="9">
                  <c:v>43940</c:v>
                </c:pt>
                <c:pt idx="10">
                  <c:v>43941</c:v>
                </c:pt>
                <c:pt idx="11">
                  <c:v>43942</c:v>
                </c:pt>
                <c:pt idx="12">
                  <c:v>43943</c:v>
                </c:pt>
                <c:pt idx="13">
                  <c:v>43944</c:v>
                </c:pt>
                <c:pt idx="14">
                  <c:v>43945</c:v>
                </c:pt>
                <c:pt idx="15">
                  <c:v>43946</c:v>
                </c:pt>
                <c:pt idx="16">
                  <c:v>43947</c:v>
                </c:pt>
                <c:pt idx="17">
                  <c:v>43948</c:v>
                </c:pt>
                <c:pt idx="18">
                  <c:v>43949</c:v>
                </c:pt>
                <c:pt idx="19">
                  <c:v>43950</c:v>
                </c:pt>
                <c:pt idx="20">
                  <c:v>43951</c:v>
                </c:pt>
                <c:pt idx="21">
                  <c:v>43952</c:v>
                </c:pt>
                <c:pt idx="22">
                  <c:v>43953</c:v>
                </c:pt>
                <c:pt idx="23">
                  <c:v>43954</c:v>
                </c:pt>
                <c:pt idx="24">
                  <c:v>43955</c:v>
                </c:pt>
                <c:pt idx="25">
                  <c:v>43956</c:v>
                </c:pt>
                <c:pt idx="26">
                  <c:v>43957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43965</c:v>
                </c:pt>
                <c:pt idx="35">
                  <c:v>43966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43976</c:v>
                </c:pt>
                <c:pt idx="46">
                  <c:v>43977</c:v>
                </c:pt>
                <c:pt idx="47">
                  <c:v>43978</c:v>
                </c:pt>
                <c:pt idx="48">
                  <c:v>43979</c:v>
                </c:pt>
                <c:pt idx="49">
                  <c:v>43980</c:v>
                </c:pt>
                <c:pt idx="50">
                  <c:v>43981</c:v>
                </c:pt>
                <c:pt idx="51">
                  <c:v>43982</c:v>
                </c:pt>
                <c:pt idx="52">
                  <c:v>43983</c:v>
                </c:pt>
                <c:pt idx="53">
                  <c:v>43984</c:v>
                </c:pt>
                <c:pt idx="54">
                  <c:v>43985</c:v>
                </c:pt>
                <c:pt idx="55">
                  <c:v>43986</c:v>
                </c:pt>
                <c:pt idx="56">
                  <c:v>43987</c:v>
                </c:pt>
                <c:pt idx="57">
                  <c:v>43988</c:v>
                </c:pt>
                <c:pt idx="58">
                  <c:v>43989</c:v>
                </c:pt>
                <c:pt idx="59">
                  <c:v>43990</c:v>
                </c:pt>
                <c:pt idx="60">
                  <c:v>43991</c:v>
                </c:pt>
                <c:pt idx="61">
                  <c:v>43992</c:v>
                </c:pt>
                <c:pt idx="62">
                  <c:v>43993</c:v>
                </c:pt>
                <c:pt idx="63">
                  <c:v>43994</c:v>
                </c:pt>
                <c:pt idx="64">
                  <c:v>43995</c:v>
                </c:pt>
                <c:pt idx="65">
                  <c:v>43996</c:v>
                </c:pt>
                <c:pt idx="66">
                  <c:v>43997</c:v>
                </c:pt>
                <c:pt idx="67">
                  <c:v>43998</c:v>
                </c:pt>
                <c:pt idx="68">
                  <c:v>43999</c:v>
                </c:pt>
                <c:pt idx="69">
                  <c:v>44000</c:v>
                </c:pt>
                <c:pt idx="70">
                  <c:v>44001</c:v>
                </c:pt>
                <c:pt idx="71">
                  <c:v>44002</c:v>
                </c:pt>
                <c:pt idx="72">
                  <c:v>44003</c:v>
                </c:pt>
                <c:pt idx="73">
                  <c:v>44004</c:v>
                </c:pt>
                <c:pt idx="74">
                  <c:v>44005</c:v>
                </c:pt>
                <c:pt idx="75">
                  <c:v>44006</c:v>
                </c:pt>
                <c:pt idx="76">
                  <c:v>44007</c:v>
                </c:pt>
                <c:pt idx="77">
                  <c:v>44008</c:v>
                </c:pt>
                <c:pt idx="78">
                  <c:v>44009</c:v>
                </c:pt>
                <c:pt idx="79">
                  <c:v>44010</c:v>
                </c:pt>
                <c:pt idx="80">
                  <c:v>44011</c:v>
                </c:pt>
                <c:pt idx="81">
                  <c:v>44012</c:v>
                </c:pt>
                <c:pt idx="82">
                  <c:v>44013</c:v>
                </c:pt>
                <c:pt idx="83">
                  <c:v>44014</c:v>
                </c:pt>
                <c:pt idx="84">
                  <c:v>44015</c:v>
                </c:pt>
                <c:pt idx="85">
                  <c:v>44016</c:v>
                </c:pt>
                <c:pt idx="86">
                  <c:v>44017</c:v>
                </c:pt>
                <c:pt idx="87">
                  <c:v>44018</c:v>
                </c:pt>
                <c:pt idx="88">
                  <c:v>44019</c:v>
                </c:pt>
                <c:pt idx="89">
                  <c:v>44020</c:v>
                </c:pt>
                <c:pt idx="90">
                  <c:v>44021</c:v>
                </c:pt>
                <c:pt idx="91">
                  <c:v>44022</c:v>
                </c:pt>
                <c:pt idx="92">
                  <c:v>44023</c:v>
                </c:pt>
                <c:pt idx="93">
                  <c:v>44024</c:v>
                </c:pt>
                <c:pt idx="94">
                  <c:v>44025</c:v>
                </c:pt>
                <c:pt idx="95">
                  <c:v>44026</c:v>
                </c:pt>
                <c:pt idx="96">
                  <c:v>44027</c:v>
                </c:pt>
                <c:pt idx="97">
                  <c:v>44028</c:v>
                </c:pt>
                <c:pt idx="98">
                  <c:v>44029</c:v>
                </c:pt>
                <c:pt idx="99">
                  <c:v>44030</c:v>
                </c:pt>
                <c:pt idx="100">
                  <c:v>44031</c:v>
                </c:pt>
                <c:pt idx="101">
                  <c:v>44032</c:v>
                </c:pt>
                <c:pt idx="102">
                  <c:v>44033</c:v>
                </c:pt>
                <c:pt idx="103">
                  <c:v>44034</c:v>
                </c:pt>
                <c:pt idx="104">
                  <c:v>44035</c:v>
                </c:pt>
                <c:pt idx="105">
                  <c:v>44036</c:v>
                </c:pt>
                <c:pt idx="106">
                  <c:v>44037</c:v>
                </c:pt>
                <c:pt idx="107">
                  <c:v>44038</c:v>
                </c:pt>
                <c:pt idx="108">
                  <c:v>44039</c:v>
                </c:pt>
                <c:pt idx="109">
                  <c:v>44040</c:v>
                </c:pt>
                <c:pt idx="110">
                  <c:v>44041</c:v>
                </c:pt>
                <c:pt idx="111">
                  <c:v>44042</c:v>
                </c:pt>
                <c:pt idx="112">
                  <c:v>44043</c:v>
                </c:pt>
                <c:pt idx="113">
                  <c:v>44044</c:v>
                </c:pt>
                <c:pt idx="114">
                  <c:v>44045</c:v>
                </c:pt>
                <c:pt idx="115">
                  <c:v>44046</c:v>
                </c:pt>
                <c:pt idx="116">
                  <c:v>44047</c:v>
                </c:pt>
                <c:pt idx="117">
                  <c:v>44048</c:v>
                </c:pt>
                <c:pt idx="118">
                  <c:v>44049</c:v>
                </c:pt>
                <c:pt idx="119">
                  <c:v>44050</c:v>
                </c:pt>
                <c:pt idx="120">
                  <c:v>44051</c:v>
                </c:pt>
                <c:pt idx="121">
                  <c:v>44052</c:v>
                </c:pt>
                <c:pt idx="122">
                  <c:v>44053</c:v>
                </c:pt>
                <c:pt idx="123">
                  <c:v>44054</c:v>
                </c:pt>
                <c:pt idx="124">
                  <c:v>44055</c:v>
                </c:pt>
                <c:pt idx="125">
                  <c:v>44056</c:v>
                </c:pt>
                <c:pt idx="126">
                  <c:v>44057</c:v>
                </c:pt>
                <c:pt idx="127">
                  <c:v>44058</c:v>
                </c:pt>
                <c:pt idx="128">
                  <c:v>44059</c:v>
                </c:pt>
                <c:pt idx="129">
                  <c:v>44060</c:v>
                </c:pt>
                <c:pt idx="130">
                  <c:v>44061</c:v>
                </c:pt>
                <c:pt idx="131">
                  <c:v>44062</c:v>
                </c:pt>
                <c:pt idx="132">
                  <c:v>44063</c:v>
                </c:pt>
                <c:pt idx="133">
                  <c:v>44064</c:v>
                </c:pt>
                <c:pt idx="134">
                  <c:v>44065</c:v>
                </c:pt>
                <c:pt idx="135">
                  <c:v>44066</c:v>
                </c:pt>
                <c:pt idx="136">
                  <c:v>44067</c:v>
                </c:pt>
                <c:pt idx="137">
                  <c:v>44068</c:v>
                </c:pt>
                <c:pt idx="138">
                  <c:v>44069</c:v>
                </c:pt>
                <c:pt idx="139">
                  <c:v>44070</c:v>
                </c:pt>
                <c:pt idx="140">
                  <c:v>44071</c:v>
                </c:pt>
                <c:pt idx="141">
                  <c:v>44072</c:v>
                </c:pt>
                <c:pt idx="142">
                  <c:v>44073</c:v>
                </c:pt>
                <c:pt idx="143">
                  <c:v>44074</c:v>
                </c:pt>
                <c:pt idx="144">
                  <c:v>44075</c:v>
                </c:pt>
                <c:pt idx="145">
                  <c:v>44076</c:v>
                </c:pt>
                <c:pt idx="146">
                  <c:v>44077</c:v>
                </c:pt>
                <c:pt idx="147">
                  <c:v>44078</c:v>
                </c:pt>
                <c:pt idx="148">
                  <c:v>44079</c:v>
                </c:pt>
                <c:pt idx="149">
                  <c:v>44080</c:v>
                </c:pt>
                <c:pt idx="150">
                  <c:v>44081</c:v>
                </c:pt>
                <c:pt idx="151">
                  <c:v>44082</c:v>
                </c:pt>
                <c:pt idx="152">
                  <c:v>44083</c:v>
                </c:pt>
                <c:pt idx="153">
                  <c:v>44084</c:v>
                </c:pt>
                <c:pt idx="154">
                  <c:v>44085</c:v>
                </c:pt>
                <c:pt idx="155">
                  <c:v>44086</c:v>
                </c:pt>
                <c:pt idx="156">
                  <c:v>44087</c:v>
                </c:pt>
                <c:pt idx="157">
                  <c:v>44088</c:v>
                </c:pt>
                <c:pt idx="158">
                  <c:v>44089</c:v>
                </c:pt>
                <c:pt idx="159">
                  <c:v>44090</c:v>
                </c:pt>
                <c:pt idx="160">
                  <c:v>44091</c:v>
                </c:pt>
                <c:pt idx="161">
                  <c:v>44092</c:v>
                </c:pt>
                <c:pt idx="162">
                  <c:v>44093</c:v>
                </c:pt>
                <c:pt idx="163">
                  <c:v>44094</c:v>
                </c:pt>
                <c:pt idx="164">
                  <c:v>44095</c:v>
                </c:pt>
                <c:pt idx="165">
                  <c:v>44096</c:v>
                </c:pt>
                <c:pt idx="166">
                  <c:v>44097</c:v>
                </c:pt>
                <c:pt idx="167">
                  <c:v>44098</c:v>
                </c:pt>
                <c:pt idx="168">
                  <c:v>44099</c:v>
                </c:pt>
                <c:pt idx="169">
                  <c:v>44100</c:v>
                </c:pt>
                <c:pt idx="170">
                  <c:v>44101</c:v>
                </c:pt>
                <c:pt idx="171">
                  <c:v>44102</c:v>
                </c:pt>
                <c:pt idx="172">
                  <c:v>44103</c:v>
                </c:pt>
                <c:pt idx="173">
                  <c:v>44104</c:v>
                </c:pt>
                <c:pt idx="174">
                  <c:v>44105</c:v>
                </c:pt>
                <c:pt idx="175">
                  <c:v>44106</c:v>
                </c:pt>
                <c:pt idx="176">
                  <c:v>44107</c:v>
                </c:pt>
                <c:pt idx="177">
                  <c:v>44108</c:v>
                </c:pt>
                <c:pt idx="178">
                  <c:v>44109</c:v>
                </c:pt>
                <c:pt idx="179">
                  <c:v>44110</c:v>
                </c:pt>
                <c:pt idx="180">
                  <c:v>44111</c:v>
                </c:pt>
                <c:pt idx="181">
                  <c:v>44112</c:v>
                </c:pt>
                <c:pt idx="182">
                  <c:v>44113</c:v>
                </c:pt>
                <c:pt idx="183">
                  <c:v>44114</c:v>
                </c:pt>
                <c:pt idx="184">
                  <c:v>44115</c:v>
                </c:pt>
                <c:pt idx="185">
                  <c:v>44116</c:v>
                </c:pt>
                <c:pt idx="186">
                  <c:v>44117</c:v>
                </c:pt>
                <c:pt idx="187">
                  <c:v>44118</c:v>
                </c:pt>
                <c:pt idx="188">
                  <c:v>44119</c:v>
                </c:pt>
                <c:pt idx="189">
                  <c:v>44120</c:v>
                </c:pt>
                <c:pt idx="190">
                  <c:v>44121</c:v>
                </c:pt>
                <c:pt idx="191">
                  <c:v>44122</c:v>
                </c:pt>
                <c:pt idx="192">
                  <c:v>44123</c:v>
                </c:pt>
                <c:pt idx="193">
                  <c:v>44124</c:v>
                </c:pt>
                <c:pt idx="194">
                  <c:v>44125</c:v>
                </c:pt>
                <c:pt idx="195">
                  <c:v>44126</c:v>
                </c:pt>
                <c:pt idx="196">
                  <c:v>44127</c:v>
                </c:pt>
                <c:pt idx="197">
                  <c:v>44128</c:v>
                </c:pt>
                <c:pt idx="198">
                  <c:v>44129</c:v>
                </c:pt>
                <c:pt idx="199">
                  <c:v>44130</c:v>
                </c:pt>
                <c:pt idx="200">
                  <c:v>44131</c:v>
                </c:pt>
                <c:pt idx="201">
                  <c:v>44132</c:v>
                </c:pt>
                <c:pt idx="202">
                  <c:v>44133</c:v>
                </c:pt>
                <c:pt idx="203">
                  <c:v>44134</c:v>
                </c:pt>
                <c:pt idx="204">
                  <c:v>44135</c:v>
                </c:pt>
                <c:pt idx="205">
                  <c:v>44136</c:v>
                </c:pt>
                <c:pt idx="206">
                  <c:v>44137</c:v>
                </c:pt>
                <c:pt idx="207">
                  <c:v>44138</c:v>
                </c:pt>
                <c:pt idx="208">
                  <c:v>44139</c:v>
                </c:pt>
                <c:pt idx="209">
                  <c:v>44140</c:v>
                </c:pt>
                <c:pt idx="210">
                  <c:v>44141</c:v>
                </c:pt>
                <c:pt idx="211">
                  <c:v>44142</c:v>
                </c:pt>
                <c:pt idx="212">
                  <c:v>44143</c:v>
                </c:pt>
                <c:pt idx="213">
                  <c:v>44144</c:v>
                </c:pt>
                <c:pt idx="214">
                  <c:v>44145</c:v>
                </c:pt>
                <c:pt idx="215">
                  <c:v>44146</c:v>
                </c:pt>
                <c:pt idx="216">
                  <c:v>44147</c:v>
                </c:pt>
                <c:pt idx="217">
                  <c:v>44148</c:v>
                </c:pt>
                <c:pt idx="218">
                  <c:v>44149</c:v>
                </c:pt>
                <c:pt idx="219">
                  <c:v>44150</c:v>
                </c:pt>
                <c:pt idx="220">
                  <c:v>44151</c:v>
                </c:pt>
                <c:pt idx="221">
                  <c:v>44152</c:v>
                </c:pt>
                <c:pt idx="222">
                  <c:v>44153</c:v>
                </c:pt>
                <c:pt idx="223">
                  <c:v>44154</c:v>
                </c:pt>
                <c:pt idx="224">
                  <c:v>44155</c:v>
                </c:pt>
                <c:pt idx="225">
                  <c:v>44156</c:v>
                </c:pt>
                <c:pt idx="226">
                  <c:v>44157</c:v>
                </c:pt>
                <c:pt idx="227">
                  <c:v>44158</c:v>
                </c:pt>
                <c:pt idx="228">
                  <c:v>44159</c:v>
                </c:pt>
                <c:pt idx="229">
                  <c:v>44160</c:v>
                </c:pt>
              </c:numCache>
            </c:numRef>
          </c:cat>
          <c:val>
            <c:numRef>
              <c:f>Raw_Data!$L$37:$L$280</c:f>
              <c:numCache>
                <c:formatCode>0.00%</c:formatCode>
                <c:ptCount val="244"/>
                <c:pt idx="0">
                  <c:v>2.0156314273961334E-2</c:v>
                </c:pt>
                <c:pt idx="1">
                  <c:v>1.9749706687524442E-2</c:v>
                </c:pt>
                <c:pt idx="2">
                  <c:v>1.9027882441597588E-2</c:v>
                </c:pt>
                <c:pt idx="3">
                  <c:v>1.9429590017825311E-2</c:v>
                </c:pt>
                <c:pt idx="5">
                  <c:v>2.2207599934199705E-2</c:v>
                </c:pt>
                <c:pt idx="6">
                  <c:v>2.251676780581284E-2</c:v>
                </c:pt>
                <c:pt idx="7">
                  <c:v>2.1551069965093338E-2</c:v>
                </c:pt>
                <c:pt idx="8">
                  <c:v>2.1443359952676724E-2</c:v>
                </c:pt>
                <c:pt idx="9">
                  <c:v>2.0933521923620933E-2</c:v>
                </c:pt>
                <c:pt idx="10">
                  <c:v>2.1000276319425255E-2</c:v>
                </c:pt>
                <c:pt idx="11">
                  <c:v>2.1233432512848257E-2</c:v>
                </c:pt>
                <c:pt idx="12">
                  <c:v>2.1168069370058658E-2</c:v>
                </c:pt>
                <c:pt idx="13">
                  <c:v>2.0566174691507379E-2</c:v>
                </c:pt>
                <c:pt idx="14">
                  <c:v>1.925280770112308E-2</c:v>
                </c:pt>
                <c:pt idx="15">
                  <c:v>1.9370987049733376E-2</c:v>
                </c:pt>
                <c:pt idx="16">
                  <c:v>1.8723492293369195E-2</c:v>
                </c:pt>
                <c:pt idx="17">
                  <c:v>1.8552127445049405E-2</c:v>
                </c:pt>
                <c:pt idx="18">
                  <c:v>1.870274572224433E-2</c:v>
                </c:pt>
                <c:pt idx="19">
                  <c:v>1.8811499131776963E-2</c:v>
                </c:pt>
                <c:pt idx="20">
                  <c:v>1.8537494177922682E-2</c:v>
                </c:pt>
                <c:pt idx="21">
                  <c:v>1.7155832141956102E-2</c:v>
                </c:pt>
                <c:pt idx="22">
                  <c:v>1.6507384882710686E-2</c:v>
                </c:pt>
                <c:pt idx="23">
                  <c:v>1.5936859679745011E-2</c:v>
                </c:pt>
                <c:pt idx="24">
                  <c:v>1.6137351705843343E-2</c:v>
                </c:pt>
                <c:pt idx="25">
                  <c:v>1.6508400292184075E-2</c:v>
                </c:pt>
                <c:pt idx="26">
                  <c:v>1.6932127995408237E-2</c:v>
                </c:pt>
                <c:pt idx="27">
                  <c:v>1.6813280363223611E-2</c:v>
                </c:pt>
                <c:pt idx="28">
                  <c:v>1.6688594972647325E-2</c:v>
                </c:pt>
                <c:pt idx="29">
                  <c:v>1.6386782231852654E-2</c:v>
                </c:pt>
                <c:pt idx="30">
                  <c:v>1.6216216216216217E-2</c:v>
                </c:pt>
                <c:pt idx="31">
                  <c:v>1.6147709727225939E-2</c:v>
                </c:pt>
                <c:pt idx="32">
                  <c:v>1.6387337057728119E-2</c:v>
                </c:pt>
                <c:pt idx="33">
                  <c:v>1.6676847892486257E-2</c:v>
                </c:pt>
                <c:pt idx="34">
                  <c:v>1.718665788370561E-2</c:v>
                </c:pt>
                <c:pt idx="35">
                  <c:v>1.7088980553918678E-2</c:v>
                </c:pt>
                <c:pt idx="36">
                  <c:v>1.7063859324386858E-2</c:v>
                </c:pt>
                <c:pt idx="37">
                  <c:v>1.713825626869105E-2</c:v>
                </c:pt>
                <c:pt idx="38">
                  <c:v>1.6712009327633112E-2</c:v>
                </c:pt>
                <c:pt idx="39">
                  <c:v>1.6595929916204157E-2</c:v>
                </c:pt>
                <c:pt idx="40">
                  <c:v>1.6673861428879777E-2</c:v>
                </c:pt>
                <c:pt idx="41">
                  <c:v>1.6507568166235959E-2</c:v>
                </c:pt>
                <c:pt idx="42">
                  <c:v>1.6242136743322678E-2</c:v>
                </c:pt>
                <c:pt idx="43">
                  <c:v>1.6625397948355148E-2</c:v>
                </c:pt>
                <c:pt idx="44">
                  <c:v>1.6679076693968727E-2</c:v>
                </c:pt>
                <c:pt idx="45">
                  <c:v>1.6402193429417188E-2</c:v>
                </c:pt>
                <c:pt idx="46">
                  <c:v>1.6360601001669448E-2</c:v>
                </c:pt>
                <c:pt idx="47">
                  <c:v>1.6568102881817329E-2</c:v>
                </c:pt>
                <c:pt idx="48">
                  <c:v>1.6421421652290234E-2</c:v>
                </c:pt>
                <c:pt idx="49">
                  <c:v>1.6300656554222324E-2</c:v>
                </c:pt>
                <c:pt idx="50">
                  <c:v>1.6130461756625011E-2</c:v>
                </c:pt>
                <c:pt idx="51">
                  <c:v>1.5821959488829002E-2</c:v>
                </c:pt>
                <c:pt idx="52">
                  <c:v>1.5581217627579179E-2</c:v>
                </c:pt>
                <c:pt idx="53">
                  <c:v>1.5630769230769229E-2</c:v>
                </c:pt>
                <c:pt idx="54">
                  <c:v>1.5631294819112077E-2</c:v>
                </c:pt>
                <c:pt idx="55">
                  <c:v>1.5963375796178344E-2</c:v>
                </c:pt>
                <c:pt idx="56">
                  <c:v>1.5987460815047021E-2</c:v>
                </c:pt>
                <c:pt idx="57">
                  <c:v>1.5994783475892754E-2</c:v>
                </c:pt>
                <c:pt idx="58">
                  <c:v>1.5844736742352452E-2</c:v>
                </c:pt>
                <c:pt idx="59">
                  <c:v>1.5625E-2</c:v>
                </c:pt>
                <c:pt idx="60">
                  <c:v>1.5775158658204894E-2</c:v>
                </c:pt>
                <c:pt idx="61">
                  <c:v>1.5644623057877928E-2</c:v>
                </c:pt>
                <c:pt idx="62">
                  <c:v>1.556104446012703E-2</c:v>
                </c:pt>
                <c:pt idx="63">
                  <c:v>1.6068117832864107E-2</c:v>
                </c:pt>
                <c:pt idx="64">
                  <c:v>1.5977793575031311E-2</c:v>
                </c:pt>
                <c:pt idx="65">
                  <c:v>1.560856992639327E-2</c:v>
                </c:pt>
                <c:pt idx="66">
                  <c:v>1.5500641848523749E-2</c:v>
                </c:pt>
                <c:pt idx="67">
                  <c:v>1.5488532830662897E-2</c:v>
                </c:pt>
                <c:pt idx="68">
                  <c:v>1.5462153501539993E-2</c:v>
                </c:pt>
                <c:pt idx="69">
                  <c:v>1.5504584361387798E-2</c:v>
                </c:pt>
                <c:pt idx="70">
                  <c:v>1.5139489078989916E-2</c:v>
                </c:pt>
                <c:pt idx="71">
                  <c:v>1.5212216222493177E-2</c:v>
                </c:pt>
                <c:pt idx="72">
                  <c:v>1.4984901145233889E-2</c:v>
                </c:pt>
                <c:pt idx="73">
                  <c:v>1.4935448485359885E-2</c:v>
                </c:pt>
                <c:pt idx="74">
                  <c:v>1.4929895600914525E-2</c:v>
                </c:pt>
                <c:pt idx="75">
                  <c:v>1.4932187458036794E-2</c:v>
                </c:pt>
                <c:pt idx="76">
                  <c:v>1.4907714150496923E-2</c:v>
                </c:pt>
                <c:pt idx="77">
                  <c:v>1.46283338403813E-2</c:v>
                </c:pt>
                <c:pt idx="78">
                  <c:v>1.4537488798167878E-2</c:v>
                </c:pt>
                <c:pt idx="80">
                  <c:v>1.3996264510485378E-2</c:v>
                </c:pt>
                <c:pt idx="81">
                  <c:v>1.3882185294996437E-2</c:v>
                </c:pt>
                <c:pt idx="82">
                  <c:v>1.343925852366766E-2</c:v>
                </c:pt>
                <c:pt idx="83">
                  <c:v>1.3222435487310728E-2</c:v>
                </c:pt>
                <c:pt idx="84">
                  <c:v>1.2994744621448513E-2</c:v>
                </c:pt>
                <c:pt idx="85">
                  <c:v>1.2704427602712405E-2</c:v>
                </c:pt>
                <c:pt idx="86">
                  <c:v>1.2560517975540045E-2</c:v>
                </c:pt>
                <c:pt idx="87">
                  <c:v>1.2520371968171795E-2</c:v>
                </c:pt>
                <c:pt idx="88">
                  <c:v>1.242665470717943E-2</c:v>
                </c:pt>
                <c:pt idx="89">
                  <c:v>1.2235201657557246E-2</c:v>
                </c:pt>
                <c:pt idx="90">
                  <c:v>1.2328315188137035E-2</c:v>
                </c:pt>
                <c:pt idx="91">
                  <c:v>1.2141873509555638E-2</c:v>
                </c:pt>
                <c:pt idx="92">
                  <c:v>1.2097170770088189E-2</c:v>
                </c:pt>
                <c:pt idx="93">
                  <c:v>1.1959328599096191E-2</c:v>
                </c:pt>
                <c:pt idx="94">
                  <c:v>1.1474706621319362E-2</c:v>
                </c:pt>
                <c:pt idx="95">
                  <c:v>1.1484098939929329E-2</c:v>
                </c:pt>
                <c:pt idx="96">
                  <c:v>1.1337802812006777E-2</c:v>
                </c:pt>
                <c:pt idx="97">
                  <c:v>1.1126642437797037E-2</c:v>
                </c:pt>
                <c:pt idx="98">
                  <c:v>1.1040518023815006E-2</c:v>
                </c:pt>
                <c:pt idx="99">
                  <c:v>1.0977782435548103E-2</c:v>
                </c:pt>
                <c:pt idx="100">
                  <c:v>1.0791781348012546E-2</c:v>
                </c:pt>
                <c:pt idx="101">
                  <c:v>1.062015698272187E-2</c:v>
                </c:pt>
                <c:pt idx="102">
                  <c:v>1.0629210192326467E-2</c:v>
                </c:pt>
                <c:pt idx="103">
                  <c:v>1.0519208216354525E-2</c:v>
                </c:pt>
                <c:pt idx="104">
                  <c:v>1.0633772862611655E-2</c:v>
                </c:pt>
                <c:pt idx="105">
                  <c:v>1.0530097218168347E-2</c:v>
                </c:pt>
                <c:pt idx="106">
                  <c:v>1.06172078065113E-2</c:v>
                </c:pt>
                <c:pt idx="107">
                  <c:v>1.0294242888775337E-2</c:v>
                </c:pt>
                <c:pt idx="108">
                  <c:v>1.0135870410098561E-2</c:v>
                </c:pt>
                <c:pt idx="109">
                  <c:v>1.0086426234804734E-2</c:v>
                </c:pt>
                <c:pt idx="110">
                  <c:v>1.0116839578663387E-2</c:v>
                </c:pt>
                <c:pt idx="111">
                  <c:v>1.004170271505089E-2</c:v>
                </c:pt>
                <c:pt idx="112">
                  <c:v>1.0003869421191216E-2</c:v>
                </c:pt>
                <c:pt idx="113">
                  <c:v>9.8628262959402496E-3</c:v>
                </c:pt>
                <c:pt idx="114">
                  <c:v>9.7878240563369998E-3</c:v>
                </c:pt>
                <c:pt idx="115">
                  <c:v>9.8702049965653134E-3</c:v>
                </c:pt>
                <c:pt idx="116">
                  <c:v>9.9340987718003222E-3</c:v>
                </c:pt>
                <c:pt idx="117">
                  <c:v>1.0026468474469316E-2</c:v>
                </c:pt>
                <c:pt idx="118">
                  <c:v>1.0193382036957455E-2</c:v>
                </c:pt>
                <c:pt idx="119">
                  <c:v>1.0153053492953477E-2</c:v>
                </c:pt>
                <c:pt idx="120">
                  <c:v>1.0075880084587636E-2</c:v>
                </c:pt>
                <c:pt idx="121">
                  <c:v>9.9664254514635897E-3</c:v>
                </c:pt>
                <c:pt idx="122">
                  <c:v>9.9504495053020642E-3</c:v>
                </c:pt>
                <c:pt idx="123">
                  <c:v>1.0174918944882519E-2</c:v>
                </c:pt>
                <c:pt idx="124">
                  <c:v>1.0198349592145134E-2</c:v>
                </c:pt>
                <c:pt idx="125">
                  <c:v>1.0217024223607318E-2</c:v>
                </c:pt>
                <c:pt idx="126">
                  <c:v>1.0164190774042221E-2</c:v>
                </c:pt>
                <c:pt idx="127">
                  <c:v>1.0208961114864096E-2</c:v>
                </c:pt>
                <c:pt idx="128">
                  <c:v>1.0216292218864989E-2</c:v>
                </c:pt>
                <c:pt idx="129">
                  <c:v>1.0293593777830552E-2</c:v>
                </c:pt>
                <c:pt idx="130">
                  <c:v>1.050243780288412E-2</c:v>
                </c:pt>
                <c:pt idx="131">
                  <c:v>1.053701015965167E-2</c:v>
                </c:pt>
                <c:pt idx="132">
                  <c:v>1.0691575354769176E-2</c:v>
                </c:pt>
                <c:pt idx="133">
                  <c:v>1.0997983584675243E-2</c:v>
                </c:pt>
                <c:pt idx="134">
                  <c:v>1.1000612318152065E-2</c:v>
                </c:pt>
                <c:pt idx="135">
                  <c:v>1.0886707378922724E-2</c:v>
                </c:pt>
                <c:pt idx="136">
                  <c:v>1.0981715581864955E-2</c:v>
                </c:pt>
                <c:pt idx="137">
                  <c:v>1.1195389809994705E-2</c:v>
                </c:pt>
                <c:pt idx="138">
                  <c:v>1.1184027471446119E-2</c:v>
                </c:pt>
                <c:pt idx="139">
                  <c:v>1.1214715207904598E-2</c:v>
                </c:pt>
                <c:pt idx="140">
                  <c:v>1.1278718960315619E-2</c:v>
                </c:pt>
                <c:pt idx="141">
                  <c:v>1.1327817178881009E-2</c:v>
                </c:pt>
                <c:pt idx="142">
                  <c:v>1.1409724716716193E-2</c:v>
                </c:pt>
                <c:pt idx="143">
                  <c:v>1.1321022635590868E-2</c:v>
                </c:pt>
                <c:pt idx="144">
                  <c:v>1.1392639881276027E-2</c:v>
                </c:pt>
                <c:pt idx="145">
                  <c:v>1.1385595985579512E-2</c:v>
                </c:pt>
                <c:pt idx="146">
                  <c:v>1.1376029483659886E-2</c:v>
                </c:pt>
                <c:pt idx="147">
                  <c:v>1.1438569836298313E-2</c:v>
                </c:pt>
                <c:pt idx="148">
                  <c:v>1.1468200687352952E-2</c:v>
                </c:pt>
                <c:pt idx="149">
                  <c:v>1.1363220940009505E-2</c:v>
                </c:pt>
                <c:pt idx="150">
                  <c:v>1.1319794802221563E-2</c:v>
                </c:pt>
                <c:pt idx="151">
                  <c:v>1.1438637981587171E-2</c:v>
                </c:pt>
                <c:pt idx="152">
                  <c:v>1.1591540756481599E-2</c:v>
                </c:pt>
                <c:pt idx="153">
                  <c:v>1.1816663397469047E-2</c:v>
                </c:pt>
                <c:pt idx="154">
                  <c:v>1.1921652664857323E-2</c:v>
                </c:pt>
                <c:pt idx="155">
                  <c:v>1.2077874200513778E-2</c:v>
                </c:pt>
                <c:pt idx="156">
                  <c:v>1.2093770369680604E-2</c:v>
                </c:pt>
                <c:pt idx="157">
                  <c:v>1.203277597346707E-2</c:v>
                </c:pt>
                <c:pt idx="158">
                  <c:v>1.2207930850422715E-2</c:v>
                </c:pt>
                <c:pt idx="159">
                  <c:v>1.2146572023920445E-2</c:v>
                </c:pt>
                <c:pt idx="160">
                  <c:v>1.2147748961490961E-2</c:v>
                </c:pt>
                <c:pt idx="161">
                  <c:v>1.2166407197903566E-2</c:v>
                </c:pt>
                <c:pt idx="162">
                  <c:v>1.2213471194175454E-2</c:v>
                </c:pt>
                <c:pt idx="163">
                  <c:v>1.2086271347145176E-2</c:v>
                </c:pt>
                <c:pt idx="164">
                  <c:v>1.2108953467563948E-2</c:v>
                </c:pt>
                <c:pt idx="165">
                  <c:v>1.2211852139909694E-2</c:v>
                </c:pt>
                <c:pt idx="166">
                  <c:v>1.2184736675789598E-2</c:v>
                </c:pt>
                <c:pt idx="167">
                  <c:v>1.2317109584950732E-2</c:v>
                </c:pt>
                <c:pt idx="168">
                  <c:v>1.2414623074730541E-2</c:v>
                </c:pt>
                <c:pt idx="170">
                  <c:v>1.2316381253400347E-2</c:v>
                </c:pt>
                <c:pt idx="171">
                  <c:v>1.2331468213821155E-2</c:v>
                </c:pt>
                <c:pt idx="172">
                  <c:v>1.2435062766236236E-2</c:v>
                </c:pt>
                <c:pt idx="173">
                  <c:v>1.2511535186780803E-2</c:v>
                </c:pt>
                <c:pt idx="174">
                  <c:v>1.2667652660156408E-2</c:v>
                </c:pt>
                <c:pt idx="175">
                  <c:v>1.2676219613614714E-2</c:v>
                </c:pt>
                <c:pt idx="176">
                  <c:v>1.2825972594503871E-2</c:v>
                </c:pt>
                <c:pt idx="177">
                  <c:v>1.2807514537050842E-2</c:v>
                </c:pt>
                <c:pt idx="178">
                  <c:v>1.2749203481607666E-2</c:v>
                </c:pt>
                <c:pt idx="179">
                  <c:v>1.2762020693852709E-2</c:v>
                </c:pt>
                <c:pt idx="180">
                  <c:v>1.27352919910342E-2</c:v>
                </c:pt>
                <c:pt idx="181">
                  <c:v>1.2914961780307189E-2</c:v>
                </c:pt>
                <c:pt idx="182">
                  <c:v>1.2947683208295617E-2</c:v>
                </c:pt>
                <c:pt idx="183">
                  <c:v>1.2969729460284319E-2</c:v>
                </c:pt>
                <c:pt idx="184">
                  <c:v>1.2886729974804044E-2</c:v>
                </c:pt>
                <c:pt idx="185">
                  <c:v>1.2743359579570198E-2</c:v>
                </c:pt>
                <c:pt idx="186">
                  <c:v>1.2781669705569189E-2</c:v>
                </c:pt>
                <c:pt idx="187">
                  <c:v>1.282318693377105E-2</c:v>
                </c:pt>
                <c:pt idx="188">
                  <c:v>1.2853020504696468E-2</c:v>
                </c:pt>
                <c:pt idx="189">
                  <c:v>1.28460399207134E-2</c:v>
                </c:pt>
                <c:pt idx="190">
                  <c:v>1.2837237274419716E-2</c:v>
                </c:pt>
                <c:pt idx="191">
                  <c:v>1.2717273458538804E-2</c:v>
                </c:pt>
                <c:pt idx="192">
                  <c:v>1.2591516885646446E-2</c:v>
                </c:pt>
                <c:pt idx="193">
                  <c:v>1.2638663521272086E-2</c:v>
                </c:pt>
                <c:pt idx="194">
                  <c:v>1.2592162332899462E-2</c:v>
                </c:pt>
                <c:pt idx="195">
                  <c:v>1.2656205996460801E-2</c:v>
                </c:pt>
                <c:pt idx="196">
                  <c:v>1.2736374439471168E-2</c:v>
                </c:pt>
                <c:pt idx="197">
                  <c:v>1.2700389615178194E-2</c:v>
                </c:pt>
                <c:pt idx="198">
                  <c:v>1.264605976888932E-2</c:v>
                </c:pt>
                <c:pt idx="199">
                  <c:v>1.2658785108818326E-2</c:v>
                </c:pt>
                <c:pt idx="200">
                  <c:v>1.273761389182362E-2</c:v>
                </c:pt>
                <c:pt idx="201">
                  <c:v>1.2748800251750453E-2</c:v>
                </c:pt>
                <c:pt idx="202">
                  <c:v>1.2702429149797571E-2</c:v>
                </c:pt>
                <c:pt idx="203">
                  <c:v>1.2875354544333457E-2</c:v>
                </c:pt>
                <c:pt idx="204">
                  <c:v>1.2862908175791799E-2</c:v>
                </c:pt>
                <c:pt idx="205">
                  <c:v>1.2825809215609772E-2</c:v>
                </c:pt>
                <c:pt idx="206">
                  <c:v>1.2770846640235537E-2</c:v>
                </c:pt>
                <c:pt idx="207">
                  <c:v>1.2967558577398003E-2</c:v>
                </c:pt>
                <c:pt idx="208">
                  <c:v>1.2890934833692856E-2</c:v>
                </c:pt>
                <c:pt idx="209">
                  <c:v>1.2911605726880351E-2</c:v>
                </c:pt>
                <c:pt idx="210">
                  <c:v>1.2963857891807984E-2</c:v>
                </c:pt>
                <c:pt idx="211">
                  <c:v>1.2903689592581277E-2</c:v>
                </c:pt>
                <c:pt idx="212">
                  <c:v>1.2754966276507801E-2</c:v>
                </c:pt>
                <c:pt idx="213">
                  <c:v>1.2544740591444557E-2</c:v>
                </c:pt>
                <c:pt idx="214">
                  <c:v>1.2673037698145637E-2</c:v>
                </c:pt>
                <c:pt idx="215">
                  <c:v>1.2819507739083308E-2</c:v>
                </c:pt>
                <c:pt idx="216">
                  <c:v>1.276602915157132E-2</c:v>
                </c:pt>
                <c:pt idx="217">
                  <c:v>1.2820427480712779E-2</c:v>
                </c:pt>
                <c:pt idx="218">
                  <c:v>1.2706476140534871E-2</c:v>
                </c:pt>
                <c:pt idx="219">
                  <c:v>1.2520221138044041E-2</c:v>
                </c:pt>
                <c:pt idx="220">
                  <c:v>1.2302124883971801E-2</c:v>
                </c:pt>
                <c:pt idx="221">
                  <c:v>1.2455998678011655E-2</c:v>
                </c:pt>
                <c:pt idx="222">
                  <c:v>1.2447686200226937E-2</c:v>
                </c:pt>
                <c:pt idx="223">
                  <c:v>1.2581990197751823E-2</c:v>
                </c:pt>
                <c:pt idx="224">
                  <c:v>1.26744929599556E-2</c:v>
                </c:pt>
                <c:pt idx="225">
                  <c:v>1.2536954392399826E-2</c:v>
                </c:pt>
                <c:pt idx="226">
                  <c:v>1.2529517499030769E-2</c:v>
                </c:pt>
                <c:pt idx="227">
                  <c:v>1.2482948773762879E-2</c:v>
                </c:pt>
                <c:pt idx="228">
                  <c:v>1.2646955073528136E-2</c:v>
                </c:pt>
                <c:pt idx="229">
                  <c:v>1.2834365983469934E-2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1-4E0A-B8B3-05BE07823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485670"/>
        <c:axId val="2045890961"/>
      </c:lineChart>
      <c:dateAx>
        <c:axId val="142485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5890961"/>
        <c:crosses val="autoZero"/>
        <c:auto val="1"/>
        <c:lblOffset val="100"/>
        <c:baseTimeUnit val="days"/>
      </c:dateAx>
      <c:valAx>
        <c:axId val="2045890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48567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Cumulative COVID-19 Infections in KY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Raw_Data!$C$2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Raw_Data!$B$3:$B$300</c:f>
              <c:numCache>
                <c:formatCode>General</c:formatCode>
                <c:ptCount val="2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</c:numCache>
            </c:numRef>
          </c:cat>
          <c:val>
            <c:numRef>
              <c:f>Raw_Data!$C$3:$C$300</c:f>
              <c:numCache>
                <c:formatCode>0</c:formatCode>
                <c:ptCount val="298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  <c:pt idx="9">
                  <c:v>22</c:v>
                </c:pt>
                <c:pt idx="10">
                  <c:v>26</c:v>
                </c:pt>
                <c:pt idx="11">
                  <c:v>35</c:v>
                </c:pt>
                <c:pt idx="12">
                  <c:v>40</c:v>
                </c:pt>
                <c:pt idx="13">
                  <c:v>48</c:v>
                </c:pt>
                <c:pt idx="14">
                  <c:v>54</c:v>
                </c:pt>
                <c:pt idx="15">
                  <c:v>99</c:v>
                </c:pt>
                <c:pt idx="16">
                  <c:v>124</c:v>
                </c:pt>
                <c:pt idx="17">
                  <c:v>157</c:v>
                </c:pt>
                <c:pt idx="18">
                  <c:v>198</c:v>
                </c:pt>
                <c:pt idx="19">
                  <c:v>248</c:v>
                </c:pt>
                <c:pt idx="20">
                  <c:v>302</c:v>
                </c:pt>
                <c:pt idx="21">
                  <c:v>394</c:v>
                </c:pt>
                <c:pt idx="22">
                  <c:v>439</c:v>
                </c:pt>
                <c:pt idx="23">
                  <c:v>480</c:v>
                </c:pt>
                <c:pt idx="24">
                  <c:v>591</c:v>
                </c:pt>
                <c:pt idx="25">
                  <c:v>680</c:v>
                </c:pt>
                <c:pt idx="26">
                  <c:v>770</c:v>
                </c:pt>
                <c:pt idx="27">
                  <c:v>831</c:v>
                </c:pt>
                <c:pt idx="28">
                  <c:v>917</c:v>
                </c:pt>
                <c:pt idx="29">
                  <c:v>955</c:v>
                </c:pt>
                <c:pt idx="30">
                  <c:v>1008</c:v>
                </c:pt>
                <c:pt idx="31">
                  <c:v>1149</c:v>
                </c:pt>
                <c:pt idx="32">
                  <c:v>1346</c:v>
                </c:pt>
                <c:pt idx="33">
                  <c:v>1452</c:v>
                </c:pt>
                <c:pt idx="34">
                  <c:v>1693</c:v>
                </c:pt>
                <c:pt idx="35">
                  <c:v>1840</c:v>
                </c:pt>
                <c:pt idx="36">
                  <c:v>1963</c:v>
                </c:pt>
                <c:pt idx="37">
                  <c:v>2048</c:v>
                </c:pt>
                <c:pt idx="38">
                  <c:v>2210</c:v>
                </c:pt>
                <c:pt idx="39">
                  <c:v>2291</c:v>
                </c:pt>
                <c:pt idx="40">
                  <c:v>2429</c:v>
                </c:pt>
                <c:pt idx="41">
                  <c:v>2522</c:v>
                </c:pt>
                <c:pt idx="42">
                  <c:v>2707</c:v>
                </c:pt>
                <c:pt idx="43">
                  <c:v>2960</c:v>
                </c:pt>
                <c:pt idx="44">
                  <c:v>3050</c:v>
                </c:pt>
                <c:pt idx="45">
                  <c:v>3192</c:v>
                </c:pt>
                <c:pt idx="46">
                  <c:v>3373</c:v>
                </c:pt>
                <c:pt idx="47">
                  <c:v>3481</c:v>
                </c:pt>
                <c:pt idx="48">
                  <c:v>3779</c:v>
                </c:pt>
                <c:pt idx="49">
                  <c:v>3905</c:v>
                </c:pt>
                <c:pt idx="50">
                  <c:v>4074</c:v>
                </c:pt>
                <c:pt idx="51">
                  <c:v>4146</c:v>
                </c:pt>
                <c:pt idx="52">
                  <c:v>4375</c:v>
                </c:pt>
                <c:pt idx="53">
                  <c:v>4539</c:v>
                </c:pt>
                <c:pt idx="54">
                  <c:v>4708</c:v>
                </c:pt>
                <c:pt idx="55">
                  <c:v>4879</c:v>
                </c:pt>
                <c:pt idx="57">
                  <c:v>5130</c:v>
                </c:pt>
                <c:pt idx="58">
                  <c:v>5245</c:v>
                </c:pt>
                <c:pt idx="59">
                  <c:v>5822</c:v>
                </c:pt>
                <c:pt idx="60">
                  <c:v>5934</c:v>
                </c:pt>
                <c:pt idx="61">
                  <c:v>6128</c:v>
                </c:pt>
                <c:pt idx="62">
                  <c:v>6288</c:v>
                </c:pt>
                <c:pt idx="63">
                  <c:v>6440</c:v>
                </c:pt>
                <c:pt idx="64">
                  <c:v>6576</c:v>
                </c:pt>
                <c:pt idx="65">
                  <c:v>6677</c:v>
                </c:pt>
                <c:pt idx="66">
                  <c:v>6853</c:v>
                </c:pt>
                <c:pt idx="67">
                  <c:v>7080</c:v>
                </c:pt>
                <c:pt idx="68">
                  <c:v>7225</c:v>
                </c:pt>
                <c:pt idx="69">
                  <c:v>7444</c:v>
                </c:pt>
                <c:pt idx="70">
                  <c:v>7688</c:v>
                </c:pt>
                <c:pt idx="71">
                  <c:v>7798</c:v>
                </c:pt>
                <c:pt idx="72">
                  <c:v>7935</c:v>
                </c:pt>
                <c:pt idx="73">
                  <c:v>8069</c:v>
                </c:pt>
                <c:pt idx="74">
                  <c:v>8167</c:v>
                </c:pt>
                <c:pt idx="75">
                  <c:v>8286</c:v>
                </c:pt>
                <c:pt idx="76">
                  <c:v>8426</c:v>
                </c:pt>
                <c:pt idx="77">
                  <c:v>8571</c:v>
                </c:pt>
                <c:pt idx="80">
                  <c:v>8951</c:v>
                </c:pt>
                <c:pt idx="81">
                  <c:v>9077</c:v>
                </c:pt>
                <c:pt idx="82">
                  <c:v>9184</c:v>
                </c:pt>
                <c:pt idx="83">
                  <c:v>9464</c:v>
                </c:pt>
                <c:pt idx="84">
                  <c:v>9704</c:v>
                </c:pt>
                <c:pt idx="86">
                  <c:v>10046</c:v>
                </c:pt>
                <c:pt idx="87">
                  <c:v>10185</c:v>
                </c:pt>
                <c:pt idx="88">
                  <c:v>10410</c:v>
                </c:pt>
                <c:pt idx="89">
                  <c:v>10705</c:v>
                </c:pt>
                <c:pt idx="90">
                  <c:v>10977</c:v>
                </c:pt>
                <c:pt idx="91">
                  <c:v>11287</c:v>
                </c:pt>
                <c:pt idx="92">
                  <c:v>11356</c:v>
                </c:pt>
                <c:pt idx="93">
                  <c:v>11476</c:v>
                </c:pt>
                <c:pt idx="94">
                  <c:v>11708</c:v>
                </c:pt>
                <c:pt idx="95">
                  <c:v>11883</c:v>
                </c:pt>
                <c:pt idx="96">
                  <c:v>11945</c:v>
                </c:pt>
                <c:pt idx="97">
                  <c:v>12166</c:v>
                </c:pt>
                <c:pt idx="98">
                  <c:v>12445</c:v>
                </c:pt>
                <c:pt idx="99">
                  <c:v>12529</c:v>
                </c:pt>
                <c:pt idx="100">
                  <c:v>12647</c:v>
                </c:pt>
                <c:pt idx="101">
                  <c:v>12829</c:v>
                </c:pt>
                <c:pt idx="102">
                  <c:v>12995</c:v>
                </c:pt>
                <c:pt idx="103">
                  <c:v>13197</c:v>
                </c:pt>
                <c:pt idx="104">
                  <c:v>13454</c:v>
                </c:pt>
                <c:pt idx="105">
                  <c:v>13630</c:v>
                </c:pt>
                <c:pt idx="106">
                  <c:v>13750</c:v>
                </c:pt>
                <c:pt idx="107">
                  <c:v>13839</c:v>
                </c:pt>
                <c:pt idx="108">
                  <c:v>14141</c:v>
                </c:pt>
                <c:pt idx="109">
                  <c:v>14363</c:v>
                </c:pt>
                <c:pt idx="110">
                  <c:v>14617</c:v>
                </c:pt>
                <c:pt idx="111">
                  <c:v>14859</c:v>
                </c:pt>
                <c:pt idx="112">
                  <c:v>15167</c:v>
                </c:pt>
                <c:pt idx="113">
                  <c:v>15232</c:v>
                </c:pt>
                <c:pt idx="114">
                  <c:v>15347</c:v>
                </c:pt>
                <c:pt idx="115">
                  <c:v>15642</c:v>
                </c:pt>
                <c:pt idx="116">
                  <c:v>15842</c:v>
                </c:pt>
                <c:pt idx="117">
                  <c:v>16079</c:v>
                </c:pt>
                <c:pt idx="118">
                  <c:v>16376</c:v>
                </c:pt>
                <c:pt idx="119">
                  <c:v>16627</c:v>
                </c:pt>
                <c:pt idx="120">
                  <c:v>16907</c:v>
                </c:pt>
                <c:pt idx="121">
                  <c:v>17152</c:v>
                </c:pt>
                <c:pt idx="122">
                  <c:v>17519</c:v>
                </c:pt>
                <c:pt idx="123">
                  <c:v>17919</c:v>
                </c:pt>
                <c:pt idx="124">
                  <c:v>18245</c:v>
                </c:pt>
                <c:pt idx="125">
                  <c:v>18670</c:v>
                </c:pt>
                <c:pt idx="126">
                  <c:v>19121</c:v>
                </c:pt>
                <c:pt idx="127">
                  <c:v>19389</c:v>
                </c:pt>
                <c:pt idx="128">
                  <c:v>19653</c:v>
                </c:pt>
                <c:pt idx="129">
                  <c:v>20224</c:v>
                </c:pt>
                <c:pt idx="130">
                  <c:v>20677</c:v>
                </c:pt>
                <c:pt idx="131">
                  <c:v>21083</c:v>
                </c:pt>
                <c:pt idx="132">
                  <c:v>21605</c:v>
                </c:pt>
                <c:pt idx="133">
                  <c:v>22184</c:v>
                </c:pt>
                <c:pt idx="134">
                  <c:v>23161</c:v>
                </c:pt>
                <c:pt idx="135">
                  <c:v>23414</c:v>
                </c:pt>
                <c:pt idx="136">
                  <c:v>24060</c:v>
                </c:pt>
                <c:pt idx="137">
                  <c:v>24540</c:v>
                </c:pt>
                <c:pt idx="138">
                  <c:v>25147</c:v>
                </c:pt>
                <c:pt idx="139">
                  <c:v>25931</c:v>
                </c:pt>
                <c:pt idx="140">
                  <c:v>26764</c:v>
                </c:pt>
                <c:pt idx="141">
                  <c:v>27079</c:v>
                </c:pt>
                <c:pt idx="142">
                  <c:v>27601</c:v>
                </c:pt>
                <c:pt idx="143">
                  <c:v>28126</c:v>
                </c:pt>
                <c:pt idx="144">
                  <c:v>28727</c:v>
                </c:pt>
                <c:pt idx="145">
                  <c:v>29386</c:v>
                </c:pt>
                <c:pt idx="146">
                  <c:v>30151</c:v>
                </c:pt>
                <c:pt idx="147">
                  <c:v>30723</c:v>
                </c:pt>
                <c:pt idx="148">
                  <c:v>31185</c:v>
                </c:pt>
                <c:pt idx="149">
                  <c:v>31508</c:v>
                </c:pt>
                <c:pt idx="150">
                  <c:v>32197</c:v>
                </c:pt>
                <c:pt idx="151">
                  <c:v>32741</c:v>
                </c:pt>
                <c:pt idx="152">
                  <c:v>33254</c:v>
                </c:pt>
                <c:pt idx="153">
                  <c:v>33796</c:v>
                </c:pt>
                <c:pt idx="154">
                  <c:v>34578</c:v>
                </c:pt>
                <c:pt idx="155">
                  <c:v>34982</c:v>
                </c:pt>
                <c:pt idx="156">
                  <c:v>35254</c:v>
                </c:pt>
                <c:pt idx="157">
                  <c:v>35793</c:v>
                </c:pt>
                <c:pt idx="158">
                  <c:v>36945</c:v>
                </c:pt>
                <c:pt idx="159">
                  <c:v>37686</c:v>
                </c:pt>
                <c:pt idx="160">
                  <c:v>38298</c:v>
                </c:pt>
                <c:pt idx="161">
                  <c:v>38930</c:v>
                </c:pt>
                <c:pt idx="162">
                  <c:v>39315</c:v>
                </c:pt>
                <c:pt idx="163">
                  <c:v>39691</c:v>
                </c:pt>
                <c:pt idx="164">
                  <c:v>40299</c:v>
                </c:pt>
                <c:pt idx="165">
                  <c:v>40926</c:v>
                </c:pt>
                <c:pt idx="166">
                  <c:v>41626</c:v>
                </c:pt>
                <c:pt idx="167">
                  <c:v>42265</c:v>
                </c:pt>
                <c:pt idx="168">
                  <c:v>43066</c:v>
                </c:pt>
                <c:pt idx="169">
                  <c:v>43529</c:v>
                </c:pt>
                <c:pt idx="170">
                  <c:v>43899</c:v>
                </c:pt>
                <c:pt idx="171">
                  <c:v>44568</c:v>
                </c:pt>
                <c:pt idx="172">
                  <c:v>45230</c:v>
                </c:pt>
                <c:pt idx="173">
                  <c:v>45978</c:v>
                </c:pt>
                <c:pt idx="174">
                  <c:v>46757</c:v>
                </c:pt>
                <c:pt idx="175">
                  <c:v>47577</c:v>
                </c:pt>
                <c:pt idx="176">
                  <c:v>48032</c:v>
                </c:pt>
                <c:pt idx="177">
                  <c:v>48396</c:v>
                </c:pt>
                <c:pt idx="178">
                  <c:v>49185</c:v>
                </c:pt>
                <c:pt idx="179">
                  <c:v>49991</c:v>
                </c:pt>
                <c:pt idx="180">
                  <c:v>50885</c:v>
                </c:pt>
                <c:pt idx="181">
                  <c:v>51677</c:v>
                </c:pt>
                <c:pt idx="182">
                  <c:v>52464</c:v>
                </c:pt>
                <c:pt idx="183">
                  <c:v>52774</c:v>
                </c:pt>
                <c:pt idx="184">
                  <c:v>53064</c:v>
                </c:pt>
                <c:pt idx="185">
                  <c:v>53319</c:v>
                </c:pt>
                <c:pt idx="186">
                  <c:v>53977</c:v>
                </c:pt>
                <c:pt idx="187">
                  <c:v>54772</c:v>
                </c:pt>
                <c:pt idx="188">
                  <c:v>55704</c:v>
                </c:pt>
                <c:pt idx="189">
                  <c:v>56415</c:v>
                </c:pt>
                <c:pt idx="190">
                  <c:v>56945</c:v>
                </c:pt>
                <c:pt idx="191">
                  <c:v>57282</c:v>
                </c:pt>
                <c:pt idx="192">
                  <c:v>58000</c:v>
                </c:pt>
                <c:pt idx="193">
                  <c:v>58764</c:v>
                </c:pt>
                <c:pt idx="194">
                  <c:v>59370</c:v>
                </c:pt>
                <c:pt idx="195">
                  <c:v>60128</c:v>
                </c:pt>
                <c:pt idx="196">
                  <c:v>61106</c:v>
                </c:pt>
                <c:pt idx="197">
                  <c:v>61542</c:v>
                </c:pt>
                <c:pt idx="198">
                  <c:v>61917</c:v>
                </c:pt>
                <c:pt idx="199">
                  <c:v>62731</c:v>
                </c:pt>
                <c:pt idx="200">
                  <c:v>63517</c:v>
                </c:pt>
                <c:pt idx="201">
                  <c:v>64158</c:v>
                </c:pt>
                <c:pt idx="202">
                  <c:v>65066</c:v>
                </c:pt>
                <c:pt idx="203">
                  <c:v>66036</c:v>
                </c:pt>
                <c:pt idx="204">
                  <c:v>66491</c:v>
                </c:pt>
                <c:pt idx="205">
                  <c:v>66939</c:v>
                </c:pt>
                <c:pt idx="206">
                  <c:v>67856</c:v>
                </c:pt>
                <c:pt idx="207">
                  <c:v>68840</c:v>
                </c:pt>
                <c:pt idx="208">
                  <c:v>69728</c:v>
                </c:pt>
                <c:pt idx="209">
                  <c:v>70727</c:v>
                </c:pt>
                <c:pt idx="210">
                  <c:v>72001</c:v>
                </c:pt>
                <c:pt idx="211">
                  <c:v>72617</c:v>
                </c:pt>
                <c:pt idx="212">
                  <c:v>73158</c:v>
                </c:pt>
                <c:pt idx="213">
                  <c:v>74194</c:v>
                </c:pt>
                <c:pt idx="214">
                  <c:v>76587</c:v>
                </c:pt>
                <c:pt idx="215">
                  <c:v>77455</c:v>
                </c:pt>
                <c:pt idx="216">
                  <c:v>78456</c:v>
                </c:pt>
                <c:pt idx="217">
                  <c:v>79445</c:v>
                </c:pt>
                <c:pt idx="218">
                  <c:v>80292</c:v>
                </c:pt>
                <c:pt idx="219">
                  <c:v>80930</c:v>
                </c:pt>
                <c:pt idx="220">
                  <c:v>81691</c:v>
                </c:pt>
                <c:pt idx="221">
                  <c:v>83013</c:v>
                </c:pt>
                <c:pt idx="222">
                  <c:v>84195</c:v>
                </c:pt>
                <c:pt idx="223">
                  <c:v>85506</c:v>
                </c:pt>
                <c:pt idx="224">
                  <c:v>86797</c:v>
                </c:pt>
                <c:pt idx="225">
                  <c:v>87607</c:v>
                </c:pt>
                <c:pt idx="226">
                  <c:v>88247</c:v>
                </c:pt>
                <c:pt idx="227">
                  <c:v>89544</c:v>
                </c:pt>
                <c:pt idx="228">
                  <c:v>90996</c:v>
                </c:pt>
                <c:pt idx="229">
                  <c:v>92299</c:v>
                </c:pt>
                <c:pt idx="230">
                  <c:v>93748</c:v>
                </c:pt>
                <c:pt idx="231">
                  <c:v>95480</c:v>
                </c:pt>
                <c:pt idx="232">
                  <c:v>96942</c:v>
                </c:pt>
                <c:pt idx="233">
                  <c:v>97866</c:v>
                </c:pt>
                <c:pt idx="234">
                  <c:v>99637</c:v>
                </c:pt>
                <c:pt idx="235">
                  <c:v>101494</c:v>
                </c:pt>
                <c:pt idx="236">
                  <c:v>103305</c:v>
                </c:pt>
                <c:pt idx="237">
                  <c:v>105242</c:v>
                </c:pt>
                <c:pt idx="238">
                  <c:v>107219</c:v>
                </c:pt>
                <c:pt idx="239">
                  <c:v>108642</c:v>
                </c:pt>
                <c:pt idx="240">
                  <c:v>109670</c:v>
                </c:pt>
                <c:pt idx="241">
                  <c:v>111379</c:v>
                </c:pt>
                <c:pt idx="242">
                  <c:v>113009</c:v>
                </c:pt>
                <c:pt idx="243">
                  <c:v>115277</c:v>
                </c:pt>
                <c:pt idx="244">
                  <c:v>117505</c:v>
                </c:pt>
                <c:pt idx="245">
                  <c:v>119661</c:v>
                </c:pt>
                <c:pt idx="246">
                  <c:v>120838</c:v>
                </c:pt>
                <c:pt idx="247">
                  <c:v>122567</c:v>
                </c:pt>
                <c:pt idx="248">
                  <c:v>124646</c:v>
                </c:pt>
                <c:pt idx="249">
                  <c:v>127344</c:v>
                </c:pt>
                <c:pt idx="250">
                  <c:v>129680</c:v>
                </c:pt>
                <c:pt idx="251">
                  <c:v>132844</c:v>
                </c:pt>
                <c:pt idx="252">
                  <c:v>136137</c:v>
                </c:pt>
                <c:pt idx="253">
                  <c:v>137586</c:v>
                </c:pt>
                <c:pt idx="254">
                  <c:v>139097</c:v>
                </c:pt>
                <c:pt idx="255">
                  <c:v>142008</c:v>
                </c:pt>
                <c:pt idx="256">
                  <c:v>144753</c:v>
                </c:pt>
                <c:pt idx="257">
                  <c:v>148390</c:v>
                </c:pt>
                <c:pt idx="258">
                  <c:v>152206</c:v>
                </c:pt>
                <c:pt idx="259">
                  <c:v>155908</c:v>
                </c:pt>
                <c:pt idx="260">
                  <c:v>158100</c:v>
                </c:pt>
                <c:pt idx="261">
                  <c:v>160232</c:v>
                </c:pt>
                <c:pt idx="262">
                  <c:v>162838</c:v>
                </c:pt>
                <c:pt idx="263">
                  <c:v>166139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C-4BDC-B3A4-C5381A5F8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49280"/>
        <c:axId val="1286263785"/>
      </c:lineChart>
      <c:catAx>
        <c:axId val="3434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Days after 3/6/2020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6263785"/>
        <c:crosses val="autoZero"/>
        <c:auto val="1"/>
        <c:lblAlgn val="ctr"/>
        <c:lblOffset val="100"/>
        <c:noMultiLvlLbl val="1"/>
      </c:catAx>
      <c:valAx>
        <c:axId val="12862637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Cumulative Infections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3492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Model/Model/Susceptible, Model/Model/Infected and Model/Model/Recovered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'SIR Model TN - Center Differenc'!$W$1:$W$3</c:f>
              <c:strCache>
                <c:ptCount val="3"/>
                <c:pt idx="2">
                  <c:v>Susceptible</c:v>
                </c:pt>
              </c:strCache>
            </c:strRef>
          </c:tx>
          <c:marker>
            <c:symbol val="none"/>
          </c:marker>
          <c:val>
            <c:numRef>
              <c:f>'SIR Model TN - Center Differenc'!$W$4:$W$699</c:f>
              <c:numCache>
                <c:formatCode>General</c:formatCode>
                <c:ptCount val="696"/>
                <c:pt idx="0">
                  <c:v>0.99929433962264147</c:v>
                </c:pt>
                <c:pt idx="1">
                  <c:v>0.99925776487663276</c:v>
                </c:pt>
                <c:pt idx="2">
                  <c:v>0.99923785525539177</c:v>
                </c:pt>
                <c:pt idx="3">
                  <c:v>0.9991998920256856</c:v>
                </c:pt>
                <c:pt idx="4">
                  <c:v>0.99917982289669205</c:v>
                </c:pt>
                <c:pt idx="5">
                  <c:v>0.99914046720616279</c:v>
                </c:pt>
                <c:pt idx="6">
                  <c:v>0.9991202014990328</c:v>
                </c:pt>
                <c:pt idx="7">
                  <c:v>0.99907944839570439</c:v>
                </c:pt>
                <c:pt idx="8">
                  <c:v>0.9990589489287599</c:v>
                </c:pt>
                <c:pt idx="9">
                  <c:v>0.99901679248421393</c:v>
                </c:pt>
                <c:pt idx="10">
                  <c:v>0.99899602193938764</c:v>
                </c:pt>
                <c:pt idx="11">
                  <c:v>0.99895245524656662</c:v>
                </c:pt>
                <c:pt idx="12">
                  <c:v>0.9989313761443197</c:v>
                </c:pt>
                <c:pt idx="13">
                  <c:v>0.99888639131473078</c:v>
                </c:pt>
                <c:pt idx="14">
                  <c:v>0.9988649659889709</c:v>
                </c:pt>
                <c:pt idx="15">
                  <c:v>0.99881855414929399</c:v>
                </c:pt>
                <c:pt idx="16">
                  <c:v>0.99879674472228153</c:v>
                </c:pt>
                <c:pt idx="17">
                  <c:v>0.9987488960103853</c:v>
                </c:pt>
                <c:pt idx="18">
                  <c:v>0.99872666436761681</c:v>
                </c:pt>
                <c:pt idx="19">
                  <c:v>0.99867736792798667</c:v>
                </c:pt>
                <c:pt idx="20">
                  <c:v>0.99865467569304311</c:v>
                </c:pt>
                <c:pt idx="21">
                  <c:v>0.99860391967162554</c:v>
                </c:pt>
                <c:pt idx="22">
                  <c:v>0.99858072818097499</c:v>
                </c:pt>
                <c:pt idx="23">
                  <c:v>0.99852849971944102</c:v>
                </c:pt>
                <c:pt idx="24">
                  <c:v>0.99850476999718485</c:v>
                </c:pt>
                <c:pt idx="25">
                  <c:v>0.99845105522661715</c:v>
                </c:pt>
                <c:pt idx="26">
                  <c:v>0.9984267479591693</c:v>
                </c:pt>
                <c:pt idx="27">
                  <c:v>0.99837153199317596</c:v>
                </c:pt>
                <c:pt idx="28">
                  <c:v>0.99834660750386572</c:v>
                </c:pt>
                <c:pt idx="29">
                  <c:v>0.99828987443112505</c:v>
                </c:pt>
                <c:pt idx="30">
                  <c:v>0.99826429265471284</c:v>
                </c:pt>
                <c:pt idx="31">
                  <c:v>0.99820602553095239</c:v>
                </c:pt>
                <c:pt idx="32">
                  <c:v>0.99817974598805037</c:v>
                </c:pt>
                <c:pt idx="33">
                  <c:v>0.99811992682746453</c:v>
                </c:pt>
                <c:pt idx="34">
                  <c:v>0.99809290859885258</c:v>
                </c:pt>
                <c:pt idx="35">
                  <c:v>0.99803151836496151</c:v>
                </c:pt>
                <c:pt idx="36">
                  <c:v>0.9980037200657903</c:v>
                </c:pt>
                <c:pt idx="37">
                  <c:v>0.99794073866174571</c:v>
                </c:pt>
                <c:pt idx="38">
                  <c:v>0.99791211841561911</c:v>
                </c:pt>
                <c:pt idx="39">
                  <c:v>0.99784752467395965</c:v>
                </c:pt>
                <c:pt idx="40">
                  <c:v>0.99781804008688901</c:v>
                </c:pt>
                <c:pt idx="41">
                  <c:v>0.99775181175875027</c:v>
                </c:pt>
                <c:pt idx="42">
                  <c:v>0.99772141989297303</c:v>
                </c:pt>
                <c:pt idx="43">
                  <c:v>0.99765353363675646</c:v>
                </c:pt>
                <c:pt idx="44">
                  <c:v>0.9976221909844134</c:v>
                </c:pt>
                <c:pt idx="45">
                  <c:v>0.99755262235391839</c:v>
                </c:pt>
                <c:pt idx="46">
                  <c:v>0.9975202848105833</c:v>
                </c:pt>
                <c:pt idx="47">
                  <c:v>0.99744900824260829</c:v>
                </c:pt>
                <c:pt idx="48">
                  <c:v>0.99741563108066411</c:v>
                </c:pt>
                <c:pt idx="49">
                  <c:v>0.99734261988208095</c:v>
                </c:pt>
                <c:pt idx="50">
                  <c:v>0.99730815772393855</c:v>
                </c:pt>
                <c:pt idx="51">
                  <c:v>0.99723338405824624</c:v>
                </c:pt>
                <c:pt idx="52">
                  <c:v>0.99719779084940086</c:v>
                </c:pt>
                <c:pt idx="53">
                  <c:v>0.99712122572276429</c:v>
                </c:pt>
                <c:pt idx="54">
                  <c:v>0.99708445470468632</c:v>
                </c:pt>
                <c:pt idx="55">
                  <c:v>0.99700606795146685</c:v>
                </c:pt>
                <c:pt idx="56">
                  <c:v>0.99696807163432399</c:v>
                </c:pt>
                <c:pt idx="57">
                  <c:v>0.99688783190210806</c:v>
                </c:pt>
                <c:pt idx="58">
                  <c:v>0.99684856203731698</c:v>
                </c:pt>
                <c:pt idx="59">
                  <c:v>0.99676643677145005</c:v>
                </c:pt>
                <c:pt idx="60">
                  <c:v>0.99672584432405564</c:v>
                </c:pt>
                <c:pt idx="61">
                  <c:v>0.99664179975168943</c:v>
                </c:pt>
                <c:pt idx="62">
                  <c:v>0.99659983487257164</c:v>
                </c:pt>
                <c:pt idx="63">
                  <c:v>0.99651383598623278</c:v>
                </c:pt>
                <c:pt idx="64">
                  <c:v>0.99647044798414031</c:v>
                </c:pt>
                <c:pt idx="65">
                  <c:v>0.99638245852482976</c:v>
                </c:pt>
                <c:pt idx="66">
                  <c:v>0.99633759583824255</c:v>
                </c:pt>
                <c:pt idx="67">
                  <c:v>0.99624757827807497</c:v>
                </c:pt>
                <c:pt idx="68">
                  <c:v>0.99620118844689654</c:v>
                </c:pt>
                <c:pt idx="69">
                  <c:v>0.99610910397129016</c:v>
                </c:pt>
                <c:pt idx="70">
                  <c:v>0.99606113360837356</c:v>
                </c:pt>
                <c:pt idx="71">
                  <c:v>0.99596694209780123</c:v>
                </c:pt>
                <c:pt idx="72">
                  <c:v>0.99591733686031214</c:v>
                </c:pt>
                <c:pt idx="73">
                  <c:v>0.9958209968716264</c:v>
                </c:pt>
                <c:pt idx="74">
                  <c:v>0.99576970143224774</c:v>
                </c:pt>
                <c:pt idx="75">
                  <c:v>0.99567117017959161</c:v>
                </c:pt>
                <c:pt idx="76">
                  <c:v>0.99561812819757667</c:v>
                </c:pt>
                <c:pt idx="77">
                  <c:v>0.99551736153289494</c:v>
                </c:pt>
                <c:pt idx="78">
                  <c:v>0.99546251562497556</c:v>
                </c:pt>
                <c:pt idx="79">
                  <c:v>0.99535946801814068</c:v>
                </c:pt>
                <c:pt idx="80">
                  <c:v>0.99530275972929916</c:v>
                </c:pt>
                <c:pt idx="81">
                  <c:v>0.99519738424786763</c:v>
                </c:pt>
                <c:pt idx="82">
                  <c:v>0.99513875402198226</c:v>
                </c:pt>
                <c:pt idx="83">
                  <c:v>0.9950310023105986</c:v>
                </c:pt>
                <c:pt idx="84">
                  <c:v>0.99497038946097327</c:v>
                </c:pt>
                <c:pt idx="85">
                  <c:v>0.99486021172043981</c:v>
                </c:pt>
                <c:pt idx="86">
                  <c:v>0.99479755440023065</c:v>
                </c:pt>
                <c:pt idx="87">
                  <c:v>0.9946848993662627</c:v>
                </c:pt>
                <c:pt idx="88">
                  <c:v>0.99462013453881559</c:v>
                </c:pt>
                <c:pt idx="89">
                  <c:v>0.99450494946050205</c:v>
                </c:pt>
                <c:pt idx="90">
                  <c:v>0.99443801286961631</c:v>
                </c:pt>
                <c:pt idx="91">
                  <c:v>0.99432024348760872</c:v>
                </c:pt>
                <c:pt idx="92">
                  <c:v>0.99425106962774423</c:v>
                </c:pt>
                <c:pt idx="93">
                  <c:v>0.99413066015219786</c:v>
                </c:pt>
                <c:pt idx="94">
                  <c:v>0.99405918223864409</c:v>
                </c:pt>
                <c:pt idx="95">
                  <c:v>0.99393607532693584</c:v>
                </c:pt>
                <c:pt idx="96">
                  <c:v>0.99386222526596402</c:v>
                </c:pt>
                <c:pt idx="97">
                  <c:v>0.99373636200021453</c:v>
                </c:pt>
                <c:pt idx="98">
                  <c:v>0.99366007035923432</c:v>
                </c:pt>
                <c:pt idx="99">
                  <c:v>0.9935313902236631</c:v>
                </c:pt>
                <c:pt idx="100">
                  <c:v>0.99345258620140886</c:v>
                </c:pt>
                <c:pt idx="101">
                  <c:v>0.9933210270595525</c:v>
                </c:pt>
                <c:pt idx="102">
                  <c:v>0.99323963845632546</c:v>
                </c:pt>
                <c:pt idx="103">
                  <c:v>0.99310513652815191</c:v>
                </c:pt>
                <c:pt idx="104">
                  <c:v>0.99302108971614622</c:v>
                </c:pt>
                <c:pt idx="105">
                  <c:v>0.9928835795550992</c:v>
                </c:pt>
                <c:pt idx="106">
                  <c:v>0.99279679944884314</c:v>
                </c:pt>
                <c:pt idx="107">
                  <c:v>0.99265621391885384</c:v>
                </c:pt>
                <c:pt idx="108">
                  <c:v>0.9925666239457982</c:v>
                </c:pt>
                <c:pt idx="109">
                  <c:v>0.99242289419830232</c:v>
                </c:pt>
                <c:pt idx="110">
                  <c:v>0.99233041626959262</c:v>
                </c:pt>
                <c:pt idx="111">
                  <c:v>0.99218347172059451</c:v>
                </c:pt>
                <c:pt idx="112">
                  <c:v>0.99208802620206371</c:v>
                </c:pt>
                <c:pt idx="113">
                  <c:v>0.9919377945092912</c:v>
                </c:pt>
                <c:pt idx="114">
                  <c:v>0.99183930019271327</c:v>
                </c:pt>
                <c:pt idx="115">
                  <c:v>0.99168570723290872</c:v>
                </c:pt>
                <c:pt idx="116">
                  <c:v>0.99158408130755704</c:v>
                </c:pt>
                <c:pt idx="117">
                  <c:v>0.99142705115395391</c:v>
                </c:pt>
                <c:pt idx="118">
                  <c:v>0.99132220917850966</c:v>
                </c:pt>
                <c:pt idx="119">
                  <c:v>0.99116166407854533</c:v>
                </c:pt>
                <c:pt idx="120">
                  <c:v>0.99105351995340463</c:v>
                </c:pt>
                <c:pt idx="121">
                  <c:v>0.99088938030672447</c:v>
                </c:pt>
                <c:pt idx="122">
                  <c:v>0.9907778462467558</c:v>
                </c:pt>
                <c:pt idx="123">
                  <c:v>0.99061003058356489</c:v>
                </c:pt>
                <c:pt idx="124">
                  <c:v>0.99049501709137233</c:v>
                </c:pt>
                <c:pt idx="125">
                  <c:v>0.99032344205119593</c:v>
                </c:pt>
                <c:pt idx="126">
                  <c:v>0.99020485789094526</c:v>
                </c:pt>
                <c:pt idx="127">
                  <c:v>0.99002943820186018</c:v>
                </c:pt>
                <c:pt idx="128">
                  <c:v>0.98990719037372965</c:v>
                </c:pt>
                <c:pt idx="129">
                  <c:v>0.98972783883213478</c:v>
                </c:pt>
                <c:pt idx="130">
                  <c:v>0.98960183254745493</c:v>
                </c:pt>
                <c:pt idx="131">
                  <c:v>0.98941845999844913</c:v>
                </c:pt>
                <c:pt idx="132">
                  <c:v>0.98928859865560026</c:v>
                </c:pt>
                <c:pt idx="133">
                  <c:v>0.98910111397404266</c:v>
                </c:pt>
                <c:pt idx="134">
                  <c:v>0.98896729913518144</c:v>
                </c:pt>
                <c:pt idx="135">
                  <c:v>0.98877560920750984</c:v>
                </c:pt>
                <c:pt idx="136">
                  <c:v>0.98863774057620046</c:v>
                </c:pt>
                <c:pt idx="137">
                  <c:v>0.98844175028308956</c:v>
                </c:pt>
                <c:pt idx="138">
                  <c:v>0.98829972568291891</c:v>
                </c:pt>
                <c:pt idx="139">
                  <c:v>0.98809933788286242</c:v>
                </c:pt>
                <c:pt idx="140">
                  <c:v>0.98795305323712268</c:v>
                </c:pt>
                <c:pt idx="141">
                  <c:v>0.98774816875102767</c:v>
                </c:pt>
                <c:pt idx="142">
                  <c:v>0.987597518063553</c:v>
                </c:pt>
                <c:pt idx="143">
                  <c:v>0.98738803566043876</c:v>
                </c:pt>
                <c:pt idx="144">
                  <c:v>0.98723291099768817</c:v>
                </c:pt>
                <c:pt idx="145">
                  <c:v>0.98701872738158614</c:v>
                </c:pt>
                <c:pt idx="146">
                  <c:v>0.98685901885606697</c:v>
                </c:pt>
                <c:pt idx="147">
                  <c:v>0.98664002865422229</c:v>
                </c:pt>
                <c:pt idx="148">
                  <c:v>0.98647562440935499</c:v>
                </c:pt>
                <c:pt idx="149">
                  <c:v>0.98625172016183404</c:v>
                </c:pt>
                <c:pt idx="150">
                  <c:v>0.98608250635836181</c:v>
                </c:pt>
                <c:pt idx="151">
                  <c:v>0.98585357850917499</c:v>
                </c:pt>
                <c:pt idx="152">
                  <c:v>0.98567943931322655</c:v>
                </c:pt>
                <c:pt idx="153">
                  <c:v>0.9854453762030797</c:v>
                </c:pt>
                <c:pt idx="154">
                  <c:v>0.98526619377599856</c:v>
                </c:pt>
                <c:pt idx="155">
                  <c:v>0.98502688163679064</c:v>
                </c:pt>
                <c:pt idx="156">
                  <c:v>0.98484253612684713</c:v>
                </c:pt>
                <c:pt idx="157">
                  <c:v>0.98459785907803621</c:v>
                </c:pt>
                <c:pt idx="158">
                  <c:v>0.98440822861414579</c:v>
                </c:pt>
                <c:pt idx="159">
                  <c:v>0.98415806866111011</c:v>
                </c:pt>
                <c:pt idx="160">
                  <c:v>0.98396302934868229</c:v>
                </c:pt>
                <c:pt idx="161">
                  <c:v>0.9837072663832076</c:v>
                </c:pt>
                <c:pt idx="162">
                  <c:v>0.98350669230225785</c:v>
                </c:pt>
                <c:pt idx="163">
                  <c:v>0.98324520410528615</c:v>
                </c:pt>
                <c:pt idx="164">
                  <c:v>0.98303896731094564</c:v>
                </c:pt>
                <c:pt idx="165">
                  <c:v>0.9827716295577259</c:v>
                </c:pt>
                <c:pt idx="166">
                  <c:v>0.98255960008328935</c:v>
                </c:pt>
                <c:pt idx="167">
                  <c:v>0.98228628635107385</c:v>
                </c:pt>
                <c:pt idx="168">
                  <c:v>0.98206833221372913</c:v>
                </c:pt>
                <c:pt idx="169">
                  <c:v>0.98178891399216572</c:v>
                </c:pt>
                <c:pt idx="170">
                  <c:v>0.98156490120155471</c:v>
                </c:pt>
                <c:pt idx="171">
                  <c:v>0.98127924790592636</c:v>
                </c:pt>
                <c:pt idx="172">
                  <c:v>0.98104904047568997</c:v>
                </c:pt>
                <c:pt idx="173">
                  <c:v>0.98075701946316052</c:v>
                </c:pt>
                <c:pt idx="174">
                  <c:v>0.98052047942562526</c:v>
                </c:pt>
                <c:pt idx="175">
                  <c:v>0.98022195601465167</c:v>
                </c:pt>
                <c:pt idx="176">
                  <c:v>0.97997894343881919</c:v>
                </c:pt>
                <c:pt idx="177">
                  <c:v>0.97967378093189672</c:v>
                </c:pt>
                <c:pt idx="178">
                  <c:v>0.97942415394490157</c:v>
                </c:pt>
                <c:pt idx="179">
                  <c:v>0.97911221365481083</c:v>
                </c:pt>
                <c:pt idx="180">
                  <c:v>0.9788558284670158</c:v>
                </c:pt>
                <c:pt idx="181">
                  <c:v>0.97853696974674398</c:v>
                </c:pt>
                <c:pt idx="182">
                  <c:v>0.97827368068064602</c:v>
                </c:pt>
                <c:pt idx="183">
                  <c:v>0.97794776095715963</c:v>
                </c:pt>
                <c:pt idx="184">
                  <c:v>0.97767742048028161</c:v>
                </c:pt>
                <c:pt idx="185">
                  <c:v>0.97734429529232925</c:v>
                </c:pt>
                <c:pt idx="186">
                  <c:v>0.97706675405427712</c:v>
                </c:pt>
                <c:pt idx="187">
                  <c:v>0.97672627709440518</c:v>
                </c:pt>
                <c:pt idx="188">
                  <c:v>0.97644138396827251</c:v>
                </c:pt>
                <c:pt idx="189">
                  <c:v>0.97609340712923787</c:v>
                </c:pt>
                <c:pt idx="190">
                  <c:v>0.97580100925754154</c:v>
                </c:pt>
                <c:pt idx="191">
                  <c:v>0.97544538268330871</c:v>
                </c:pt>
                <c:pt idx="192">
                  <c:v>0.97514532552864197</c:v>
                </c:pt>
                <c:pt idx="193">
                  <c:v>0.97478189767015311</c:v>
                </c:pt>
                <c:pt idx="194">
                  <c:v>0.97447402507074377</c:v>
                </c:pt>
                <c:pt idx="195">
                  <c:v>0.97410264274665159</c:v>
                </c:pt>
                <c:pt idx="196">
                  <c:v>0.97378679697701409</c:v>
                </c:pt>
                <c:pt idx="197">
                  <c:v>0.97340730543956777</c:v>
                </c:pt>
                <c:pt idx="198">
                  <c:v>0.97308332727643887</c:v>
                </c:pt>
                <c:pt idx="199">
                  <c:v>0.97269557028271481</c:v>
                </c:pt>
                <c:pt idx="200">
                  <c:v>0.97236329907646124</c:v>
                </c:pt>
                <c:pt idx="201">
                  <c:v>0.97196711896512833</c:v>
                </c:pt>
                <c:pt idx="202">
                  <c:v>0.97162639271681661</c:v>
                </c:pt>
                <c:pt idx="203">
                  <c:v>0.97122163049062626</c:v>
                </c:pt>
                <c:pt idx="204">
                  <c:v>0.97087228593494057</c:v>
                </c:pt>
                <c:pt idx="205">
                  <c:v>0.97045878134912889</c:v>
                </c:pt>
                <c:pt idx="206">
                  <c:v>0.97010065404332368</c:v>
                </c:pt>
                <c:pt idx="207">
                  <c:v>0.96967824570011174</c:v>
                </c:pt>
                <c:pt idx="208">
                  <c:v>0.96931117011918111</c:v>
                </c:pt>
                <c:pt idx="209">
                  <c:v>0.96887969556855524</c:v>
                </c:pt>
                <c:pt idx="210">
                  <c:v>0.96850350520679851</c:v>
                </c:pt>
                <c:pt idx="211">
                  <c:v>0.96806280105374898</c:v>
                </c:pt>
                <c:pt idx="212">
                  <c:v>0.96767732853290656</c:v>
                </c:pt>
                <c:pt idx="213">
                  <c:v>0.96722723055129778</c:v>
                </c:pt>
                <c:pt idx="214">
                  <c:v>0.96683230773542728</c:v>
                </c:pt>
                <c:pt idx="215">
                  <c:v>0.96637265098866687</c:v>
                </c:pt>
                <c:pt idx="216">
                  <c:v>0.96596810910592201</c:v>
                </c:pt>
                <c:pt idx="217">
                  <c:v>0.9654987280745887</c:v>
                </c:pt>
                <c:pt idx="218">
                  <c:v>0.96508439784605615</c:v>
                </c:pt>
                <c:pt idx="219">
                  <c:v>0.96460512656263975</c:v>
                </c:pt>
                <c:pt idx="220">
                  <c:v>0.96418083833838075</c:v>
                </c:pt>
                <c:pt idx="221">
                  <c:v>0.96369151052927615</c:v>
                </c:pt>
                <c:pt idx="222">
                  <c:v>0.96325709443171093</c:v>
                </c:pt>
                <c:pt idx="223">
                  <c:v>0.9627575436665996</c:v>
                </c:pt>
                <c:pt idx="224">
                  <c:v>0.96231282974135957</c:v>
                </c:pt>
                <c:pt idx="225">
                  <c:v>0.96180288959009952</c:v>
                </c:pt>
                <c:pt idx="226">
                  <c:v>0.96134770796446212</c:v>
                </c:pt>
                <c:pt idx="227">
                  <c:v>0.96082721216159506</c:v>
                </c:pt>
                <c:pt idx="228">
                  <c:v>0.96036139321060177</c:v>
                </c:pt>
                <c:pt idx="229">
                  <c:v>0.95983017582757091</c:v>
                </c:pt>
                <c:pt idx="230">
                  <c:v>0.95935355034791381</c:v>
                </c:pt>
                <c:pt idx="231">
                  <c:v>0.95881144597307144</c:v>
                </c:pt>
                <c:pt idx="232">
                  <c:v>0.95832384536481841</c:v>
                </c:pt>
                <c:pt idx="233">
                  <c:v>0.95777068929128439</c:v>
                </c:pt>
                <c:pt idx="234">
                  <c:v>0.9572719457474943</c:v>
                </c:pt>
                <c:pt idx="235">
                  <c:v>0.95670757416890861</c:v>
                </c:pt>
                <c:pt idx="236">
                  <c:v>0.95619752087316934</c:v>
                </c:pt>
                <c:pt idx="237">
                  <c:v>0.9556217710873619</c:v>
                </c:pt>
                <c:pt idx="238">
                  <c:v>0.95510024241926317</c:v>
                </c:pt>
                <c:pt idx="239">
                  <c:v>0.95451295303984274</c:v>
                </c:pt>
                <c:pt idx="240">
                  <c:v>0.95397978478837353</c:v>
                </c:pt>
                <c:pt idx="241">
                  <c:v>0.95338079596421321</c:v>
                </c:pt>
                <c:pt idx="242">
                  <c:v>0.95283582554904978</c:v>
                </c:pt>
                <c:pt idx="243">
                  <c:v>0.95222497919162452</c:v>
                </c:pt>
                <c:pt idx="244">
                  <c:v>0.95166804589225007</c:v>
                </c:pt>
                <c:pt idx="245">
                  <c:v>0.95104518591075282</c:v>
                </c:pt>
                <c:pt idx="246">
                  <c:v>0.95047613110332196</c:v>
                </c:pt>
                <c:pt idx="247">
                  <c:v>0.94984110364745944</c:v>
                </c:pt>
                <c:pt idx="248">
                  <c:v>0.94925977104929393</c:v>
                </c:pt>
                <c:pt idx="249">
                  <c:v>0.94861242475963237</c:v>
                </c:pt>
                <c:pt idx="250">
                  <c:v>0.94801866068120244</c:v>
                </c:pt>
                <c:pt idx="251">
                  <c:v>0.94735884694690342</c:v>
                </c:pt>
                <c:pt idx="252">
                  <c:v>0.94675250055112015</c:v>
                </c:pt>
                <c:pt idx="253">
                  <c:v>0.94608007377487457</c:v>
                </c:pt>
                <c:pt idx="254">
                  <c:v>0.94546099734348288</c:v>
                </c:pt>
                <c:pt idx="255">
                  <c:v>0.94477581521341769</c:v>
                </c:pt>
                <c:pt idx="256">
                  <c:v>0.94414386442024822</c:v>
                </c:pt>
                <c:pt idx="257">
                  <c:v>0.94344578818854352</c:v>
                </c:pt>
                <c:pt idx="258">
                  <c:v>0.94280082237934371</c:v>
                </c:pt>
                <c:pt idx="259">
                  <c:v>0.94208971714726486</c:v>
                </c:pt>
                <c:pt idx="260">
                  <c:v>0.94143159962579348</c:v>
                </c:pt>
                <c:pt idx="261">
                  <c:v>0.94070733463480172</c:v>
                </c:pt>
                <c:pt idx="262">
                  <c:v>0.94003593295483345</c:v>
                </c:pt>
                <c:pt idx="263">
                  <c:v>0.93929838188340242</c:v>
                </c:pt>
                <c:pt idx="264">
                  <c:v>0.93861356814624908</c:v>
                </c:pt>
                <c:pt idx="265">
                  <c:v>0.93786260941197319</c:v>
                </c:pt>
                <c:pt idx="266">
                  <c:v>0.9371642605690883</c:v>
                </c:pt>
                <c:pt idx="267">
                  <c:v>0.93639977763562998</c:v>
                </c:pt>
                <c:pt idx="268">
                  <c:v>0.93568777579582285</c:v>
                </c:pt>
                <c:pt idx="269">
                  <c:v>0.93490965748420218</c:v>
                </c:pt>
                <c:pt idx="270">
                  <c:v>0.93418389022494652</c:v>
                </c:pt>
                <c:pt idx="271">
                  <c:v>0.93339203102863733</c:v>
                </c:pt>
                <c:pt idx="272">
                  <c:v>0.93265239171091563</c:v>
                </c:pt>
                <c:pt idx="273">
                  <c:v>0.93184669211416782</c:v>
                </c:pt>
                <c:pt idx="274">
                  <c:v>0.93109308020025239</c:v>
                </c:pt>
                <c:pt idx="275">
                  <c:v>0.9302734469990197</c:v>
                </c:pt>
                <c:pt idx="276">
                  <c:v>0.92950576837254839</c:v>
                </c:pt>
                <c:pt idx="277">
                  <c:v>0.92867211499735647</c:v>
                </c:pt>
                <c:pt idx="278">
                  <c:v>0.92789028228501824</c:v>
                </c:pt>
                <c:pt idx="279">
                  <c:v>0.92704252912506746</c:v>
                </c:pt>
                <c:pt idx="280">
                  <c:v>0.92624646201917193</c:v>
                </c:pt>
                <c:pt idx="281">
                  <c:v>0.92538453674692722</c:v>
                </c:pt>
                <c:pt idx="282">
                  <c:v>0.92457416232809098</c:v>
                </c:pt>
                <c:pt idx="283">
                  <c:v>0.92369800022357007</c:v>
                </c:pt>
                <c:pt idx="284">
                  <c:v>0.92287325328271197</c:v>
                </c:pt>
                <c:pt idx="285">
                  <c:v>0.92198279755664325</c:v>
                </c:pt>
                <c:pt idx="286">
                  <c:v>0.92114362091544266</c:v>
                </c:pt>
                <c:pt idx="287">
                  <c:v>0.92023882303042681</c:v>
                </c:pt>
                <c:pt idx="288">
                  <c:v>0.91938516785936042</c:v>
                </c:pt>
                <c:pt idx="289">
                  <c:v>0.91846598784813194</c:v>
                </c:pt>
                <c:pt idx="290">
                  <c:v>0.91759781398116957</c:v>
                </c:pt>
                <c:pt idx="291">
                  <c:v>0.91666422076102017</c:v>
                </c:pt>
                <c:pt idx="292">
                  <c:v>0.91578149700602618</c:v>
                </c:pt>
                <c:pt idx="293">
                  <c:v>0.91483346868841897</c:v>
                </c:pt>
                <c:pt idx="294">
                  <c:v>0.91393617313227471</c:v>
                </c:pt>
                <c:pt idx="295">
                  <c:v>0.91297369732664935</c:v>
                </c:pt>
                <c:pt idx="296">
                  <c:v>0.91206181763408367</c:v>
                </c:pt>
                <c:pt idx="297">
                  <c:v>0.91108489174482377</c:v>
                </c:pt>
                <c:pt idx="298">
                  <c:v>0.91015842544991366</c:v>
                </c:pt>
                <c:pt idx="299">
                  <c:v>0.90916705696542588</c:v>
                </c:pt>
                <c:pt idx="300">
                  <c:v>0.90822601175470619</c:v>
                </c:pt>
                <c:pt idx="301">
                  <c:v>0.90722021852753931</c:v>
                </c:pt>
                <c:pt idx="302">
                  <c:v>0.90626461251364365</c:v>
                </c:pt>
                <c:pt idx="303">
                  <c:v>0.90524442303055952</c:v>
                </c:pt>
                <c:pt idx="304">
                  <c:v>0.90427428501529983</c:v>
                </c:pt>
                <c:pt idx="305">
                  <c:v>0.90323973865619622</c:v>
                </c:pt>
                <c:pt idx="306">
                  <c:v>0.90225510838197809</c:v>
                </c:pt>
                <c:pt idx="307">
                  <c:v>0.90120625566655632</c:v>
                </c:pt>
                <c:pt idx="308">
                  <c:v>0.90020718405502276</c:v>
                </c:pt>
                <c:pt idx="309">
                  <c:v>0.89914408687608949</c:v>
                </c:pt>
                <c:pt idx="310">
                  <c:v>0.89813063625288592</c:v>
                </c:pt>
                <c:pt idx="311">
                  <c:v>0.89705336809518099</c:v>
                </c:pt>
                <c:pt idx="312">
                  <c:v>0.89602561239973744</c:v>
                </c:pt>
                <c:pt idx="313">
                  <c:v>0.89493425854318831</c:v>
                </c:pt>
                <c:pt idx="314">
                  <c:v>0.89389228352242778</c:v>
                </c:pt>
                <c:pt idx="315">
                  <c:v>0.89278694122874214</c:v>
                </c:pt>
                <c:pt idx="316">
                  <c:v>0.89173084461363794</c:v>
                </c:pt>
                <c:pt idx="317">
                  <c:v>0.8906116232951673</c:v>
                </c:pt>
                <c:pt idx="318">
                  <c:v>0.88954151495909539</c:v>
                </c:pt>
                <c:pt idx="319">
                  <c:v>0.88840853632892569</c:v>
                </c:pt>
                <c:pt idx="320">
                  <c:v>0.8873245384267856</c:v>
                </c:pt>
                <c:pt idx="321">
                  <c:v>0.88617793662904265</c:v>
                </c:pt>
                <c:pt idx="322">
                  <c:v>0.88508018371615416</c:v>
                </c:pt>
                <c:pt idx="323">
                  <c:v>0.88392010543554855</c:v>
                </c:pt>
                <c:pt idx="324">
                  <c:v>0.88280874456537173</c:v>
                </c:pt>
                <c:pt idx="325">
                  <c:v>0.88163534911505026</c:v>
                </c:pt>
                <c:pt idx="326">
                  <c:v>0.8805105399148232</c:v>
                </c:pt>
                <c:pt idx="327">
                  <c:v>0.87932399930164507</c:v>
                </c:pt>
                <c:pt idx="328">
                  <c:v>0.87818591402508506</c:v>
                </c:pt>
                <c:pt idx="329">
                  <c:v>0.87698641299149449</c:v>
                </c:pt>
                <c:pt idx="330">
                  <c:v>0.87583523654776829</c:v>
                </c:pt>
                <c:pt idx="331">
                  <c:v>0.87462297258949873</c:v>
                </c:pt>
                <c:pt idx="332">
                  <c:v>0.87345890254773118</c:v>
                </c:pt>
                <c:pt idx="333">
                  <c:v>0.87223408590664242</c:v>
                </c:pt>
                <c:pt idx="334">
                  <c:v>0.87105733247530359</c:v>
                </c:pt>
                <c:pt idx="335">
                  <c:v>0.86982018610672751</c:v>
                </c:pt>
                <c:pt idx="336">
                  <c:v>0.86863097208731455</c:v>
                </c:pt>
                <c:pt idx="337">
                  <c:v>0.86738173160136389</c:v>
                </c:pt>
                <c:pt idx="338">
                  <c:v>0.86618029231587501</c:v>
                </c:pt>
                <c:pt idx="339">
                  <c:v>0.86491920589225257</c:v>
                </c:pt>
                <c:pt idx="340">
                  <c:v>0.86370578908403783</c:v>
                </c:pt>
                <c:pt idx="341">
                  <c:v>0.86243311735997397</c:v>
                </c:pt>
                <c:pt idx="342">
                  <c:v>0.86120798306763713</c:v>
                </c:pt>
                <c:pt idx="343">
                  <c:v>0.859923998998676</c:v>
                </c:pt>
                <c:pt idx="344">
                  <c:v>0.85868741940279969</c:v>
                </c:pt>
                <c:pt idx="345">
                  <c:v>0.85739240809625228</c:v>
                </c:pt>
                <c:pt idx="346">
                  <c:v>0.85614466733881478</c:v>
                </c:pt>
                <c:pt idx="347">
                  <c:v>0.85483892585979782</c:v>
                </c:pt>
                <c:pt idx="348">
                  <c:v>0.85358031983625549</c:v>
                </c:pt>
                <c:pt idx="349">
                  <c:v>0.85226415698633984</c:v>
                </c:pt>
                <c:pt idx="350">
                  <c:v>0.85099499311045168</c:v>
                </c:pt>
                <c:pt idx="351">
                  <c:v>0.84966872917904979</c:v>
                </c:pt>
                <c:pt idx="352">
                  <c:v>0.84838932612063045</c:v>
                </c:pt>
                <c:pt idx="353">
                  <c:v>0.84705329260936113</c:v>
                </c:pt>
                <c:pt idx="354">
                  <c:v>0.8457639800052561</c:v>
                </c:pt>
                <c:pt idx="355">
                  <c:v>0.84441851932563428</c:v>
                </c:pt>
                <c:pt idx="356">
                  <c:v>0.84311963746432084</c:v>
                </c:pt>
                <c:pt idx="357">
                  <c:v>0.84176510260923099</c:v>
                </c:pt>
                <c:pt idx="358">
                  <c:v>0.84045700208955942</c:v>
                </c:pt>
                <c:pt idx="359">
                  <c:v>0.83909375627908001</c:v>
                </c:pt>
                <c:pt idx="360">
                  <c:v>0.83777679764377855</c:v>
                </c:pt>
                <c:pt idx="361">
                  <c:v>0.83640521394603462</c:v>
                </c:pt>
                <c:pt idx="362">
                  <c:v>0.83507976729070987</c:v>
                </c:pt>
                <c:pt idx="363">
                  <c:v>0.83370022821853962</c:v>
                </c:pt>
                <c:pt idx="364">
                  <c:v>0.83236667277701026</c:v>
                </c:pt>
                <c:pt idx="365">
                  <c:v>0.83097956986133426</c:v>
                </c:pt>
                <c:pt idx="366">
                  <c:v>0.82963829356824059</c:v>
                </c:pt>
                <c:pt idx="367">
                  <c:v>0.82824402690912757</c:v>
                </c:pt>
                <c:pt idx="368">
                  <c:v>0.82689542594085885</c:v>
                </c:pt>
                <c:pt idx="369">
                  <c:v>0.82549440373737837</c:v>
                </c:pt>
                <c:pt idx="370">
                  <c:v>0.82413888203245611</c:v>
                </c:pt>
                <c:pt idx="371">
                  <c:v>0.82273152009250428</c:v>
                </c:pt>
                <c:pt idx="372">
                  <c:v>0.82136948885265282</c:v>
                </c:pt>
                <c:pt idx="373">
                  <c:v>0.81995621008402531</c:v>
                </c:pt>
                <c:pt idx="374">
                  <c:v>0.81858808725724508</c:v>
                </c:pt>
                <c:pt idx="375">
                  <c:v>0.81716932114131613</c:v>
                </c:pt>
                <c:pt idx="376">
                  <c:v>0.81579553088835755</c:v>
                </c:pt>
                <c:pt idx="377">
                  <c:v>0.81437171293780097</c:v>
                </c:pt>
                <c:pt idx="378">
                  <c:v>0.81299268508350886</c:v>
                </c:pt>
                <c:pt idx="379">
                  <c:v>0.81156425628556739</c:v>
                </c:pt>
                <c:pt idx="380">
                  <c:v>0.81018042575663352</c:v>
                </c:pt>
                <c:pt idx="381">
                  <c:v>0.80874783200350597</c:v>
                </c:pt>
                <c:pt idx="382">
                  <c:v>0.80735963825422685</c:v>
                </c:pt>
                <c:pt idx="383">
                  <c:v>0.80592332976219894</c:v>
                </c:pt>
                <c:pt idx="384">
                  <c:v>0.80453121618988643</c:v>
                </c:pt>
                <c:pt idx="385">
                  <c:v>0.80309164690887769</c:v>
                </c:pt>
                <c:pt idx="386">
                  <c:v>0.80169606026061346</c:v>
                </c:pt>
                <c:pt idx="387">
                  <c:v>0.80025368727585255</c:v>
                </c:pt>
                <c:pt idx="388">
                  <c:v>0.79885507704831182</c:v>
                </c:pt>
                <c:pt idx="389">
                  <c:v>0.79741035997588205</c:v>
                </c:pt>
                <c:pt idx="390">
                  <c:v>0.79600917780997804</c:v>
                </c:pt>
                <c:pt idx="391">
                  <c:v>0.79456257818799703</c:v>
                </c:pt>
                <c:pt idx="392">
                  <c:v>0.79315927726011337</c:v>
                </c:pt>
                <c:pt idx="393">
                  <c:v>0.79171125793732322</c:v>
                </c:pt>
                <c:pt idx="394">
                  <c:v>0.7903062923489107</c:v>
                </c:pt>
                <c:pt idx="395">
                  <c:v>0.78885731687245808</c:v>
                </c:pt>
                <c:pt idx="396">
                  <c:v>0.78745114103976865</c:v>
                </c:pt>
                <c:pt idx="397">
                  <c:v>0.78600167304394908</c:v>
                </c:pt>
                <c:pt idx="398">
                  <c:v>0.78459474108967198</c:v>
                </c:pt>
                <c:pt idx="399">
                  <c:v>0.78314524368739769</c:v>
                </c:pt>
                <c:pt idx="400">
                  <c:v>0.78173800883594236</c:v>
                </c:pt>
                <c:pt idx="401">
                  <c:v>0.78028894401467008</c:v>
                </c:pt>
                <c:pt idx="402">
                  <c:v>0.77888185799281195</c:v>
                </c:pt>
                <c:pt idx="403">
                  <c:v>0.77743368601663565</c:v>
                </c:pt>
                <c:pt idx="404">
                  <c:v>0.77602719846120627</c:v>
                </c:pt>
                <c:pt idx="405">
                  <c:v>0.77458037728077855</c:v>
                </c:pt>
                <c:pt idx="406">
                  <c:v>0.7731749351550361</c:v>
                </c:pt>
                <c:pt idx="407">
                  <c:v>0.77172991982693595</c:v>
                </c:pt>
                <c:pt idx="408">
                  <c:v>0.77032596684720045</c:v>
                </c:pt>
                <c:pt idx="409">
                  <c:v>0.76888320896430773</c:v>
                </c:pt>
                <c:pt idx="410">
                  <c:v>0.76748118503838736</c:v>
                </c:pt>
                <c:pt idx="411">
                  <c:v>0.76604113217276315</c:v>
                </c:pt>
                <c:pt idx="412">
                  <c:v>0.7646414728516302</c:v>
                </c:pt>
                <c:pt idx="413">
                  <c:v>0.76320456801133352</c:v>
                </c:pt>
                <c:pt idx="414">
                  <c:v>0.7618077039554374</c:v>
                </c:pt>
                <c:pt idx="415">
                  <c:v>0.76037438505663324</c:v>
                </c:pt>
                <c:pt idx="416">
                  <c:v>0.75898074151816086</c:v>
                </c:pt>
                <c:pt idx="417">
                  <c:v>0.75755144087379456</c:v>
                </c:pt>
                <c:pt idx="418">
                  <c:v>0.7561614371961044</c:v>
                </c:pt>
                <c:pt idx="419">
                  <c:v>0.75473658102233232</c:v>
                </c:pt>
                <c:pt idx="420">
                  <c:v>0.75335063015770232</c:v>
                </c:pt>
                <c:pt idx="421">
                  <c:v>0.75193063809918026</c:v>
                </c:pt>
                <c:pt idx="422">
                  <c:v>0.75054914614591728</c:v>
                </c:pt>
                <c:pt idx="423">
                  <c:v>0.74913443082095477</c:v>
                </c:pt>
                <c:pt idx="424">
                  <c:v>0.74775779658082131</c:v>
                </c:pt>
                <c:pt idx="425">
                  <c:v>0.74634876314731502</c:v>
                </c:pt>
                <c:pt idx="426">
                  <c:v>0.74497737770412986</c:v>
                </c:pt>
                <c:pt idx="427">
                  <c:v>0.74357442344709213</c:v>
                </c:pt>
                <c:pt idx="428">
                  <c:v>0.74220866976726485</c:v>
                </c:pt>
                <c:pt idx="429">
                  <c:v>0.74081218370866309</c:v>
                </c:pt>
                <c:pt idx="430">
                  <c:v>0.73945243626432255</c:v>
                </c:pt>
                <c:pt idx="431">
                  <c:v>0.73806279879584658</c:v>
                </c:pt>
                <c:pt idx="432">
                  <c:v>0.73670942321112276</c:v>
                </c:pt>
                <c:pt idx="433">
                  <c:v>0.73532700575039689</c:v>
                </c:pt>
                <c:pt idx="434">
                  <c:v>0.73398035847131549</c:v>
                </c:pt>
                <c:pt idx="435">
                  <c:v>0.7326055231419718</c:v>
                </c:pt>
                <c:pt idx="436">
                  <c:v>0.73126595113032256</c:v>
                </c:pt>
                <c:pt idx="437">
                  <c:v>0.72989905046625358</c:v>
                </c:pt>
                <c:pt idx="438">
                  <c:v>0.72856689091769444</c:v>
                </c:pt>
                <c:pt idx="439">
                  <c:v>0.72720826759170609</c:v>
                </c:pt>
                <c:pt idx="440">
                  <c:v>0.7258838476782693</c:v>
                </c:pt>
                <c:pt idx="441">
                  <c:v>0.72453383425525963</c:v>
                </c:pt>
                <c:pt idx="442">
                  <c:v>0.72321747089233201</c:v>
                </c:pt>
                <c:pt idx="443">
                  <c:v>0.72187638960702927</c:v>
                </c:pt>
                <c:pt idx="444">
                  <c:v>0.7205683892447885</c:v>
                </c:pt>
                <c:pt idx="445">
                  <c:v>0.71923655180399126</c:v>
                </c:pt>
                <c:pt idx="446">
                  <c:v>0.71793721024319079</c:v>
                </c:pt>
                <c:pt idx="447">
                  <c:v>0.71661491765236851</c:v>
                </c:pt>
                <c:pt idx="448">
                  <c:v>0.71532451988428081</c:v>
                </c:pt>
                <c:pt idx="449">
                  <c:v>0.71401206229830894</c:v>
                </c:pt>
                <c:pt idx="450">
                  <c:v>0.71273088236855597</c:v>
                </c:pt>
                <c:pt idx="451">
                  <c:v>0.71142853896628266</c:v>
                </c:pt>
                <c:pt idx="452">
                  <c:v>0.71015683986220679</c:v>
                </c:pt>
                <c:pt idx="453">
                  <c:v>0.70886487874447424</c:v>
                </c:pt>
                <c:pt idx="454">
                  <c:v>0.70760291230563044</c:v>
                </c:pt>
                <c:pt idx="455">
                  <c:v>0.70632159041630393</c:v>
                </c:pt>
                <c:pt idx="456">
                  <c:v>0.70506959726759</c:v>
                </c:pt>
                <c:pt idx="457">
                  <c:v>0.70379916033708412</c:v>
                </c:pt>
                <c:pt idx="458">
                  <c:v>0.70255736984395989</c:v>
                </c:pt>
                <c:pt idx="459">
                  <c:v>0.70129805235469211</c:v>
                </c:pt>
                <c:pt idx="460">
                  <c:v>0.70006668259988603</c:v>
                </c:pt>
                <c:pt idx="461">
                  <c:v>0.6988187077730319</c:v>
                </c:pt>
                <c:pt idx="462">
                  <c:v>0.69759796555407871</c:v>
                </c:pt>
                <c:pt idx="463">
                  <c:v>0.69636154535695594</c:v>
                </c:pt>
                <c:pt idx="464">
                  <c:v>0.69515162620386473</c:v>
                </c:pt>
                <c:pt idx="465">
                  <c:v>0.69392696137722765</c:v>
                </c:pt>
                <c:pt idx="466">
                  <c:v>0.69272804958953704</c:v>
                </c:pt>
                <c:pt idx="467">
                  <c:v>0.69151532969402485</c:v>
                </c:pt>
                <c:pt idx="468">
                  <c:v>0.69032759839646696</c:v>
                </c:pt>
                <c:pt idx="469">
                  <c:v>0.68912700187741482</c:v>
                </c:pt>
                <c:pt idx="470">
                  <c:v>0.68795061309337791</c:v>
                </c:pt>
                <c:pt idx="471">
                  <c:v>0.68676230736317223</c:v>
                </c:pt>
                <c:pt idx="472">
                  <c:v>0.68559741210512604</c:v>
                </c:pt>
                <c:pt idx="473">
                  <c:v>0.68442155364226054</c:v>
                </c:pt>
                <c:pt idx="474">
                  <c:v>0.68326829201828809</c:v>
                </c:pt>
                <c:pt idx="475">
                  <c:v>0.68210502648225813</c:v>
                </c:pt>
                <c:pt idx="476">
                  <c:v>0.68096352781781977</c:v>
                </c:pt>
                <c:pt idx="477">
                  <c:v>0.67981299017897889</c:v>
                </c:pt>
                <c:pt idx="478">
                  <c:v>0.67868337315302396</c:v>
                </c:pt>
                <c:pt idx="479">
                  <c:v>0.67754568783651625</c:v>
                </c:pt>
                <c:pt idx="480">
                  <c:v>0.67642806063104943</c:v>
                </c:pt>
                <c:pt idx="481">
                  <c:v>0.67530334167392514</c:v>
                </c:pt>
                <c:pt idx="482">
                  <c:v>0.67419780213613145</c:v>
                </c:pt>
                <c:pt idx="483">
                  <c:v>0.67308615335675259</c:v>
                </c:pt>
                <c:pt idx="484">
                  <c:v>0.67199278917278527</c:v>
                </c:pt>
                <c:pt idx="485">
                  <c:v>0.67089430435162967</c:v>
                </c:pt>
                <c:pt idx="486">
                  <c:v>0.66981319323116995</c:v>
                </c:pt>
                <c:pt idx="487">
                  <c:v>0.66872795630214776</c:v>
                </c:pt>
                <c:pt idx="488">
                  <c:v>0.66765916617285326</c:v>
                </c:pt>
                <c:pt idx="489">
                  <c:v>0.66658725142425967</c:v>
                </c:pt>
                <c:pt idx="490">
                  <c:v>0.66553084063522827</c:v>
                </c:pt>
                <c:pt idx="491">
                  <c:v>0.66447231291946773</c:v>
                </c:pt>
                <c:pt idx="492">
                  <c:v>0.66342833045285921</c:v>
                </c:pt>
                <c:pt idx="493">
                  <c:v>0.6623832454040921</c:v>
                </c:pt>
                <c:pt idx="494">
                  <c:v>0.6613517310940642</c:v>
                </c:pt>
                <c:pt idx="495">
                  <c:v>0.66032013535294465</c:v>
                </c:pt>
                <c:pt idx="496">
                  <c:v>0.65930112011108188</c:v>
                </c:pt>
                <c:pt idx="497">
                  <c:v>0.65828305155577416</c:v>
                </c:pt>
                <c:pt idx="498">
                  <c:v>0.65727655760220716</c:v>
                </c:pt>
                <c:pt idx="499">
                  <c:v>0.65627204558489194</c:v>
                </c:pt>
                <c:pt idx="500">
                  <c:v>0.65527808668432863</c:v>
                </c:pt>
                <c:pt idx="501">
                  <c:v>0.65428715227243306</c:v>
                </c:pt>
                <c:pt idx="502">
                  <c:v>0.65330573397434877</c:v>
                </c:pt>
                <c:pt idx="503">
                  <c:v>0.65232839019576028</c:v>
                </c:pt>
                <c:pt idx="504">
                  <c:v>0.65135951007801896</c:v>
                </c:pt>
                <c:pt idx="505">
                  <c:v>0.65039576216956929</c:v>
                </c:pt>
                <c:pt idx="506">
                  <c:v>0.64943941008477735</c:v>
                </c:pt>
                <c:pt idx="507">
                  <c:v>0.64848925574331251</c:v>
                </c:pt>
                <c:pt idx="508">
                  <c:v>0.6475454140672332</c:v>
                </c:pt>
                <c:pt idx="509">
                  <c:v>0.64660884370261185</c:v>
                </c:pt>
                <c:pt idx="510">
                  <c:v>0.64567748758400068</c:v>
                </c:pt>
                <c:pt idx="511">
                  <c:v>0.64475448457339535</c:v>
                </c:pt>
                <c:pt idx="512">
                  <c:v>0.64383558218464398</c:v>
                </c:pt>
                <c:pt idx="513">
                  <c:v>0.64292612312754893</c:v>
                </c:pt>
                <c:pt idx="514">
                  <c:v>0.64201963591555788</c:v>
                </c:pt>
                <c:pt idx="515">
                  <c:v>0.64112369088893761</c:v>
                </c:pt>
                <c:pt idx="516">
                  <c:v>0.64022957382566825</c:v>
                </c:pt>
                <c:pt idx="517">
                  <c:v>0.6393471066387123</c:v>
                </c:pt>
                <c:pt idx="518">
                  <c:v>0.63846530847089911</c:v>
                </c:pt>
                <c:pt idx="519">
                  <c:v>0.63759627691887932</c:v>
                </c:pt>
                <c:pt idx="520">
                  <c:v>0.63672674041641508</c:v>
                </c:pt>
                <c:pt idx="521">
                  <c:v>0.63587109653317209</c:v>
                </c:pt>
                <c:pt idx="522">
                  <c:v>0.63501375873570898</c:v>
                </c:pt>
                <c:pt idx="523">
                  <c:v>0.63417144904432532</c:v>
                </c:pt>
                <c:pt idx="524">
                  <c:v>0.63332624150566563</c:v>
                </c:pt>
                <c:pt idx="525">
                  <c:v>0.63249720726691372</c:v>
                </c:pt>
                <c:pt idx="526">
                  <c:v>0.63166405629679334</c:v>
                </c:pt>
                <c:pt idx="527">
                  <c:v>0.63084823375497534</c:v>
                </c:pt>
                <c:pt idx="528">
                  <c:v>0.63002706065787306</c:v>
                </c:pt>
                <c:pt idx="529">
                  <c:v>0.62922438128369884</c:v>
                </c:pt>
                <c:pt idx="530">
                  <c:v>0.62841510259433364</c:v>
                </c:pt>
                <c:pt idx="531">
                  <c:v>0.62762549332451267</c:v>
                </c:pt>
                <c:pt idx="532">
                  <c:v>0.62682802103971835</c:v>
                </c:pt>
                <c:pt idx="533">
                  <c:v>0.6260514045129677</c:v>
                </c:pt>
                <c:pt idx="534">
                  <c:v>0.62526564631966297</c:v>
                </c:pt>
                <c:pt idx="535">
                  <c:v>0.62450194110886104</c:v>
                </c:pt>
                <c:pt idx="536">
                  <c:v>0.62372780060785804</c:v>
                </c:pt>
                <c:pt idx="537">
                  <c:v>0.6229769214481008</c:v>
                </c:pt>
                <c:pt idx="538">
                  <c:v>0.62221429837352216</c:v>
                </c:pt>
                <c:pt idx="539">
                  <c:v>0.62147615638586173</c:v>
                </c:pt>
                <c:pt idx="540">
                  <c:v>0.62072494681995993</c:v>
                </c:pt>
                <c:pt idx="541">
                  <c:v>0.61999944973063159</c:v>
                </c:pt>
                <c:pt idx="542">
                  <c:v>0.6192595463138284</c:v>
                </c:pt>
                <c:pt idx="543">
                  <c:v>0.61854659866879458</c:v>
                </c:pt>
                <c:pt idx="544">
                  <c:v>0.61781789080478156</c:v>
                </c:pt>
                <c:pt idx="545">
                  <c:v>0.61711739417944322</c:v>
                </c:pt>
                <c:pt idx="546">
                  <c:v>0.61639976823520537</c:v>
                </c:pt>
                <c:pt idx="547">
                  <c:v>0.61571162143915315</c:v>
                </c:pt>
                <c:pt idx="548">
                  <c:v>0.6150049609397984</c:v>
                </c:pt>
                <c:pt idx="549">
                  <c:v>0.61432906021649614</c:v>
                </c:pt>
                <c:pt idx="550">
                  <c:v>0.61363324603479341</c:v>
                </c:pt>
                <c:pt idx="551">
                  <c:v>0.61296948525610506</c:v>
                </c:pt>
                <c:pt idx="552">
                  <c:v>0.61228439579665239</c:v>
                </c:pt>
                <c:pt idx="553">
                  <c:v>0.61163266665214266</c:v>
                </c:pt>
                <c:pt idx="554">
                  <c:v>0.61095817803010333</c:v>
                </c:pt>
                <c:pt idx="555">
                  <c:v>0.61031837021105861</c:v>
                </c:pt>
                <c:pt idx="556">
                  <c:v>0.60965435642542121</c:v>
                </c:pt>
                <c:pt idx="557">
                  <c:v>0.60902635780355407</c:v>
                </c:pt>
                <c:pt idx="558">
                  <c:v>0.60837269090488733</c:v>
                </c:pt>
                <c:pt idx="559">
                  <c:v>0.60775638770570217</c:v>
                </c:pt>
                <c:pt idx="560">
                  <c:v>0.6071129379583895</c:v>
                </c:pt>
                <c:pt idx="561">
                  <c:v>0.60650821492920315</c:v>
                </c:pt>
                <c:pt idx="562">
                  <c:v>0.60587485096815574</c:v>
                </c:pt>
                <c:pt idx="563">
                  <c:v>0.60528159154077688</c:v>
                </c:pt>
                <c:pt idx="564">
                  <c:v>0.60465818052263742</c:v>
                </c:pt>
                <c:pt idx="565">
                  <c:v>0.60407626697072447</c:v>
                </c:pt>
                <c:pt idx="566">
                  <c:v>0.60346267471958404</c:v>
                </c:pt>
                <c:pt idx="567">
                  <c:v>0.60289198831070956</c:v>
                </c:pt>
                <c:pt idx="568">
                  <c:v>0.60228807945837193</c:v>
                </c:pt>
                <c:pt idx="569">
                  <c:v>0.60172850060083394</c:v>
                </c:pt>
                <c:pt idx="570">
                  <c:v>0.60113413872167176</c:v>
                </c:pt>
                <c:pt idx="571">
                  <c:v>0.60058554710610135</c:v>
                </c:pt>
                <c:pt idx="572">
                  <c:v>0.60000059484655621</c:v>
                </c:pt>
                <c:pt idx="573">
                  <c:v>0.59946286958238004</c:v>
                </c:pt>
                <c:pt idx="574">
                  <c:v>0.59888718878516822</c:v>
                </c:pt>
                <c:pt idx="575">
                  <c:v>0.59836020853199212</c:v>
                </c:pt>
                <c:pt idx="576">
                  <c:v>0.5977936603550853</c:v>
                </c:pt>
                <c:pt idx="577">
                  <c:v>0.59727730344907248</c:v>
                </c:pt>
                <c:pt idx="578">
                  <c:v>0.59671974847952824</c:v>
                </c:pt>
                <c:pt idx="579">
                  <c:v>0.59621389305485317</c:v>
                </c:pt>
                <c:pt idx="580">
                  <c:v>0.59566519141757734</c:v>
                </c:pt>
                <c:pt idx="581">
                  <c:v>0.59516971552304099</c:v>
                </c:pt>
                <c:pt idx="582">
                  <c:v>0.59462972698456906</c:v>
                </c:pt>
                <c:pt idx="583">
                  <c:v>0.5941445086954672</c:v>
                </c:pt>
                <c:pt idx="584">
                  <c:v>0.59361309276285645</c:v>
                </c:pt>
                <c:pt idx="585">
                  <c:v>0.59313801028819746</c:v>
                </c:pt>
                <c:pt idx="586">
                  <c:v>0.59261502630312601</c:v>
                </c:pt>
                <c:pt idx="587">
                  <c:v>0.59214995808829807</c:v>
                </c:pt>
                <c:pt idx="588">
                  <c:v>0.59163526531647048</c:v>
                </c:pt>
                <c:pt idx="589">
                  <c:v>0.59118009014146244</c:v>
                </c:pt>
                <c:pt idx="590">
                  <c:v>0.59067354785742454</c:v>
                </c:pt>
                <c:pt idx="591">
                  <c:v>0.59022814493070697</c:v>
                </c:pt>
                <c:pt idx="592">
                  <c:v>0.58972961249817513</c:v>
                </c:pt>
                <c:pt idx="593">
                  <c:v>0.58929386154635099</c:v>
                </c:pt>
                <c:pt idx="594">
                  <c:v>0.58880319849416374</c:v>
                </c:pt>
                <c:pt idx="595">
                  <c:v>0.58837697984750004</c:v>
                </c:pt>
                <c:pt idx="596">
                  <c:v>0.58789404594130024</c:v>
                </c:pt>
                <c:pt idx="597">
                  <c:v>0.58747724061525386</c:v>
                </c:pt>
                <c:pt idx="598">
                  <c:v>0.58700189592501262</c:v>
                </c:pt>
                <c:pt idx="599">
                  <c:v>0.58659438569786448</c:v>
                </c:pt>
                <c:pt idx="600">
                  <c:v>0.58612649066135714</c:v>
                </c:pt>
                <c:pt idx="601">
                  <c:v>0.58572815814806989</c:v>
                </c:pt>
                <c:pt idx="602">
                  <c:v>0.58526757363041648</c:v>
                </c:pt>
                <c:pt idx="603">
                  <c:v>0.58487830235283156</c:v>
                </c:pt>
                <c:pt idx="604">
                  <c:v>0.58442488970221285</c:v>
                </c:pt>
                <c:pt idx="605">
                  <c:v>0.58404456415570249</c:v>
                </c:pt>
                <c:pt idx="606">
                  <c:v>0.58359818525536422</c:v>
                </c:pt>
                <c:pt idx="607">
                  <c:v>0.5832266909720546</c:v>
                </c:pt>
                <c:pt idx="608">
                  <c:v>0.58278720828871</c:v>
                </c:pt>
                <c:pt idx="609">
                  <c:v>0.5824244318973909</c:v>
                </c:pt>
                <c:pt idx="610">
                  <c:v>0.58199170852613324</c:v>
                </c:pt>
                <c:pt idx="611">
                  <c:v>0.58163753780896899</c:v>
                </c:pt>
                <c:pt idx="612">
                  <c:v>0.58121143751480298</c:v>
                </c:pt>
                <c:pt idx="613">
                  <c:v>0.58086576146095936</c:v>
                </c:pt>
                <c:pt idx="614">
                  <c:v>0.58044614871706068</c:v>
                </c:pt>
                <c:pt idx="615">
                  <c:v>0.58010885757336006</c:v>
                </c:pt>
                <c:pt idx="616">
                  <c:v>0.57969559759616973</c:v>
                </c:pt>
                <c:pt idx="617">
                  <c:v>0.57936658291488663</c:v>
                </c:pt>
                <c:pt idx="618">
                  <c:v>0.57895954169614672</c:v>
                </c:pt>
                <c:pt idx="619">
                  <c:v>0.57863869638005494</c:v>
                </c:pt>
                <c:pt idx="620">
                  <c:v>0.57823774071588896</c:v>
                </c:pt>
                <c:pt idx="621">
                  <c:v>0.57792495906066854</c:v>
                </c:pt>
                <c:pt idx="622">
                  <c:v>0.57752995657780948</c:v>
                </c:pt>
                <c:pt idx="623">
                  <c:v>0.57722513431192102</c:v>
                </c:pt>
                <c:pt idx="624">
                  <c:v>0.57683595349118755</c:v>
                </c:pt>
                <c:pt idx="625">
                  <c:v>0.57653898781332014</c:v>
                </c:pt>
                <c:pt idx="626">
                  <c:v>0.57615549801043886</c:v>
                </c:pt>
                <c:pt idx="627">
                  <c:v>0.57586628762463477</c:v>
                </c:pt>
                <c:pt idx="628">
                  <c:v>0.5754883590885056</c:v>
                </c:pt>
                <c:pt idx="629">
                  <c:v>0.57520680423706394</c:v>
                </c:pt>
                <c:pt idx="630">
                  <c:v>0.57483430812556258</c:v>
                </c:pt>
                <c:pt idx="631">
                  <c:v>0.57456031061982149</c:v>
                </c:pt>
                <c:pt idx="632">
                  <c:v>0.57419311901323067</c:v>
                </c:pt>
                <c:pt idx="633">
                  <c:v>0.57392658226232618</c:v>
                </c:pt>
                <c:pt idx="634">
                  <c:v>0.57356456817448576</c:v>
                </c:pt>
                <c:pt idx="635">
                  <c:v>0.5733053972121831</c:v>
                </c:pt>
                <c:pt idx="636">
                  <c:v>0.57294843459944567</c:v>
                </c:pt>
                <c:pt idx="637">
                  <c:v>0.57269653610913585</c:v>
                </c:pt>
                <c:pt idx="638">
                  <c:v>0.5723444998772137</c:v>
                </c:pt>
                <c:pt idx="639">
                  <c:v>0.57209978221516755</c:v>
                </c:pt>
                <c:pt idx="640">
                  <c:v>0.57175254822395216</c:v>
                </c:pt>
                <c:pt idx="641">
                  <c:v>0.5715149214409202</c:v>
                </c:pt>
                <c:pt idx="642">
                  <c:v>0.57117236650735581</c:v>
                </c:pt>
                <c:pt idx="643">
                  <c:v>0.57094174236860096</c:v>
                </c:pt>
                <c:pt idx="644">
                  <c:v>0.57060374426768845</c:v>
                </c:pt>
                <c:pt idx="645">
                  <c:v>0.57038003627153677</c:v>
                </c:pt>
                <c:pt idx="646">
                  <c:v>0.5700464737355434</c:v>
                </c:pt>
                <c:pt idx="647">
                  <c:v>0.5698295971305346</c:v>
                </c:pt>
                <c:pt idx="648">
                  <c:v>0.56950034984648279</c:v>
                </c:pt>
                <c:pt idx="649">
                  <c:v>0.569290221647201</c:v>
                </c:pt>
                <c:pt idx="650">
                  <c:v>0.56896517025270543</c:v>
                </c:pt>
                <c:pt idx="651">
                  <c:v>0.56876170925436764</c:v>
                </c:pt>
                <c:pt idx="652">
                  <c:v>0.56844073533188921</c:v>
                </c:pt>
                <c:pt idx="653">
                  <c:v>0.5682438621237681</c:v>
                </c:pt>
                <c:pt idx="654">
                  <c:v>0.56792684819334982</c:v>
                </c:pt>
                <c:pt idx="655">
                  <c:v>0.56773648517110342</c:v>
                </c:pt>
                <c:pt idx="656">
                  <c:v>0.56742331468165075</c:v>
                </c:pt>
                <c:pt idx="657">
                  <c:v>0.56723938605863133</c:v>
                </c:pt>
                <c:pt idx="658">
                  <c:v>0.56692994337779812</c:v>
                </c:pt>
                <c:pt idx="659">
                  <c:v>0.56675237519540878</c:v>
                </c:pt>
                <c:pt idx="660">
                  <c:v>0.56644654559814678</c:v>
                </c:pt>
                <c:pt idx="661">
                  <c:v>0.56627526573531317</c:v>
                </c:pt>
                <c:pt idx="662">
                  <c:v>0.56597293539114124</c:v>
                </c:pt>
                <c:pt idx="663">
                  <c:v>0.56580787357296358</c:v>
                </c:pt>
                <c:pt idx="664">
                  <c:v>0.5655089295320096</c:v>
                </c:pt>
                <c:pt idx="665">
                  <c:v>0.56535001733765844</c:v>
                </c:pt>
                <c:pt idx="666">
                  <c:v>0.56505434751552597</c:v>
                </c:pt>
                <c:pt idx="667">
                  <c:v>0.56490151838544167</c:v>
                </c:pt>
                <c:pt idx="668">
                  <c:v>0.56460901154695009</c:v>
                </c:pt>
                <c:pt idx="669">
                  <c:v>0.56446220078940701</c:v>
                </c:pt>
                <c:pt idx="670">
                  <c:v>0.56417274653125238</c:v>
                </c:pt>
                <c:pt idx="671">
                  <c:v>0.56403189132834297</c:v>
                </c:pt>
                <c:pt idx="672">
                  <c:v>0.56374538006072439</c:v>
                </c:pt>
                <c:pt idx="673">
                  <c:v>0.5636104194738204</c:v>
                </c:pt>
                <c:pt idx="674">
                  <c:v>0.5633267424010745</c:v>
                </c:pt>
                <c:pt idx="675">
                  <c:v>0.56319761737581786</c:v>
                </c:pt>
                <c:pt idx="676">
                  <c:v>0.56291666647610261</c:v>
                </c:pt>
                <c:pt idx="677">
                  <c:v>0.56279331984697845</c:v>
                </c:pt>
                <c:pt idx="678">
                  <c:v>0.56251498785104459</c:v>
                </c:pt>
                <c:pt idx="679">
                  <c:v>0.56239736434558618</c:v>
                </c:pt>
                <c:pt idx="680">
                  <c:v>0.56212154471467324</c:v>
                </c:pt>
                <c:pt idx="681">
                  <c:v>0.56200959095734793</c:v>
                </c:pt>
                <c:pt idx="682">
                  <c:v>0.56173617786023977</c:v>
                </c:pt>
                <c:pt idx="683">
                  <c:v>0.56162984237606239</c:v>
                </c:pt>
                <c:pt idx="684">
                  <c:v>0.56135873066533515</c:v>
                </c:pt>
                <c:pt idx="685">
                  <c:v>0.56125796388325433</c:v>
                </c:pt>
                <c:pt idx="686">
                  <c:v>0.56098904907074887</c:v>
                </c:pt>
                <c:pt idx="687">
                  <c:v>0.56089380332685035</c:v>
                </c:pt>
                <c:pt idx="688">
                  <c:v>0.56062698155839685</c:v>
                </c:pt>
                <c:pt idx="689">
                  <c:v>0.56053721109896637</c:v>
                </c:pt>
                <c:pt idx="690">
                  <c:v>0.56027237912839112</c:v>
                </c:pt>
                <c:pt idx="691">
                  <c:v>0.56018804011287748</c:v>
                </c:pt>
                <c:pt idx="692">
                  <c:v>0.55992509527531553</c:v>
                </c:pt>
                <c:pt idx="693">
                  <c:v>0.55984614577923408</c:v>
                </c:pt>
                <c:pt idx="694">
                  <c:v>0.55958498596377448</c:v>
                </c:pt>
                <c:pt idx="695">
                  <c:v>0.559511385981589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8-4138-8CFD-E5378CC75234}"/>
            </c:ext>
          </c:extLst>
        </c:ser>
        <c:ser>
          <c:idx val="1"/>
          <c:order val="1"/>
          <c:tx>
            <c:strRef>
              <c:f>'SIR Model TN - Center Differenc'!$X$1:$X$3</c:f>
              <c:strCache>
                <c:ptCount val="3"/>
                <c:pt idx="2">
                  <c:v>Infected</c:v>
                </c:pt>
              </c:strCache>
            </c:strRef>
          </c:tx>
          <c:marker>
            <c:symbol val="none"/>
          </c:marker>
          <c:val>
            <c:numRef>
              <c:f>'SIR Model TN - Center Differenc'!$X$4:$X$699</c:f>
              <c:numCache>
                <c:formatCode>General</c:formatCode>
                <c:ptCount val="696"/>
                <c:pt idx="0">
                  <c:v>5.2525399129172714E-4</c:v>
                </c:pt>
                <c:pt idx="1">
                  <c:v>5.2641509433962261E-4</c:v>
                </c:pt>
                <c:pt idx="2">
                  <c:v>5.3936603677260536E-4</c:v>
                </c:pt>
                <c:pt idx="3">
                  <c:v>5.4087317335661713E-4</c:v>
                </c:pt>
                <c:pt idx="4">
                  <c:v>5.5386231076643604E-4</c:v>
                </c:pt>
                <c:pt idx="5">
                  <c:v>5.5571638361366594E-4</c:v>
                </c:pt>
                <c:pt idx="6">
                  <c:v>5.6875286071277672E-4</c:v>
                </c:pt>
                <c:pt idx="7">
                  <c:v>5.7095501132231738E-4</c:v>
                </c:pt>
                <c:pt idx="8">
                  <c:v>5.8404799223546315E-4</c:v>
                </c:pt>
                <c:pt idx="9">
                  <c:v>5.8659960090816929E-4</c:v>
                </c:pt>
                <c:pt idx="10">
                  <c:v>5.9975827504584692E-4</c:v>
                </c:pt>
                <c:pt idx="11">
                  <c:v>6.0266096104545077E-4</c:v>
                </c:pt>
                <c:pt idx="12">
                  <c:v>6.1589454895163206E-4</c:v>
                </c:pt>
                <c:pt idx="13">
                  <c:v>6.1915017079504516E-4</c:v>
                </c:pt>
                <c:pt idx="14">
                  <c:v>6.3246792997109932E-4</c:v>
                </c:pt>
                <c:pt idx="15">
                  <c:v>6.360785858457224E-4</c:v>
                </c:pt>
                <c:pt idx="16">
                  <c:v>6.4948981655235151E-4</c:v>
                </c:pt>
                <c:pt idx="17">
                  <c:v>6.5345784485818371E-4</c:v>
                </c:pt>
                <c:pt idx="18">
                  <c:v>6.6697189589704181E-4</c:v>
                </c:pt>
                <c:pt idx="19">
                  <c:v>6.7129987591134518E-4</c:v>
                </c:pt>
                <c:pt idx="20">
                  <c:v>6.8492615038786685E-4</c:v>
                </c:pt>
                <c:pt idx="21">
                  <c:v>6.8961690305009747E-4</c:v>
                </c:pt>
                <c:pt idx="22">
                  <c:v>7.0336486411891037E-4</c:v>
                </c:pt>
                <c:pt idx="23">
                  <c:v>7.0842145293357616E-4</c:v>
                </c:pt>
                <c:pt idx="24">
                  <c:v>7.2230062952771798E-4</c:v>
                </c:pt>
                <c:pt idx="25">
                  <c:v>7.277263615827602E-4</c:v>
                </c:pt>
                <c:pt idx="26">
                  <c:v>7.4174635412775755E-4</c:v>
                </c:pt>
                <c:pt idx="27">
                  <c:v>7.4754478122598695E-4</c:v>
                </c:pt>
                <c:pt idx="28">
                  <c:v>7.6171526733968624E-4</c:v>
                </c:pt>
                <c:pt idx="29">
                  <c:v>7.6789018724072403E-4</c:v>
                </c:pt>
                <c:pt idx="30">
                  <c:v>7.822209274195894E-4</c:v>
                </c:pt>
                <c:pt idx="31">
                  <c:v>7.8877638518967696E-4</c:v>
                </c:pt>
                <c:pt idx="32">
                  <c:v>8.0327722848208918E-4</c:v>
                </c:pt>
                <c:pt idx="33">
                  <c:v>8.1021751794903187E-4</c:v>
                </c:pt>
                <c:pt idx="34">
                  <c:v>8.2489840761593299E-4</c:v>
                </c:pt>
                <c:pt idx="35">
                  <c:v>8.3222807292633659E-4</c:v>
                </c:pt>
                <c:pt idx="36">
                  <c:v>8.4709905208936627E-4</c:v>
                </c:pt>
                <c:pt idx="37">
                  <c:v>8.5482288936520679E-4</c:v>
                </c:pt>
                <c:pt idx="38">
                  <c:v>8.6989410664227202E-4</c:v>
                </c:pt>
                <c:pt idx="39">
                  <c:v>8.7801716573370967E-4</c:v>
                </c:pt>
                <c:pt idx="40">
                  <c:v>8.9329888086171424E-4</c:v>
                </c:pt>
                <c:pt idx="41">
                  <c:v>9.0182646719292215E-4</c:v>
                </c:pt>
                <c:pt idx="42">
                  <c:v>9.1732905663715844E-4</c:v>
                </c:pt>
                <c:pt idx="43">
                  <c:v>9.2626673314178483E-4</c:v>
                </c:pt>
                <c:pt idx="44">
                  <c:v>9.4200069569125473E-4</c:v>
                </c:pt>
                <c:pt idx="45">
                  <c:v>9.5135428483397266E-4</c:v>
                </c:pt>
                <c:pt idx="46">
                  <c:v>9.6733024718166161E-4</c:v>
                </c:pt>
                <c:pt idx="47">
                  <c:v>9.7710583306208224E-4</c:v>
                </c:pt>
                <c:pt idx="48">
                  <c:v>9.9333455536895418E-4</c:v>
                </c:pt>
                <c:pt idx="49">
                  <c:v>1.0035384859039902E-3</c:v>
                </c:pt>
                <c:pt idx="50">
                  <c:v>1.0200308673452016E-3</c:v>
                </c:pt>
                <c:pt idx="51">
                  <c:v>1.0306697565257623E-3</c:v>
                </c:pt>
                <c:pt idx="52">
                  <c:v>1.0474368408173182E-3</c:v>
                </c:pt>
                <c:pt idx="53">
                  <c:v>1.0585175710349979E-3</c:v>
                </c:pt>
                <c:pt idx="54">
                  <c:v>1.0755705519387767E-3</c:v>
                </c:pt>
                <c:pt idx="55">
                  <c:v>1.087100276377968E-3</c:v>
                </c:pt>
                <c:pt idx="56">
                  <c:v>1.1044505031827375E-3</c:v>
                </c:pt>
                <c:pt idx="57">
                  <c:v>1.1164366482733486E-3</c:v>
                </c:pt>
                <c:pt idx="58">
                  <c:v>1.1340956312490781E-3</c:v>
                </c:pt>
                <c:pt idx="59">
                  <c:v>1.1465458991747693E-3</c:v>
                </c:pt>
                <c:pt idx="60">
                  <c:v>1.1645253149972046E-3</c:v>
                </c:pt>
                <c:pt idx="61">
                  <c:v>1.17744768625378E-3</c:v>
                </c:pt>
                <c:pt idx="62">
                  <c:v>1.1957593833959034E-3</c:v>
                </c:pt>
                <c:pt idx="63">
                  <c:v>1.2091621193941928E-3</c:v>
                </c:pt>
                <c:pt idx="64">
                  <c:v>1.227818123480822E-3</c:v>
                </c:pt>
                <c:pt idx="65">
                  <c:v>1.2417097691880717E-3</c:v>
                </c:pt>
                <c:pt idx="66">
                  <c:v>1.2607222883094717E-3</c:v>
                </c:pt>
                <c:pt idx="67">
                  <c:v>1.2751116749229313E-3</c:v>
                </c:pt>
                <c:pt idx="68">
                  <c:v>1.2944931049029141E-3</c:v>
                </c:pt>
                <c:pt idx="69">
                  <c:v>1.309389352548951E-3</c:v>
                </c:pt>
                <c:pt idx="70">
                  <c:v>1.3291522821625215E-3</c:v>
                </c:pt>
                <c:pt idx="71">
                  <c:v>1.3445648026142213E-3</c:v>
                </c:pt>
                <c:pt idx="72">
                  <c:v>1.364722018749396E-3</c:v>
                </c:pt>
                <c:pt idx="73">
                  <c:v>1.3806605181552157E-3</c:v>
                </c:pt>
                <c:pt idx="74">
                  <c:v>1.401225010913183E-3</c:v>
                </c:pt>
                <c:pt idx="75">
                  <c:v>1.4176994925288093E-3</c:v>
                </c:pt>
                <c:pt idx="76">
                  <c:v>1.4386844602561294E-3</c:v>
                </c:pt>
                <c:pt idx="77">
                  <c:v>1.4557052271712597E-3</c:v>
                </c:pt>
                <c:pt idx="78">
                  <c:v>1.47712408141731E-3</c:v>
                </c:pt>
                <c:pt idx="79">
                  <c:v>1.4947017392686159E-3</c:v>
                </c:pt>
                <c:pt idx="80">
                  <c:v>1.5165681096609698E-3</c:v>
                </c:pt>
                <c:pt idx="81">
                  <c:v>1.5347135693220249E-3</c:v>
                </c:pt>
                <c:pt idx="82">
                  <c:v>1.5570413083519185E-3</c:v>
                </c:pt>
                <c:pt idx="83">
                  <c:v>1.5757657885903671E-3</c:v>
                </c:pt>
                <c:pt idx="84">
                  <c:v>1.5985689762998496E-3</c:v>
                </c:pt>
                <c:pt idx="85">
                  <c:v>1.6178840063915691E-3</c:v>
                </c:pt>
                <c:pt idx="86">
                  <c:v>1.6411769549533517E-3</c:v>
                </c:pt>
                <c:pt idx="87">
                  <c:v>1.6610943772428092E-3</c:v>
                </c:pt>
                <c:pt idx="88">
                  <c:v>1.6848916354232212E-3</c:v>
                </c:pt>
                <c:pt idx="89">
                  <c:v>1.7054236078186485E-3</c:v>
                </c:pt>
                <c:pt idx="90">
                  <c:v>1.7297399653134859E-3</c:v>
                </c:pt>
                <c:pt idx="91">
                  <c:v>1.7508989637048989E-3</c:v>
                </c:pt>
                <c:pt idx="92">
                  <c:v>1.7757494553372918E-3</c:v>
                </c:pt>
                <c:pt idx="93">
                  <c:v>1.7975482759247504E-3</c:v>
                </c:pt>
                <c:pt idx="94">
                  <c:v>1.8229481856935033E-3</c:v>
                </c:pt>
                <c:pt idx="95">
                  <c:v>1.8453999472123578E-3</c:v>
                </c:pt>
                <c:pt idx="96">
                  <c:v>1.8713648121785121E-3</c:v>
                </c:pt>
                <c:pt idx="97">
                  <c:v>1.8944829580076997E-3</c:v>
                </c:pt>
                <c:pt idx="98">
                  <c:v>1.9210285720063392E-3</c:v>
                </c:pt>
                <c:pt idx="99">
                  <c:v>1.944826872145092E-3</c:v>
                </c:pt>
                <c:pt idx="100">
                  <c:v>1.971969289308657E-3</c:v>
                </c:pt>
                <c:pt idx="101">
                  <c:v>1.9964618422062441E-3</c:v>
                </c:pt>
                <c:pt idx="102">
                  <c:v>2.0242173802848418E-3</c:v>
                </c:pt>
                <c:pt idx="103">
                  <c:v>2.0494186145072128E-3</c:v>
                </c:pt>
                <c:pt idx="104">
                  <c:v>2.0778038579706026E-3</c:v>
                </c:pt>
                <c:pt idx="105">
                  <c:v>2.1037285336870043E-3</c:v>
                </c:pt>
                <c:pt idx="106">
                  <c:v>2.1327603365921006E-3</c:v>
                </c:pt>
                <c:pt idx="107">
                  <c:v>2.1594235468639319E-3</c:v>
                </c:pt>
                <c:pt idx="108">
                  <c:v>2.189119035470814E-3</c:v>
                </c:pt>
                <c:pt idx="109">
                  <c:v>2.2165362073241304E-3</c:v>
                </c:pt>
                <c:pt idx="110">
                  <c:v>2.2469127824426534E-3</c:v>
                </c:pt>
                <c:pt idx="111">
                  <c:v>2.2750996777048693E-3</c:v>
                </c:pt>
                <c:pt idx="112">
                  <c:v>2.3061750167530657E-3</c:v>
                </c:pt>
                <c:pt idx="113">
                  <c:v>2.3351477326335017E-3</c:v>
                </c:pt>
                <c:pt idx="114">
                  <c:v>2.3669397913880161E-3</c:v>
                </c:pt>
                <c:pt idx="115">
                  <c:v>2.3967147607810131E-3</c:v>
                </c:pt>
                <c:pt idx="116">
                  <c:v>2.429241774798857E-3</c:v>
                </c:pt>
                <c:pt idx="117">
                  <c:v>2.4598357662872303E-3</c:v>
                </c:pt>
                <c:pt idx="118">
                  <c:v>2.4931162519771463E-3</c:v>
                </c:pt>
                <c:pt idx="119">
                  <c:v>2.5245463695127771E-3</c:v>
                </c:pt>
                <c:pt idx="120">
                  <c:v>2.5585991248334955E-3</c:v>
                </c:pt>
                <c:pt idx="121">
                  <c:v>2.5908828070708534E-3</c:v>
                </c:pt>
                <c:pt idx="122">
                  <c:v>2.6257269118324859E-3</c:v>
                </c:pt>
                <c:pt idx="123">
                  <c:v>2.6588819310898559E-3</c:v>
                </c:pt>
                <c:pt idx="124">
                  <c:v>2.6945367468336093E-3</c:v>
                </c:pt>
                <c:pt idx="125">
                  <c:v>2.7285812076557484E-3</c:v>
                </c:pt>
                <c:pt idx="126">
                  <c:v>2.7650663770860686E-3</c:v>
                </c:pt>
                <c:pt idx="127">
                  <c:v>2.8000187143809542E-3</c:v>
                </c:pt>
                <c:pt idx="128">
                  <c:v>2.8373541603231079E-3</c:v>
                </c:pt>
                <c:pt idx="129">
                  <c:v>2.8732331370443474E-3</c:v>
                </c:pt>
                <c:pt idx="130">
                  <c:v>2.9114390608993403E-3</c:v>
                </c:pt>
                <c:pt idx="131">
                  <c:v>2.9482637652447161E-3</c:v>
                </c:pt>
                <c:pt idx="132">
                  <c:v>2.9873606449123073E-3</c:v>
                </c:pt>
                <c:pt idx="133">
                  <c:v>3.0251504870078103E-3</c:v>
                </c:pt>
                <c:pt idx="134">
                  <c:v>3.065159074247249E-3</c:v>
                </c:pt>
                <c:pt idx="135">
                  <c:v>3.103933782284826E-3</c:v>
                </c:pt>
                <c:pt idx="136">
                  <c:v>3.1448750994817819E-3</c:v>
                </c:pt>
                <c:pt idx="137">
                  <c:v>3.1846547152778806E-3</c:v>
                </c:pt>
                <c:pt idx="138">
                  <c:v>3.2265500515848752E-3</c:v>
                </c:pt>
                <c:pt idx="139">
                  <c:v>3.2673549255257321E-3</c:v>
                </c:pt>
                <c:pt idx="140">
                  <c:v>3.3102258323422225E-3</c:v>
                </c:pt>
                <c:pt idx="141">
                  <c:v>3.3520766176806825E-3</c:v>
                </c:pt>
                <c:pt idx="142">
                  <c:v>3.3959449034377809E-3</c:v>
                </c:pt>
                <c:pt idx="143">
                  <c:v>3.4388625499053014E-3</c:v>
                </c:pt>
                <c:pt idx="144">
                  <c:v>3.48375027411896E-3</c:v>
                </c:pt>
                <c:pt idx="145">
                  <c:v>3.5277560208153043E-3</c:v>
                </c:pt>
                <c:pt idx="146">
                  <c:v>3.5736854873706404E-3</c:v>
                </c:pt>
                <c:pt idx="147">
                  <c:v>3.6188008548926386E-3</c:v>
                </c:pt>
                <c:pt idx="148">
                  <c:v>3.665794604520945E-3</c:v>
                </c:pt>
                <c:pt idx="149">
                  <c:v>3.7120413862905912E-3</c:v>
                </c:pt>
                <c:pt idx="150">
                  <c:v>3.7601221881994546E-3</c:v>
                </c:pt>
                <c:pt idx="151">
                  <c:v>3.807522440950506E-3</c:v>
                </c:pt>
                <c:pt idx="152">
                  <c:v>3.8567132835663695E-3</c:v>
                </c:pt>
                <c:pt idx="153">
                  <c:v>3.9052893169475599E-3</c:v>
                </c:pt>
                <c:pt idx="154">
                  <c:v>3.9556133977290062E-3</c:v>
                </c:pt>
                <c:pt idx="155">
                  <c:v>4.0053877629809467E-3</c:v>
                </c:pt>
                <c:pt idx="156">
                  <c:v>4.0568684772599537E-3</c:v>
                </c:pt>
                <c:pt idx="157">
                  <c:v>4.1078639549218124E-3</c:v>
                </c:pt>
                <c:pt idx="158">
                  <c:v>4.160524883729263E-3</c:v>
                </c:pt>
                <c:pt idx="159">
                  <c:v>4.2127644703303649E-3</c:v>
                </c:pt>
                <c:pt idx="160">
                  <c:v>4.2666293671611696E-3</c:v>
                </c:pt>
                <c:pt idx="161">
                  <c:v>4.3201362608517938E-3</c:v>
                </c:pt>
                <c:pt idx="162">
                  <c:v>4.3752290373241269E-3</c:v>
                </c:pt>
                <c:pt idx="163">
                  <c:v>4.4300266223989433E-3</c:v>
                </c:pt>
                <c:pt idx="164">
                  <c:v>4.4863713327613144E-3</c:v>
                </c:pt>
                <c:pt idx="165">
                  <c:v>4.5424831630281777E-3</c:v>
                </c:pt>
                <c:pt idx="166">
                  <c:v>4.6001039874673461E-3</c:v>
                </c:pt>
                <c:pt idx="167">
                  <c:v>4.6575537684135091E-3</c:v>
                </c:pt>
                <c:pt idx="168">
                  <c:v>4.7164749951156531E-3</c:v>
                </c:pt>
                <c:pt idx="169">
                  <c:v>4.7752865648229073E-3</c:v>
                </c:pt>
                <c:pt idx="170">
                  <c:v>4.835532570739944E-3</c:v>
                </c:pt>
                <c:pt idx="171">
                  <c:v>4.8957298794997496E-3</c:v>
                </c:pt>
                <c:pt idx="172">
                  <c:v>4.9573251097723174E-3</c:v>
                </c:pt>
                <c:pt idx="173">
                  <c:v>5.0189321983516678E-3</c:v>
                </c:pt>
                <c:pt idx="174">
                  <c:v>5.0819011443400171E-3</c:v>
                </c:pt>
                <c:pt idx="175">
                  <c:v>5.144942120848592E-3</c:v>
                </c:pt>
                <c:pt idx="176">
                  <c:v>5.2093092967225238E-3</c:v>
                </c:pt>
                <c:pt idx="177">
                  <c:v>5.273808312031638E-3</c:v>
                </c:pt>
                <c:pt idx="178">
                  <c:v>5.3395982298706547E-3</c:v>
                </c:pt>
                <c:pt idx="179">
                  <c:v>5.4055794515346532E-3</c:v>
                </c:pt>
                <c:pt idx="180">
                  <c:v>5.4728165948897019E-3</c:v>
                </c:pt>
                <c:pt idx="181">
                  <c:v>5.5403041795207301E-3</c:v>
                </c:pt>
                <c:pt idx="182">
                  <c:v>5.6090129753893145E-3</c:v>
                </c:pt>
                <c:pt idx="183">
                  <c:v>5.6780310394369043E-3</c:v>
                </c:pt>
                <c:pt idx="184">
                  <c:v>5.748235828603938E-3</c:v>
                </c:pt>
                <c:pt idx="185">
                  <c:v>5.8188084174915482E-3</c:v>
                </c:pt>
                <c:pt idx="186">
                  <c:v>5.8905334231891399E-3</c:v>
                </c:pt>
                <c:pt idx="187">
                  <c:v>5.9626844787607249E-3</c:v>
                </c:pt>
                <c:pt idx="188">
                  <c:v>6.0359537736011356E-3</c:v>
                </c:pt>
                <c:pt idx="189">
                  <c:v>6.1097070998319906E-3</c:v>
                </c:pt>
                <c:pt idx="190">
                  <c:v>6.1845445709693197E-3</c:v>
                </c:pt>
                <c:pt idx="191">
                  <c:v>6.2599237978968906E-3</c:v>
                </c:pt>
                <c:pt idx="192">
                  <c:v>6.3363531103746229E-3</c:v>
                </c:pt>
                <c:pt idx="193">
                  <c:v>6.4133816562066941E-3</c:v>
                </c:pt>
                <c:pt idx="194">
                  <c:v>6.4914262144501024E-3</c:v>
                </c:pt>
                <c:pt idx="195">
                  <c:v>6.5701272458097929E-3</c:v>
                </c:pt>
                <c:pt idx="196">
                  <c:v>6.6498101532243975E-3</c:v>
                </c:pt>
                <c:pt idx="197">
                  <c:v>6.7302065434937386E-3</c:v>
                </c:pt>
                <c:pt idx="198">
                  <c:v>6.8115505601335094E-3</c:v>
                </c:pt>
                <c:pt idx="199">
                  <c:v>6.8936648458600572E-3</c:v>
                </c:pt>
                <c:pt idx="200">
                  <c:v>6.9766923441319309E-3</c:v>
                </c:pt>
                <c:pt idx="201">
                  <c:v>7.0605466794659106E-3</c:v>
                </c:pt>
                <c:pt idx="202">
                  <c:v>7.1452795978404083E-3</c:v>
                </c:pt>
                <c:pt idx="203">
                  <c:v>7.2308957069733022E-3</c:v>
                </c:pt>
                <c:pt idx="204">
                  <c:v>7.3173555016746699E-3</c:v>
                </c:pt>
                <c:pt idx="205">
                  <c:v>7.4047546292539766E-3</c:v>
                </c:pt>
                <c:pt idx="206">
                  <c:v>7.4929622239072909E-3</c:v>
                </c:pt>
                <c:pt idx="207">
                  <c:v>7.5821650834064355E-3</c:v>
                </c:pt>
                <c:pt idx="208">
                  <c:v>7.6721408166235848E-3</c:v>
                </c:pt>
                <c:pt idx="209">
                  <c:v>7.7631675366506055E-3</c:v>
                </c:pt>
                <c:pt idx="210">
                  <c:v>7.8549311075419553E-3</c:v>
                </c:pt>
                <c:pt idx="211">
                  <c:v>7.9478011760757555E-3</c:v>
                </c:pt>
                <c:pt idx="212">
                  <c:v>8.0413715876796882E-3</c:v>
                </c:pt>
                <c:pt idx="213">
                  <c:v>8.1361037942282236E-3</c:v>
                </c:pt>
                <c:pt idx="214">
                  <c:v>8.2314992948565886E-3</c:v>
                </c:pt>
                <c:pt idx="215">
                  <c:v>8.3281116705374615E-3</c:v>
                </c:pt>
                <c:pt idx="216">
                  <c:v>8.4253496930413365E-3</c:v>
                </c:pt>
                <c:pt idx="217">
                  <c:v>8.5238594485918841E-3</c:v>
                </c:pt>
                <c:pt idx="218">
                  <c:v>8.6229565475589125E-3</c:v>
                </c:pt>
                <c:pt idx="219">
                  <c:v>8.7233800092899813E-3</c:v>
                </c:pt>
                <c:pt idx="220">
                  <c:v>8.8243517961919468E-3</c:v>
                </c:pt>
                <c:pt idx="221">
                  <c:v>8.9267043399072193E-3</c:v>
                </c:pt>
                <c:pt idx="222">
                  <c:v>9.0295654162244731E-3</c:v>
                </c:pt>
                <c:pt idx="223">
                  <c:v>9.1338613991354071E-3</c:v>
                </c:pt>
                <c:pt idx="224">
                  <c:v>9.2386252874932136E-3</c:v>
                </c:pt>
                <c:pt idx="225">
                  <c:v>9.3448779781684314E-3</c:v>
                </c:pt>
                <c:pt idx="226">
                  <c:v>9.4515570515293947E-3</c:v>
                </c:pt>
                <c:pt idx="227">
                  <c:v>9.5597785579266386E-3</c:v>
                </c:pt>
                <c:pt idx="228">
                  <c:v>9.6683839668929329E-3</c:v>
                </c:pt>
                <c:pt idx="229">
                  <c:v>9.7785851625316403E-3</c:v>
                </c:pt>
                <c:pt idx="230">
                  <c:v>9.8891267608209599E-3</c:v>
                </c:pt>
                <c:pt idx="231">
                  <c:v>1.0001317209163894E-2</c:v>
                </c:pt>
                <c:pt idx="232">
                  <c:v>1.0113803477333779E-2</c:v>
                </c:pt>
                <c:pt idx="233">
                  <c:v>1.0227991354457212E-2</c:v>
                </c:pt>
                <c:pt idx="234">
                  <c:v>1.0342429321963663E-2</c:v>
                </c:pt>
                <c:pt idx="235">
                  <c:v>1.0458621337607126E-2</c:v>
                </c:pt>
                <c:pt idx="236">
                  <c:v>1.0575016503295284E-2</c:v>
                </c:pt>
                <c:pt idx="237">
                  <c:v>1.0693217820394018E-2</c:v>
                </c:pt>
                <c:pt idx="238">
                  <c:v>1.0811574071531055E-2</c:v>
                </c:pt>
                <c:pt idx="239">
                  <c:v>1.0931788224346914E-2</c:v>
                </c:pt>
                <c:pt idx="240">
                  <c:v>1.1052107754320138E-2</c:v>
                </c:pt>
                <c:pt idx="241">
                  <c:v>1.1174336565299821E-2</c:v>
                </c:pt>
                <c:pt idx="242">
                  <c:v>1.1296619790116405E-2</c:v>
                </c:pt>
                <c:pt idx="243">
                  <c:v>1.1420863285619512E-2</c:v>
                </c:pt>
                <c:pt idx="244">
                  <c:v>1.1545108759358071E-2</c:v>
                </c:pt>
                <c:pt idx="245">
                  <c:v>1.1671365084411526E-2</c:v>
                </c:pt>
                <c:pt idx="246">
                  <c:v>1.1797569413790038E-2</c:v>
                </c:pt>
                <c:pt idx="247">
                  <c:v>1.1925834746039869E-2</c:v>
                </c:pt>
                <c:pt idx="248">
                  <c:v>1.2053992504279095E-2</c:v>
                </c:pt>
                <c:pt idx="249">
                  <c:v>1.2184260967325422E-2</c:v>
                </c:pt>
                <c:pt idx="250">
                  <c:v>1.2314364607501958E-2</c:v>
                </c:pt>
                <c:pt idx="251">
                  <c:v>1.2446628183818144E-2</c:v>
                </c:pt>
                <c:pt idx="252">
                  <c:v>1.2578667951916511E-2</c:v>
                </c:pt>
                <c:pt idx="253">
                  <c:v>1.2712916395568862E-2</c:v>
                </c:pt>
                <c:pt idx="254">
                  <c:v>1.2846880243457551E-2</c:v>
                </c:pt>
                <c:pt idx="255">
                  <c:v>1.2983100992857509E-2</c:v>
                </c:pt>
                <c:pt idx="256">
                  <c:v>1.3118974491429538E-2</c:v>
                </c:pt>
                <c:pt idx="257">
                  <c:v>1.3257152582366051E-2</c:v>
                </c:pt>
                <c:pt idx="258">
                  <c:v>1.3394918835100328E-2</c:v>
                </c:pt>
                <c:pt idx="259">
                  <c:v>1.3535036814315803E-2</c:v>
                </c:pt>
                <c:pt idx="260">
                  <c:v>1.3674676371531328E-2</c:v>
                </c:pt>
                <c:pt idx="261">
                  <c:v>1.3816714211120306E-2</c:v>
                </c:pt>
                <c:pt idx="262">
                  <c:v>1.3958204985210861E-2</c:v>
                </c:pt>
                <c:pt idx="263">
                  <c:v>1.4102139998136093E-2</c:v>
                </c:pt>
                <c:pt idx="264">
                  <c:v>1.4245457180088515E-2</c:v>
                </c:pt>
                <c:pt idx="265">
                  <c:v>1.4391263937124464E-2</c:v>
                </c:pt>
                <c:pt idx="266">
                  <c:v>1.4536379914638773E-2</c:v>
                </c:pt>
                <c:pt idx="267">
                  <c:v>1.4684030163067522E-2</c:v>
                </c:pt>
                <c:pt idx="268">
                  <c:v>1.4830914440611855E-2</c:v>
                </c:pt>
                <c:pt idx="269">
                  <c:v>1.4980377025010904E-2</c:v>
                </c:pt>
                <c:pt idx="270">
                  <c:v>1.5128996146158471E-2</c:v>
                </c:pt>
                <c:pt idx="271">
                  <c:v>1.5280236931633856E-2</c:v>
                </c:pt>
                <c:pt idx="272">
                  <c:v>1.5430554404042627E-2</c:v>
                </c:pt>
                <c:pt idx="273">
                  <c:v>1.5583536202273943E-2</c:v>
                </c:pt>
                <c:pt idx="274">
                  <c:v>1.5735512425682566E-2</c:v>
                </c:pt>
                <c:pt idx="275">
                  <c:v>1.5890194924158853E-2</c:v>
                </c:pt>
                <c:pt idx="276">
                  <c:v>1.6043787121784149E-2</c:v>
                </c:pt>
                <c:pt idx="277">
                  <c:v>1.6200126816620947E-2</c:v>
                </c:pt>
                <c:pt idx="278">
                  <c:v>1.635528897035303E-2</c:v>
                </c:pt>
                <c:pt idx="279">
                  <c:v>1.6513239103091076E-2</c:v>
                </c:pt>
                <c:pt idx="280">
                  <c:v>1.6669921892891772E-2</c:v>
                </c:pt>
                <c:pt idx="281">
                  <c:v>1.6829432391686806E-2</c:v>
                </c:pt>
                <c:pt idx="282">
                  <c:v>1.6987583139605147E-2</c:v>
                </c:pt>
                <c:pt idx="283">
                  <c:v>1.7148600565225693E-2</c:v>
                </c:pt>
                <c:pt idx="284">
                  <c:v>1.7308163184450977E-2</c:v>
                </c:pt>
                <c:pt idx="285">
                  <c:v>1.7470630681506914E-2</c:v>
                </c:pt>
                <c:pt idx="286">
                  <c:v>1.7631545630884773E-2</c:v>
                </c:pt>
                <c:pt idx="287">
                  <c:v>1.779540288471362E-2</c:v>
                </c:pt>
                <c:pt idx="288">
                  <c:v>1.7957607129153692E-2</c:v>
                </c:pt>
                <c:pt idx="289">
                  <c:v>1.8122790328793777E-2</c:v>
                </c:pt>
                <c:pt idx="290">
                  <c:v>1.828621730599881E-2</c:v>
                </c:pt>
                <c:pt idx="291">
                  <c:v>1.8452659113678681E-2</c:v>
                </c:pt>
                <c:pt idx="292">
                  <c:v>1.8617238707623884E-2</c:v>
                </c:pt>
                <c:pt idx="293">
                  <c:v>1.8784868235195356E-2</c:v>
                </c:pt>
                <c:pt idx="294">
                  <c:v>1.8950526756783628E-2</c:v>
                </c:pt>
                <c:pt idx="295">
                  <c:v>1.9119269549521468E-2</c:v>
                </c:pt>
                <c:pt idx="296">
                  <c:v>1.9285929724834536E-2</c:v>
                </c:pt>
                <c:pt idx="297">
                  <c:v>1.9455707753019021E-2</c:v>
                </c:pt>
                <c:pt idx="298">
                  <c:v>1.9623288719576332E-2</c:v>
                </c:pt>
                <c:pt idx="299">
                  <c:v>1.9794020378265512E-2</c:v>
                </c:pt>
                <c:pt idx="300">
                  <c:v>1.9962437689691914E-2</c:v>
                </c:pt>
                <c:pt idx="301">
                  <c:v>2.0134037807078314E-2</c:v>
                </c:pt>
                <c:pt idx="302">
                  <c:v>2.0303203446568052E-2</c:v>
                </c:pt>
                <c:pt idx="303">
                  <c:v>2.047558330129964E-2</c:v>
                </c:pt>
                <c:pt idx="304">
                  <c:v>2.0645405704247669E-2</c:v>
                </c:pt>
                <c:pt idx="305">
                  <c:v>2.0818473052075136E-2</c:v>
                </c:pt>
                <c:pt idx="306">
                  <c:v>2.098885713822753E-2</c:v>
                </c:pt>
                <c:pt idx="307">
                  <c:v>2.1162516248319177E-2</c:v>
                </c:pt>
                <c:pt idx="308">
                  <c:v>2.1333363463771987E-2</c:v>
                </c:pt>
                <c:pt idx="309">
                  <c:v>2.1507515165013761E-2</c:v>
                </c:pt>
                <c:pt idx="310">
                  <c:v>2.1678723534364376E-2</c:v>
                </c:pt>
                <c:pt idx="311">
                  <c:v>2.1853265271935821E-2</c:v>
                </c:pt>
                <c:pt idx="312">
                  <c:v>2.2024729460862483E-2</c:v>
                </c:pt>
                <c:pt idx="313">
                  <c:v>2.2199555363349562E-2</c:v>
                </c:pt>
                <c:pt idx="314">
                  <c:v>2.2371166751863208E-2</c:v>
                </c:pt>
                <c:pt idx="315">
                  <c:v>2.2546167709136092E-2</c:v>
                </c:pt>
                <c:pt idx="316">
                  <c:v>2.271781447571436E-2</c:v>
                </c:pt>
                <c:pt idx="317">
                  <c:v>2.2892878227762484E-2</c:v>
                </c:pt>
                <c:pt idx="318">
                  <c:v>2.3064445444538239E-2</c:v>
                </c:pt>
                <c:pt idx="319">
                  <c:v>2.3239456681416183E-2</c:v>
                </c:pt>
                <c:pt idx="320">
                  <c:v>2.3410826420552765E-2</c:v>
                </c:pt>
                <c:pt idx="321">
                  <c:v>2.3585666893549035E-2</c:v>
                </c:pt>
                <c:pt idx="322">
                  <c:v>2.3756718344891372E-2</c:v>
                </c:pt>
                <c:pt idx="323">
                  <c:v>2.3931266988987905E-2</c:v>
                </c:pt>
                <c:pt idx="324">
                  <c:v>2.4101876589033122E-2</c:v>
                </c:pt>
                <c:pt idx="325">
                  <c:v>2.4276009656676659E-2</c:v>
                </c:pt>
                <c:pt idx="326">
                  <c:v>2.4446051228859737E-2</c:v>
                </c:pt>
                <c:pt idx="327">
                  <c:v>2.4619642435017103E-2</c:v>
                </c:pt>
                <c:pt idx="328">
                  <c:v>2.4788987341256917E-2</c:v>
                </c:pt>
                <c:pt idx="329">
                  <c:v>2.4961908019675148E-2</c:v>
                </c:pt>
                <c:pt idx="330">
                  <c:v>2.5130425323073968E-2</c:v>
                </c:pt>
                <c:pt idx="331">
                  <c:v>2.5302544593613113E-2</c:v>
                </c:pt>
                <c:pt idx="332">
                  <c:v>2.5470101232148695E-2</c:v>
                </c:pt>
                <c:pt idx="333">
                  <c:v>2.5641286179000508E-2</c:v>
                </c:pt>
                <c:pt idx="334">
                  <c:v>2.5807747149994429E-2</c:v>
                </c:pt>
                <c:pt idx="335">
                  <c:v>2.5977863010544302E-2</c:v>
                </c:pt>
                <c:pt idx="336">
                  <c:v>2.6143091565633693E-2</c:v>
                </c:pt>
                <c:pt idx="337">
                  <c:v>2.6312001929666168E-2</c:v>
                </c:pt>
                <c:pt idx="338">
                  <c:v>2.6475859779948662E-2</c:v>
                </c:pt>
                <c:pt idx="339">
                  <c:v>2.6643426798839489E-2</c:v>
                </c:pt>
                <c:pt idx="340">
                  <c:v>2.6805774329803397E-2</c:v>
                </c:pt>
                <c:pt idx="341">
                  <c:v>2.6971858935283307E-2</c:v>
                </c:pt>
                <c:pt idx="342">
                  <c:v>2.7132555431077308E-2</c:v>
                </c:pt>
                <c:pt idx="343">
                  <c:v>2.7297017563095098E-2</c:v>
                </c:pt>
                <c:pt idx="344">
                  <c:v>2.7455921439634254E-2</c:v>
                </c:pt>
                <c:pt idx="345">
                  <c:v>2.7618620282789851E-2</c:v>
                </c:pt>
                <c:pt idx="346">
                  <c:v>2.7775589329138158E-2</c:v>
                </c:pt>
                <c:pt idx="347">
                  <c:v>2.7936383557100215E-2</c:v>
                </c:pt>
                <c:pt idx="348">
                  <c:v>2.8091275184514489E-2</c:v>
                </c:pt>
                <c:pt idx="349">
                  <c:v>2.8250023211782622E-2</c:v>
                </c:pt>
                <c:pt idx="350">
                  <c:v>2.84026947097487E-2</c:v>
                </c:pt>
                <c:pt idx="351">
                  <c:v>2.8559254950067673E-2</c:v>
                </c:pt>
                <c:pt idx="352">
                  <c:v>2.8709563748608311E-2</c:v>
                </c:pt>
                <c:pt idx="353">
                  <c:v>2.8863794879291138E-2</c:v>
                </c:pt>
                <c:pt idx="354">
                  <c:v>2.901159881677582E-2</c:v>
                </c:pt>
                <c:pt idx="355">
                  <c:v>2.9163360048145046E-2</c:v>
                </c:pt>
                <c:pt idx="356">
                  <c:v>2.9308517643785718E-2</c:v>
                </c:pt>
                <c:pt idx="357">
                  <c:v>2.9457668992897722E-2</c:v>
                </c:pt>
                <c:pt idx="358">
                  <c:v>2.9600039723071736E-2</c:v>
                </c:pt>
                <c:pt idx="359">
                  <c:v>2.9746442290847934E-2</c:v>
                </c:pt>
                <c:pt idx="360">
                  <c:v>2.9885886868350447E-2</c:v>
                </c:pt>
                <c:pt idx="361">
                  <c:v>3.0029403119202408E-2</c:v>
                </c:pt>
                <c:pt idx="362">
                  <c:v>3.0165783774495702E-2</c:v>
                </c:pt>
                <c:pt idx="363">
                  <c:v>3.0306277817498589E-2</c:v>
                </c:pt>
                <c:pt idx="364">
                  <c:v>3.0439458580995536E-2</c:v>
                </c:pt>
                <c:pt idx="365">
                  <c:v>3.0576796451636482E-2</c:v>
                </c:pt>
                <c:pt idx="366">
                  <c:v>3.0706643436029933E-2</c:v>
                </c:pt>
                <c:pt idx="367">
                  <c:v>3.0840693377535096E-2</c:v>
                </c:pt>
                <c:pt idx="368">
                  <c:v>3.0967075059164875E-2</c:v>
                </c:pt>
                <c:pt idx="369">
                  <c:v>3.109770780239143E-2</c:v>
                </c:pt>
                <c:pt idx="370">
                  <c:v>3.1220495300625761E-2</c:v>
                </c:pt>
                <c:pt idx="371">
                  <c:v>3.134758434149313E-2</c:v>
                </c:pt>
                <c:pt idx="372">
                  <c:v>3.146665169509235E-2</c:v>
                </c:pt>
                <c:pt idx="373">
                  <c:v>3.1590073568520741E-2</c:v>
                </c:pt>
                <c:pt idx="374">
                  <c:v>3.170529800794783E-2</c:v>
                </c:pt>
                <c:pt idx="375">
                  <c:v>3.1824932557271896E-2</c:v>
                </c:pt>
                <c:pt idx="376">
                  <c:v>3.1936194771917191E-2</c:v>
                </c:pt>
                <c:pt idx="377">
                  <c:v>3.2051925412748331E-2</c:v>
                </c:pt>
                <c:pt idx="378">
                  <c:v>3.2159109812044562E-2</c:v>
                </c:pt>
                <c:pt idx="379">
                  <c:v>3.22708237895672E-2</c:v>
                </c:pt>
                <c:pt idx="380">
                  <c:v>3.2373818756985896E-2</c:v>
                </c:pt>
                <c:pt idx="381">
                  <c:v>3.2481407395690963E-2</c:v>
                </c:pt>
                <c:pt idx="382">
                  <c:v>3.2580105534632364E-2</c:v>
                </c:pt>
                <c:pt idx="383">
                  <c:v>3.268346447951509E-2</c:v>
                </c:pt>
                <c:pt idx="384">
                  <c:v>3.2777762850130572E-2</c:v>
                </c:pt>
                <c:pt idx="385">
                  <c:v>3.2876792298409674E-2</c:v>
                </c:pt>
                <c:pt idx="386">
                  <c:v>3.296659264442868E-2</c:v>
                </c:pt>
                <c:pt idx="387">
                  <c:v>3.3061197566879579E-2</c:v>
                </c:pt>
                <c:pt idx="388">
                  <c:v>3.314640653155157E-2</c:v>
                </c:pt>
                <c:pt idx="389">
                  <c:v>3.3236496882587528E-2</c:v>
                </c:pt>
                <c:pt idx="390">
                  <c:v>3.3317026212893584E-2</c:v>
                </c:pt>
                <c:pt idx="391">
                  <c:v>3.3402517128575254E-2</c:v>
                </c:pt>
                <c:pt idx="392">
                  <c:v>3.347828386691315E-2</c:v>
                </c:pt>
                <c:pt idx="393">
                  <c:v>3.3559095850118639E-2</c:v>
                </c:pt>
                <c:pt idx="394">
                  <c:v>3.3630022512719369E-2</c:v>
                </c:pt>
                <c:pt idx="395">
                  <c:v>3.3706081604763106E-2</c:v>
                </c:pt>
                <c:pt idx="396">
                  <c:v>3.3772096346155481E-2</c:v>
                </c:pt>
                <c:pt idx="397">
                  <c:v>3.3843334284204885E-2</c:v>
                </c:pt>
                <c:pt idx="398">
                  <c:v>3.3904371047107501E-2</c:v>
                </c:pt>
                <c:pt idx="399">
                  <c:v>3.3970725406810814E-2</c:v>
                </c:pt>
                <c:pt idx="400">
                  <c:v>3.4026724056897134E-2</c:v>
                </c:pt>
                <c:pt idx="401">
                  <c:v>3.4088138379703675E-2</c:v>
                </c:pt>
                <c:pt idx="402">
                  <c:v>3.4139044824755438E-2</c:v>
                </c:pt>
                <c:pt idx="403">
                  <c:v>3.4195468729480351E-2</c:v>
                </c:pt>
                <c:pt idx="404">
                  <c:v>3.4241235022516872E-2</c:v>
                </c:pt>
                <c:pt idx="405">
                  <c:v>3.4292624300775613E-2</c:v>
                </c:pt>
                <c:pt idx="406">
                  <c:v>3.4333208726820844E-2</c:v>
                </c:pt>
                <c:pt idx="407">
                  <c:v>3.4379525422033819E-2</c:v>
                </c:pt>
                <c:pt idx="408">
                  <c:v>3.441489256825913E-2</c:v>
                </c:pt>
                <c:pt idx="409">
                  <c:v>3.4456105038003296E-2</c:v>
                </c:pt>
                <c:pt idx="410">
                  <c:v>3.4486225847061014E-2</c:v>
                </c:pt>
                <c:pt idx="411">
                  <c:v>3.4522308808622511E-2</c:v>
                </c:pt>
                <c:pt idx="412">
                  <c:v>3.4547160615062869E-2</c:v>
                </c:pt>
                <c:pt idx="413">
                  <c:v>3.4578095174122317E-2</c:v>
                </c:pt>
                <c:pt idx="414">
                  <c:v>3.4597661723864116E-2</c:v>
                </c:pt>
                <c:pt idx="415">
                  <c:v>3.4623435386323349E-2</c:v>
                </c:pt>
                <c:pt idx="416">
                  <c:v>3.4637706839225645E-2</c:v>
                </c:pt>
                <c:pt idx="417">
                  <c:v>3.4658313506261071E-2</c:v>
                </c:pt>
                <c:pt idx="418">
                  <c:v>3.4667286421919137E-2</c:v>
                </c:pt>
                <c:pt idx="419">
                  <c:v>3.4682726368421922E-2</c:v>
                </c:pt>
                <c:pt idx="420">
                  <c:v>3.4686403675385127E-2</c:v>
                </c:pt>
                <c:pt idx="421">
                  <c:v>3.4696683512021577E-2</c:v>
                </c:pt>
                <c:pt idx="422">
                  <c:v>3.4695074460702961E-2</c:v>
                </c:pt>
                <c:pt idx="423">
                  <c:v>3.4700207079899292E-2</c:v>
                </c:pt>
                <c:pt idx="424">
                  <c:v>3.4693327179516363E-2</c:v>
                </c:pt>
                <c:pt idx="425">
                  <c:v>3.4693331685740118E-2</c:v>
                </c:pt>
                <c:pt idx="426">
                  <c:v>3.4681202625693013E-2</c:v>
                </c:pt>
                <c:pt idx="427">
                  <c:v>3.4676104250468187E-2</c:v>
                </c:pt>
                <c:pt idx="428">
                  <c:v>3.4658753806624615E-2</c:v>
                </c:pt>
                <c:pt idx="429">
                  <c:v>3.4648583808778791E-2</c:v>
                </c:pt>
                <c:pt idx="430">
                  <c:v>3.4626045735194629E-2</c:v>
                </c:pt>
                <c:pt idx="431">
                  <c:v>3.4610841286893859E-2</c:v>
                </c:pt>
                <c:pt idx="432">
                  <c:v>3.4583155193553657E-2</c:v>
                </c:pt>
                <c:pt idx="433">
                  <c:v>3.4562959252733755E-2</c:v>
                </c:pt>
                <c:pt idx="434">
                  <c:v>3.4530170469946483E-2</c:v>
                </c:pt>
                <c:pt idx="435">
                  <c:v>3.4505031639798088E-2</c:v>
                </c:pt>
                <c:pt idx="436">
                  <c:v>3.4467191069929758E-2</c:v>
                </c:pt>
                <c:pt idx="437">
                  <c:v>3.4437163446138411E-2</c:v>
                </c:pt>
                <c:pt idx="438">
                  <c:v>3.4394327403404833E-2</c:v>
                </c:pt>
                <c:pt idx="439">
                  <c:v>3.4359470409886232E-2</c:v>
                </c:pt>
                <c:pt idx="440">
                  <c:v>3.4311700448965796E-2</c:v>
                </c:pt>
                <c:pt idx="441">
                  <c:v>3.4272078662870485E-2</c:v>
                </c:pt>
                <c:pt idx="442">
                  <c:v>3.4219441397128382E-2</c:v>
                </c:pt>
                <c:pt idx="443">
                  <c:v>3.417512436391891E-2</c:v>
                </c:pt>
                <c:pt idx="444">
                  <c:v>3.411769127406062E-2</c:v>
                </c:pt>
                <c:pt idx="445">
                  <c:v>3.4068753313488083E-2</c:v>
                </c:pt>
                <c:pt idx="446">
                  <c:v>3.4006600547481246E-2</c:v>
                </c:pt>
                <c:pt idx="447">
                  <c:v>3.3953120551306656E-2</c:v>
                </c:pt>
                <c:pt idx="448">
                  <c:v>3.3886328716426585E-2</c:v>
                </c:pt>
                <c:pt idx="449">
                  <c:v>3.3828389938746074E-2</c:v>
                </c:pt>
                <c:pt idx="450">
                  <c:v>3.3757043886611209E-2</c:v>
                </c:pt>
                <c:pt idx="451">
                  <c:v>3.3694733727652658E-2</c:v>
                </c:pt>
                <c:pt idx="452">
                  <c:v>3.3618922333122442E-2</c:v>
                </c:pt>
                <c:pt idx="453">
                  <c:v>3.3552332117384689E-2</c:v>
                </c:pt>
                <c:pt idx="454">
                  <c:v>3.3472148052193604E-2</c:v>
                </c:pt>
                <c:pt idx="455">
                  <c:v>3.3401372801798355E-2</c:v>
                </c:pt>
                <c:pt idx="456">
                  <c:v>3.3316912303796443E-2</c:v>
                </c:pt>
                <c:pt idx="457">
                  <c:v>3.324205050791737E-2</c:v>
                </c:pt>
                <c:pt idx="458">
                  <c:v>3.3153413146779824E-2</c:v>
                </c:pt>
                <c:pt idx="459">
                  <c:v>3.3074566528003307E-2</c:v>
                </c:pt>
                <c:pt idx="460">
                  <c:v>3.2981854968259582E-2</c:v>
                </c:pt>
                <c:pt idx="461">
                  <c:v>3.2899128246717473E-2</c:v>
                </c:pt>
                <c:pt idx="462">
                  <c:v>3.2802448008934323E-2</c:v>
                </c:pt>
                <c:pt idx="463">
                  <c:v>3.2715948665031219E-2</c:v>
                </c:pt>
                <c:pt idx="464">
                  <c:v>3.2615407885964273E-2</c:v>
                </c:pt>
                <c:pt idx="465">
                  <c:v>3.2525245922500209E-2</c:v>
                </c:pt>
                <c:pt idx="466">
                  <c:v>3.2420955115005451E-2</c:v>
                </c:pt>
                <c:pt idx="467">
                  <c:v>3.2327242819470109E-2</c:v>
                </c:pt>
                <c:pt idx="468">
                  <c:v>3.2219314632940296E-2</c:v>
                </c:pt>
                <c:pt idx="469">
                  <c:v>3.2122166340727072E-2</c:v>
                </c:pt>
                <c:pt idx="470">
                  <c:v>3.2010715322788791E-2</c:v>
                </c:pt>
                <c:pt idx="471">
                  <c:v>3.1910247182046561E-2</c:v>
                </c:pt>
                <c:pt idx="472">
                  <c:v>3.1795389542221955E-2</c:v>
                </c:pt>
                <c:pt idx="473">
                  <c:v>3.1691719281029512E-2</c:v>
                </c:pt>
                <c:pt idx="474">
                  <c:v>3.1573572657032652E-2</c:v>
                </c:pt>
                <c:pt idx="475">
                  <c:v>3.1466819353545852E-2</c:v>
                </c:pt>
                <c:pt idx="476">
                  <c:v>3.1345502580847805E-2</c:v>
                </c:pt>
                <c:pt idx="477">
                  <c:v>3.1235786437032897E-2</c:v>
                </c:pt>
                <c:pt idx="478">
                  <c:v>3.1111419322292094E-2</c:v>
                </c:pt>
                <c:pt idx="479">
                  <c:v>3.0998861441820472E-2</c:v>
                </c:pt>
                <c:pt idx="480">
                  <c:v>3.0871564540736151E-2</c:v>
                </c:pt>
                <c:pt idx="481">
                  <c:v>3.0756286711576628E-2</c:v>
                </c:pt>
                <c:pt idx="482">
                  <c:v>3.0626181111683304E-2</c:v>
                </c:pt>
                <c:pt idx="483">
                  <c:v>3.0508305593887917E-2</c:v>
                </c:pt>
                <c:pt idx="484">
                  <c:v>3.0375512702768344E-2</c:v>
                </c:pt>
                <c:pt idx="485">
                  <c:v>3.025516202190701E-2</c:v>
                </c:pt>
                <c:pt idx="486">
                  <c:v>3.0119803361260206E-2</c:v>
                </c:pt>
                <c:pt idx="487">
                  <c:v>2.9997100107918673E-2</c:v>
                </c:pt>
                <c:pt idx="488">
                  <c:v>2.9859297113878431E-2</c:v>
                </c:pt>
                <c:pt idx="489">
                  <c:v>2.9734363749592971E-2</c:v>
                </c:pt>
                <c:pt idx="490">
                  <c:v>2.9594237579651263E-2</c:v>
                </c:pt>
                <c:pt idx="491">
                  <c:v>2.9467196249612845E-2</c:v>
                </c:pt>
                <c:pt idx="492">
                  <c:v>2.9324867596461905E-2</c:v>
                </c:pt>
                <c:pt idx="493">
                  <c:v>2.9195839949282199E-2</c:v>
                </c:pt>
                <c:pt idx="494">
                  <c:v>2.9051428861848839E-2</c:v>
                </c:pt>
                <c:pt idx="495">
                  <c:v>2.8920535876640813E-2</c:v>
                </c:pt>
                <c:pt idx="496">
                  <c:v>2.8774161588547186E-2</c:v>
                </c:pt>
                <c:pt idx="497">
                  <c:v>2.8641523409534138E-2</c:v>
                </c:pt>
                <c:pt idx="498">
                  <c:v>2.849330417518061E-2</c:v>
                </c:pt>
                <c:pt idx="499">
                  <c:v>2.8359039954009742E-2</c:v>
                </c:pt>
                <c:pt idx="500">
                  <c:v>2.8209092892438205E-2</c:v>
                </c:pt>
                <c:pt idx="501">
                  <c:v>2.8073320638338093E-2</c:v>
                </c:pt>
                <c:pt idx="502">
                  <c:v>2.7921761584997831E-2</c:v>
                </c:pt>
                <c:pt idx="503">
                  <c:v>2.7784598022883879E-2</c:v>
                </c:pt>
                <c:pt idx="504">
                  <c:v>2.7631541389387362E-2</c:v>
                </c:pt>
                <c:pt idx="505">
                  <c:v>2.7493101825985324E-2</c:v>
                </c:pt>
                <c:pt idx="506">
                  <c:v>2.7338660467907942E-2</c:v>
                </c:pt>
                <c:pt idx="507">
                  <c:v>2.7199058665933262E-2</c:v>
                </c:pt>
                <c:pt idx="508">
                  <c:v>2.7043343758679311E-2</c:v>
                </c:pt>
                <c:pt idx="509">
                  <c:v>2.6902691819079172E-2</c:v>
                </c:pt>
                <c:pt idx="510">
                  <c:v>2.6745812741806312E-2</c:v>
                </c:pt>
                <c:pt idx="511">
                  <c:v>2.6604220994042253E-2</c:v>
                </c:pt>
                <c:pt idx="512">
                  <c:v>2.6446285221608232E-2</c:v>
                </c:pt>
                <c:pt idx="513">
                  <c:v>2.6303862121929773E-2</c:v>
                </c:pt>
                <c:pt idx="514">
                  <c:v>2.6144975124798676E-2</c:v>
                </c:pt>
                <c:pt idx="515">
                  <c:v>2.6001827162432822E-2</c:v>
                </c:pt>
                <c:pt idx="516">
                  <c:v>2.5842092314453242E-2</c:v>
                </c:pt>
                <c:pt idx="517">
                  <c:v>2.5698323925610937E-2</c:v>
                </c:pt>
                <c:pt idx="518">
                  <c:v>2.5537842419555434E-2</c:v>
                </c:pt>
                <c:pt idx="519">
                  <c:v>2.5393555909134068E-2</c:v>
                </c:pt>
                <c:pt idx="520">
                  <c:v>2.5232426679868129E-2</c:v>
                </c:pt>
                <c:pt idx="521">
                  <c:v>2.5087722150709004E-2</c:v>
                </c:pt>
                <c:pt idx="522">
                  <c:v>2.4926041805838309E-2</c:v>
                </c:pt>
                <c:pt idx="523">
                  <c:v>2.4781017095379637E-2</c:v>
                </c:pt>
                <c:pt idx="524">
                  <c:v>2.4618879853206817E-2</c:v>
                </c:pt>
                <c:pt idx="525">
                  <c:v>2.4473630477356199E-2</c:v>
                </c:pt>
                <c:pt idx="526">
                  <c:v>2.4311128111962503E-2</c:v>
                </c:pt>
                <c:pt idx="527">
                  <c:v>2.4165747215997992E-2</c:v>
                </c:pt>
                <c:pt idx="528">
                  <c:v>2.4002969009251099E-2</c:v>
                </c:pt>
                <c:pt idx="529">
                  <c:v>2.3857547325546798E-2</c:v>
                </c:pt>
                <c:pt idx="530">
                  <c:v>2.3694580025823683E-2</c:v>
                </c:pt>
                <c:pt idx="531">
                  <c:v>2.3549205838184355E-2</c:v>
                </c:pt>
                <c:pt idx="532">
                  <c:v>2.3386133625587224E-2</c:v>
                </c:pt>
                <c:pt idx="533">
                  <c:v>2.3240892739966455E-2</c:v>
                </c:pt>
                <c:pt idx="534">
                  <c:v>2.3077797197800662E-2</c:v>
                </c:pt>
                <c:pt idx="535">
                  <c:v>2.2932772919168811E-2</c:v>
                </c:pt>
                <c:pt idx="536">
                  <c:v>2.2769733011443877E-2</c:v>
                </c:pt>
                <c:pt idx="537">
                  <c:v>2.262500612656514E-2</c:v>
                </c:pt>
                <c:pt idx="538">
                  <c:v>2.2462098181273829E-2</c:v>
                </c:pt>
                <c:pt idx="539">
                  <c:v>2.2317746947146295E-2</c:v>
                </c:pt>
                <c:pt idx="540">
                  <c:v>2.2155044645071752E-2</c:v>
                </c:pt>
                <c:pt idx="541">
                  <c:v>2.201114478278017E-2</c:v>
                </c:pt>
                <c:pt idx="542">
                  <c:v>2.1848719151577607E-2</c:v>
                </c:pt>
                <c:pt idx="543">
                  <c:v>2.1705343845305741E-2</c:v>
                </c:pt>
                <c:pt idx="544">
                  <c:v>2.1543263258602809E-2</c:v>
                </c:pt>
                <c:pt idx="545">
                  <c:v>2.1400483159550541E-2</c:v>
                </c:pt>
                <c:pt idx="546">
                  <c:v>2.1238813340809307E-2</c:v>
                </c:pt>
                <c:pt idx="547">
                  <c:v>2.1096696575759126E-2</c:v>
                </c:pt>
                <c:pt idx="548">
                  <c:v>2.0935500606642492E-2</c:v>
                </c:pt>
                <c:pt idx="549">
                  <c:v>2.0794112790920409E-2</c:v>
                </c:pt>
                <c:pt idx="550">
                  <c:v>2.0633451123906695E-2</c:v>
                </c:pt>
                <c:pt idx="551">
                  <c:v>2.0492855378484071E-2</c:v>
                </c:pt>
                <c:pt idx="552">
                  <c:v>2.0332785853475269E-2</c:v>
                </c:pt>
                <c:pt idx="553">
                  <c:v>2.0193042825960367E-2</c:v>
                </c:pt>
                <c:pt idx="554">
                  <c:v>2.0033620690632269E-2</c:v>
                </c:pt>
                <c:pt idx="555">
                  <c:v>1.9894788579903386E-2</c:v>
                </c:pt>
                <c:pt idx="556">
                  <c:v>1.9736066513549196E-2</c:v>
                </c:pt>
                <c:pt idx="557">
                  <c:v>1.9598201097785119E-2</c:v>
                </c:pt>
                <c:pt idx="558">
                  <c:v>1.9440229238408289E-2</c:v>
                </c:pt>
                <c:pt idx="559">
                  <c:v>1.9303383906276318E-2</c:v>
                </c:pt>
                <c:pt idx="560">
                  <c:v>1.9146209880693134E-2</c:v>
                </c:pt>
                <c:pt idx="561">
                  <c:v>1.9010435665459985E-2</c:v>
                </c:pt>
                <c:pt idx="562">
                  <c:v>1.8854104622177712E-2</c:v>
                </c:pt>
                <c:pt idx="563">
                  <c:v>1.8719450238514262E-2</c:v>
                </c:pt>
                <c:pt idx="564">
                  <c:v>1.8564004883156557E-2</c:v>
                </c:pt>
                <c:pt idx="565">
                  <c:v>1.8430516766413448E-2</c:v>
                </c:pt>
                <c:pt idx="566">
                  <c:v>1.8275997399470903E-2</c:v>
                </c:pt>
                <c:pt idx="567">
                  <c:v>1.8143719747208537E-2</c:v>
                </c:pt>
                <c:pt idx="568">
                  <c:v>1.7990164303898944E-2</c:v>
                </c:pt>
                <c:pt idx="569">
                  <c:v>1.7859139119462207E-2</c:v>
                </c:pt>
                <c:pt idx="570">
                  <c:v>1.7706583211492009E-2</c:v>
                </c:pt>
                <c:pt idx="571">
                  <c:v>1.7576850349427183E-2</c:v>
                </c:pt>
                <c:pt idx="572">
                  <c:v>1.7425327308452827E-2</c:v>
                </c:pt>
                <c:pt idx="573">
                  <c:v>1.7296924521571489E-2</c:v>
                </c:pt>
                <c:pt idx="574">
                  <c:v>1.71464654441668E-2</c:v>
                </c:pt>
                <c:pt idx="575">
                  <c:v>1.7019428432069068E-2</c:v>
                </c:pt>
                <c:pt idx="576">
                  <c:v>1.6870062226012356E-2</c:v>
                </c:pt>
                <c:pt idx="577">
                  <c:v>1.6744424684889465E-2</c:v>
                </c:pt>
                <c:pt idx="578">
                  <c:v>1.6596178116591781E-2</c:v>
                </c:pt>
                <c:pt idx="579">
                  <c:v>1.6471971790135802E-2</c:v>
                </c:pt>
                <c:pt idx="580">
                  <c:v>1.6324869533039514E-2</c:v>
                </c:pt>
                <c:pt idx="581">
                  <c:v>1.6202124264295792E-2</c:v>
                </c:pt>
                <c:pt idx="582">
                  <c:v>1.6056188948080533E-2</c:v>
                </c:pt>
                <c:pt idx="583">
                  <c:v>1.5934932732086328E-2</c:v>
                </c:pt>
                <c:pt idx="584">
                  <c:v>1.5790184992527104E-2</c:v>
                </c:pt>
                <c:pt idx="585">
                  <c:v>1.5670444029587706E-2</c:v>
                </c:pt>
                <c:pt idx="586">
                  <c:v>1.5526902558917838E-2</c:v>
                </c:pt>
                <c:pt idx="587">
                  <c:v>1.5408701308379222E-2</c:v>
                </c:pt>
                <c:pt idx="588">
                  <c:v>1.5266382906018469E-2</c:v>
                </c:pt>
                <c:pt idx="589">
                  <c:v>1.5149744140403289E-2</c:v>
                </c:pt>
                <c:pt idx="590">
                  <c:v>1.5008663763919176E-2</c:v>
                </c:pt>
                <c:pt idx="591">
                  <c:v>1.4893608623300499E-2</c:v>
                </c:pt>
                <c:pt idx="592">
                  <c:v>1.4753779439478401E-2</c:v>
                </c:pt>
                <c:pt idx="593">
                  <c:v>1.4640327485973072E-2</c:v>
                </c:pt>
                <c:pt idx="594">
                  <c:v>1.4501760921878049E-2</c:v>
                </c:pt>
                <c:pt idx="595">
                  <c:v>1.4389930194148947E-2</c:v>
                </c:pt>
                <c:pt idx="596">
                  <c:v>1.4252635988069536E-2</c:v>
                </c:pt>
                <c:pt idx="597">
                  <c:v>1.4142443055733169E-2</c:v>
                </c:pt>
                <c:pt idx="598">
                  <c:v>1.4006429307904474E-2</c:v>
                </c:pt>
                <c:pt idx="599">
                  <c:v>1.3897889325747377E-2</c:v>
                </c:pt>
                <c:pt idx="600">
                  <c:v>1.3763162548757696E-2</c:v>
                </c:pt>
                <c:pt idx="601">
                  <c:v>1.3656289310671945E-2</c:v>
                </c:pt>
                <c:pt idx="602">
                  <c:v>1.3522854479463886E-2</c:v>
                </c:pt>
                <c:pt idx="603">
                  <c:v>1.3417660472018658E-2</c:v>
                </c:pt>
                <c:pt idx="604">
                  <c:v>1.3285521073402208E-2</c:v>
                </c:pt>
                <c:pt idx="605">
                  <c:v>1.3182017528974769E-2</c:v>
                </c:pt>
                <c:pt idx="606">
                  <c:v>1.30511756105761E-2</c:v>
                </c:pt>
                <c:pt idx="607">
                  <c:v>1.2949372559971769E-2</c:v>
                </c:pt>
                <c:pt idx="608">
                  <c:v>1.2819828778547634E-2</c:v>
                </c:pt>
                <c:pt idx="609">
                  <c:v>1.2719735103044312E-2</c:v>
                </c:pt>
                <c:pt idx="610">
                  <c:v>1.2591488772097722E-2</c:v>
                </c:pt>
                <c:pt idx="611">
                  <c:v>1.2493112254856295E-2</c:v>
                </c:pt>
                <c:pt idx="612">
                  <c:v>1.236616139149482E-2</c:v>
                </c:pt>
                <c:pt idx="613">
                  <c:v>1.2269508768282301E-2</c:v>
                </c:pt>
                <c:pt idx="614">
                  <c:v>1.2143850139265722E-2</c:v>
                </c:pt>
                <c:pt idx="615">
                  <c:v>1.2048927148443285E-2</c:v>
                </c:pt>
                <c:pt idx="616">
                  <c:v>1.1924556315372467E-2</c:v>
                </c:pt>
                <c:pt idx="617">
                  <c:v>1.1831367747105581E-2</c:v>
                </c:pt>
                <c:pt idx="618">
                  <c:v>1.1708279110709395E-2</c:v>
                </c:pt>
                <c:pt idx="619">
                  <c:v>1.1616828855362128E-2</c:v>
                </c:pt>
                <c:pt idx="620">
                  <c:v>1.1495015698843905E-2</c:v>
                </c:pt>
                <c:pt idx="621">
                  <c:v>1.1405306794524044E-2</c:v>
                </c:pt>
                <c:pt idx="622">
                  <c:v>1.1284761325933536E-2</c:v>
                </c:pt>
                <c:pt idx="623">
                  <c:v>1.1196796005159569E-2</c:v>
                </c:pt>
                <c:pt idx="624">
                  <c:v>1.1077509398760597E-2</c:v>
                </c:pt>
                <c:pt idx="625">
                  <c:v>1.0991289134225719E-2</c:v>
                </c:pt>
                <c:pt idx="626">
                  <c:v>1.0873251570833719E-2</c:v>
                </c:pt>
                <c:pt idx="627">
                  <c:v>1.0788777120245972E-2</c:v>
                </c:pt>
                <c:pt idx="628">
                  <c:v>1.0671977826513421E-2</c:v>
                </c:pt>
                <c:pt idx="629">
                  <c:v>1.0589249276494794E-2</c:v>
                </c:pt>
                <c:pt idx="630">
                  <c:v>1.0473676563126052E-2</c:v>
                </c:pt>
                <c:pt idx="631">
                  <c:v>1.0392693372156836E-2</c:v>
                </c:pt>
                <c:pt idx="632">
                  <c:v>1.0278334671037326E-2</c:v>
                </c:pt>
                <c:pt idx="633">
                  <c:v>1.0199095711435319E-2</c:v>
                </c:pt>
                <c:pt idx="634">
                  <c:v>1.0085937611663088E-2</c:v>
                </c:pt>
                <c:pt idx="635">
                  <c:v>1.0008441210590337E-2</c:v>
                </c:pt>
                <c:pt idx="636">
                  <c:v>9.8964694934009865E-3</c:v>
                </c:pt>
                <c:pt idx="637">
                  <c:v>9.8207134728936375E-3</c:v>
                </c:pt>
                <c:pt idx="638">
                  <c:v>9.7099131454723882E-3</c:v>
                </c:pt>
                <c:pt idx="639">
                  <c:v>9.6358948614918907E-3</c:v>
                </c:pt>
                <c:pt idx="640">
                  <c:v>9.526250189669079E-3</c:v>
                </c:pt>
                <c:pt idx="641">
                  <c:v>9.4539665701755485E-3</c:v>
                </c:pt>
                <c:pt idx="642">
                  <c:v>9.3454611100042446E-3</c:v>
                </c:pt>
                <c:pt idx="643">
                  <c:v>9.2749086920550887E-3</c:v>
                </c:pt>
                <c:pt idx="644">
                  <c:v>9.1675253202717303E-3</c:v>
                </c:pt>
                <c:pt idx="645">
                  <c:v>9.0987002861508178E-3</c:v>
                </c:pt>
                <c:pt idx="646">
                  <c:v>8.9924212295217892E-3</c:v>
                </c:pt>
                <c:pt idx="647">
                  <c:v>8.9253194419064655E-3</c:v>
                </c:pt>
                <c:pt idx="648">
                  <c:v>8.8201263054654075E-3</c:v>
                </c:pt>
                <c:pt idx="649">
                  <c:v>8.7547433416404769E-3</c:v>
                </c:pt>
                <c:pt idx="650">
                  <c:v>8.6506171358228575E-3</c:v>
                </c:pt>
                <c:pt idx="651">
                  <c:v>8.5869483209523659E-3</c:v>
                </c:pt>
                <c:pt idx="652">
                  <c:v>8.4838694876353763E-3</c:v>
                </c:pt>
                <c:pt idx="653">
                  <c:v>8.4219099271045841E-3</c:v>
                </c:pt>
                <c:pt idx="654">
                  <c:v>8.319858364561887E-3</c:v>
                </c:pt>
                <c:pt idx="655">
                  <c:v>8.2596029754032265E-3</c:v>
                </c:pt>
                <c:pt idx="656">
                  <c:v>8.1585580621853296E-3</c:v>
                </c:pt>
                <c:pt idx="657">
                  <c:v>8.1000016036034388E-3</c:v>
                </c:pt>
                <c:pt idx="658">
                  <c:v>7.9999422213556763E-3</c:v>
                </c:pt>
                <c:pt idx="659">
                  <c:v>7.9430793243677605E-3</c:v>
                </c:pt>
                <c:pt idx="660">
                  <c:v>7.8439838795988613E-3</c:v>
                </c:pt>
                <c:pt idx="661">
                  <c:v>7.7888090758076855E-3</c:v>
                </c:pt>
                <c:pt idx="662">
                  <c:v>7.6906555206228567E-3</c:v>
                </c:pt>
                <c:pt idx="663">
                  <c:v>7.6371632701406032E-3</c:v>
                </c:pt>
                <c:pt idx="664">
                  <c:v>7.5399291219538644E-3</c:v>
                </c:pt>
                <c:pt idx="665">
                  <c:v>7.48811384049593E-3</c:v>
                </c:pt>
                <c:pt idx="666">
                  <c:v>7.3917762007371397E-3</c:v>
                </c:pt>
                <c:pt idx="667">
                  <c:v>7.3416322859056731E-3</c:v>
                </c:pt>
                <c:pt idx="668">
                  <c:v>7.2461678577383027E-3</c:v>
                </c:pt>
                <c:pt idx="669">
                  <c:v>7.1976897145159396E-3</c:v>
                </c:pt>
                <c:pt idx="670">
                  <c:v>7.1030748195821747E-3</c:v>
                </c:pt>
                <c:pt idx="671">
                  <c:v>7.0562568850569673E-3</c:v>
                </c:pt>
                <c:pt idx="672">
                  <c:v>6.9624674792671459E-3</c:v>
                </c:pt>
                <c:pt idx="673">
                  <c:v>6.9173042466101715E-3</c:v>
                </c:pt>
                <c:pt idx="674">
                  <c:v>6.8243159349939218E-3</c:v>
                </c:pt>
                <c:pt idx="675">
                  <c:v>6.7808019767114525E-3</c:v>
                </c:pt>
                <c:pt idx="676">
                  <c:v>6.6885900273481718E-3</c:v>
                </c:pt>
                <c:pt idx="677">
                  <c:v>6.646720017830606E-3</c:v>
                </c:pt>
                <c:pt idx="678">
                  <c:v>6.5552593748771301E-3</c:v>
                </c:pt>
                <c:pt idx="679">
                  <c:v>6.515028112267166E-3</c:v>
                </c:pt>
                <c:pt idx="680">
                  <c:v>6.4242934081006108E-3</c:v>
                </c:pt>
                <c:pt idx="681">
                  <c:v>6.3856958355033282E-3</c:v>
                </c:pt>
                <c:pt idx="682">
                  <c:v>6.2956614019971735E-3</c:v>
                </c:pt>
                <c:pt idx="683">
                  <c:v>6.2586926280548466E-3</c:v>
                </c:pt>
                <c:pt idx="684">
                  <c:v>6.1693325070063497E-3</c:v>
                </c:pt>
                <c:pt idx="685">
                  <c:v>6.1339878258608992E-3</c:v>
                </c:pt>
                <c:pt idx="686">
                  <c:v>6.0452757785878905E-3</c:v>
                </c:pt>
                <c:pt idx="687">
                  <c:v>6.0115506892539352E-3</c:v>
                </c:pt>
                <c:pt idx="688">
                  <c:v>5.9234602053789718E-3</c:v>
                </c:pt>
                <c:pt idx="689">
                  <c:v>5.891350430550433E-3</c:v>
                </c:pt>
                <c:pt idx="690">
                  <c:v>5.8038547359901653E-3</c:v>
                </c:pt>
                <c:pt idx="691">
                  <c:v>5.7733562403033453E-3</c:v>
                </c:pt>
                <c:pt idx="692">
                  <c:v>5.6864283044807682E-3</c:v>
                </c:pt>
                <c:pt idx="693">
                  <c:v>5.6575373122567428E-3</c:v>
                </c:pt>
                <c:pt idx="694">
                  <c:v>5.5711498545538236E-3</c:v>
                </c:pt>
                <c:pt idx="695">
                  <c:v>5.5438628670428786E-3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8-4138-8CFD-E5378CC75234}"/>
            </c:ext>
          </c:extLst>
        </c:ser>
        <c:ser>
          <c:idx val="2"/>
          <c:order val="2"/>
          <c:tx>
            <c:strRef>
              <c:f>'SIR Model TN - Center Differenc'!$Y$1:$Y$3</c:f>
              <c:strCache>
                <c:ptCount val="3"/>
                <c:pt idx="2">
                  <c:v>Recovered</c:v>
                </c:pt>
              </c:strCache>
            </c:strRef>
          </c:tx>
          <c:marker>
            <c:symbol val="none"/>
          </c:marker>
          <c:val>
            <c:numRef>
              <c:f>'SIR Model TN - Center Differenc'!$Y$4:$Y$699</c:f>
              <c:numCache>
                <c:formatCode>General</c:formatCode>
                <c:ptCount val="696"/>
                <c:pt idx="0">
                  <c:v>1.8040638606676342E-4</c:v>
                </c:pt>
                <c:pt idx="1">
                  <c:v>2.1582002902757619E-4</c:v>
                </c:pt>
                <c:pt idx="2">
                  <c:v>2.2277870783562331E-4</c:v>
                </c:pt>
                <c:pt idx="3">
                  <c:v>2.5923480095768907E-4</c:v>
                </c:pt>
                <c:pt idx="4">
                  <c:v>2.6631479254147919E-4</c:v>
                </c:pt>
                <c:pt idx="5">
                  <c:v>3.0381641022343475E-4</c:v>
                </c:pt>
                <c:pt idx="6">
                  <c:v>3.1104564025443218E-4</c:v>
                </c:pt>
                <c:pt idx="7">
                  <c:v>3.4959659297315916E-4</c:v>
                </c:pt>
                <c:pt idx="8">
                  <c:v>3.5700307900462901E-4</c:v>
                </c:pt>
                <c:pt idx="9">
                  <c:v>3.9660791487779195E-4</c:v>
                </c:pt>
                <c:pt idx="10">
                  <c:v>4.0421978556648511E-4</c:v>
                </c:pt>
                <c:pt idx="11">
                  <c:v>4.448837923878381E-4</c:v>
                </c:pt>
                <c:pt idx="12">
                  <c:v>4.5272930672864473E-4</c:v>
                </c:pt>
                <c:pt idx="13">
                  <c:v>4.9445851447403404E-4</c:v>
                </c:pt>
                <c:pt idx="14">
                  <c:v>5.0256608105800414E-4</c:v>
                </c:pt>
                <c:pt idx="15">
                  <c:v>5.4536726486015122E-4</c:v>
                </c:pt>
                <c:pt idx="16">
                  <c:v>5.5376546116610542E-4</c:v>
                </c:pt>
                <c:pt idx="17">
                  <c:v>5.9764614475640084E-4</c:v>
                </c:pt>
                <c:pt idx="18">
                  <c:v>6.0636373648617658E-4</c:v>
                </c:pt>
                <c:pt idx="19">
                  <c:v>6.5133219610184908E-4</c:v>
                </c:pt>
                <c:pt idx="20">
                  <c:v>6.6039815656904742E-4</c:v>
                </c:pt>
                <c:pt idx="21">
                  <c:v>7.0646342532419617E-4</c:v>
                </c:pt>
                <c:pt idx="22">
                  <c:v>7.1590695490610903E-4</c:v>
                </c:pt>
                <c:pt idx="23">
                  <c:v>7.6307882762519672E-4</c:v>
                </c:pt>
                <c:pt idx="24">
                  <c:v>7.729293732874076E-4</c:v>
                </c:pt>
                <c:pt idx="25">
                  <c:v>8.2121841179991076E-4</c:v>
                </c:pt>
                <c:pt idx="26">
                  <c:v>8.3150568670286706E-4</c:v>
                </c:pt>
                <c:pt idx="27">
                  <c:v>8.8092322559786573E-4</c:v>
                </c:pt>
                <c:pt idx="28">
                  <c:v>8.9167722879452272E-4</c:v>
                </c:pt>
                <c:pt idx="29">
                  <c:v>9.4223538163408179E-4</c:v>
                </c:pt>
                <c:pt idx="30">
                  <c:v>9.5348641786751351E-4</c:v>
                </c:pt>
                <c:pt idx="31">
                  <c:v>1.005198083857767E-3</c:v>
                </c:pt>
                <c:pt idx="32">
                  <c:v>1.0169767834674263E-3</c:v>
                </c:pt>
                <c:pt idx="33">
                  <c:v>1.0698556545863181E-3</c:v>
                </c:pt>
                <c:pt idx="34">
                  <c:v>1.0821929935314076E-3</c:v>
                </c:pt>
                <c:pt idx="35">
                  <c:v>1.1362535621120705E-3</c:v>
                </c:pt>
                <c:pt idx="36">
                  <c:v>1.1491808821202602E-3</c:v>
                </c:pt>
                <c:pt idx="37">
                  <c:v>1.2044384488890246E-3</c:v>
                </c:pt>
                <c:pt idx="38">
                  <c:v>1.2179874777385096E-3</c:v>
                </c:pt>
                <c:pt idx="39">
                  <c:v>1.2744581603065339E-3</c:v>
                </c:pt>
                <c:pt idx="40">
                  <c:v>1.2886610322491803E-3</c:v>
                </c:pt>
                <c:pt idx="41">
                  <c:v>1.3463617740566648E-3</c:v>
                </c:pt>
                <c:pt idx="42">
                  <c:v>1.3612510503897305E-3</c:v>
                </c:pt>
                <c:pt idx="43">
                  <c:v>1.4201996301016462E-3</c:v>
                </c:pt>
                <c:pt idx="44">
                  <c:v>1.4358083198952913E-3</c:v>
                </c:pt>
                <c:pt idx="45">
                  <c:v>1.4960233612474865E-3</c:v>
                </c:pt>
                <c:pt idx="46">
                  <c:v>1.5123849422350023E-3</c:v>
                </c:pt>
                <c:pt idx="47">
                  <c:v>1.5738859243294794E-3</c:v>
                </c:pt>
                <c:pt idx="48">
                  <c:v>1.5910343639668673E-3</c:v>
                </c:pt>
                <c:pt idx="49">
                  <c:v>1.6538416320149166E-3</c:v>
                </c:pt>
                <c:pt idx="50">
                  <c:v>1.6718114087161287E-3</c:v>
                </c:pt>
                <c:pt idx="51">
                  <c:v>1.7359461852278902E-3</c:v>
                </c:pt>
                <c:pt idx="52">
                  <c:v>1.7547723097817176E-3</c:v>
                </c:pt>
                <c:pt idx="53">
                  <c:v>1.8202567062005957E-3</c:v>
                </c:pt>
                <c:pt idx="54">
                  <c:v>1.8399747433748362E-3</c:v>
                </c:pt>
                <c:pt idx="55">
                  <c:v>1.9068317721550254E-3</c:v>
                </c:pt>
                <c:pt idx="56">
                  <c:v>1.9274778624931981E-3</c:v>
                </c:pt>
                <c:pt idx="57">
                  <c:v>1.9957314496183882E-3</c:v>
                </c:pt>
                <c:pt idx="58">
                  <c:v>2.0173423314338735E-3</c:v>
                </c:pt>
                <c:pt idx="59">
                  <c:v>2.0870173293749848E-3</c:v>
                </c:pt>
                <c:pt idx="60">
                  <c:v>2.1096303609470565E-3</c:v>
                </c:pt>
                <c:pt idx="61">
                  <c:v>2.1807525620566107E-3</c:v>
                </c:pt>
                <c:pt idx="62">
                  <c:v>2.2044057440323995E-3</c:v>
                </c:pt>
                <c:pt idx="63">
                  <c:v>2.2770018943728612E-3</c:v>
                </c:pt>
                <c:pt idx="64">
                  <c:v>2.3017338923788308E-3</c:v>
                </c:pt>
                <c:pt idx="65">
                  <c:v>2.3758317059819527E-3</c:v>
                </c:pt>
                <c:pt idx="66">
                  <c:v>2.4016818734479851E-3</c:v>
                </c:pt>
                <c:pt idx="67">
                  <c:v>2.4773100470018589E-3</c:v>
                </c:pt>
                <c:pt idx="68">
                  <c:v>2.5043184482005446E-3</c:v>
                </c:pt>
                <c:pt idx="69">
                  <c:v>2.5815066761606903E-3</c:v>
                </c:pt>
                <c:pt idx="70">
                  <c:v>2.6097141094638754E-3</c:v>
                </c:pt>
                <c:pt idx="71">
                  <c:v>2.6884930995843123E-3</c:v>
                </c:pt>
                <c:pt idx="72">
                  <c:v>2.7179411209383927E-3</c:v>
                </c:pt>
                <c:pt idx="73">
                  <c:v>2.7983426102181964E-3</c:v>
                </c:pt>
                <c:pt idx="74">
                  <c:v>2.8290735568390446E-3</c:v>
                </c:pt>
                <c:pt idx="75">
                  <c:v>2.9111303278794272E-3</c:v>
                </c:pt>
                <c:pt idx="76">
                  <c:v>2.9431873421672146E-3</c:v>
                </c:pt>
                <c:pt idx="77">
                  <c:v>3.0269332399336588E-3</c:v>
                </c:pt>
                <c:pt idx="78">
                  <c:v>3.0603602936071618E-3</c:v>
                </c:pt>
                <c:pt idx="79">
                  <c:v>3.1458302425905883E-3</c:v>
                </c:pt>
                <c:pt idx="80">
                  <c:v>3.1806721610398683E-3</c:v>
                </c:pt>
                <c:pt idx="81">
                  <c:v>3.2679021828102353E-3</c:v>
                </c:pt>
                <c:pt idx="82">
                  <c:v>3.3042046696658348E-3</c:v>
                </c:pt>
                <c:pt idx="83">
                  <c:v>3.3932319008109302E-3</c:v>
                </c:pt>
                <c:pt idx="84">
                  <c:v>3.4310415627269511E-3</c:v>
                </c:pt>
                <c:pt idx="85">
                  <c:v>3.5219042731684642E-3</c:v>
                </c:pt>
                <c:pt idx="86">
                  <c:v>3.5612686448160671E-3</c:v>
                </c:pt>
                <c:pt idx="87">
                  <c:v>3.6540062564942998E-3</c:v>
                </c:pt>
                <c:pt idx="88">
                  <c:v>3.6949738257612908E-3</c:v>
                </c:pt>
                <c:pt idx="89">
                  <c:v>3.7896269316791066E-3</c:v>
                </c:pt>
                <c:pt idx="90">
                  <c:v>3.8322471650703658E-3</c:v>
                </c:pt>
                <c:pt idx="91">
                  <c:v>3.9288575486861365E-3</c:v>
                </c:pt>
                <c:pt idx="92">
                  <c:v>3.9731809169186796E-3</c:v>
                </c:pt>
                <c:pt idx="93">
                  <c:v>4.0717915718771315E-3</c:v>
                </c:pt>
                <c:pt idx="94">
                  <c:v>4.1178695756625781E-3</c:v>
                </c:pt>
                <c:pt idx="95">
                  <c:v>4.2185247258514939E-3</c:v>
                </c:pt>
                <c:pt idx="96">
                  <c:v>4.2664099218576498E-3</c:v>
                </c:pt>
                <c:pt idx="97">
                  <c:v>4.3691550417774136E-3</c:v>
                </c:pt>
                <c:pt idx="98">
                  <c:v>4.4189010687595547E-3</c:v>
                </c:pt>
                <c:pt idx="99">
                  <c:v>4.5237829041914627E-3</c:v>
                </c:pt>
                <c:pt idx="100">
                  <c:v>4.5754445092827311E-3</c:v>
                </c:pt>
                <c:pt idx="101">
                  <c:v>4.682511098240907E-3</c:v>
                </c:pt>
                <c:pt idx="102">
                  <c:v>4.7361441633899833E-3</c:v>
                </c:pt>
                <c:pt idx="103">
                  <c:v>4.8454448573405501E-3</c:v>
                </c:pt>
                <c:pt idx="104">
                  <c:v>4.9011064258834783E-3</c:v>
                </c:pt>
                <c:pt idx="105">
                  <c:v>5.012691911213416E-3</c:v>
                </c:pt>
                <c:pt idx="106">
                  <c:v>5.0704402145650921E-3</c:v>
                </c:pt>
                <c:pt idx="107">
                  <c:v>5.1843625342819092E-3</c:v>
                </c:pt>
                <c:pt idx="108">
                  <c:v>5.2442570187313095E-3</c:v>
                </c:pt>
                <c:pt idx="109">
                  <c:v>5.360569594373278E-3</c:v>
                </c:pt>
                <c:pt idx="110">
                  <c:v>5.4226709479650199E-3</c:v>
                </c:pt>
                <c:pt idx="111">
                  <c:v>5.5414286017002991E-3</c:v>
                </c:pt>
                <c:pt idx="112">
                  <c:v>5.6057987811835444E-3</c:v>
                </c:pt>
                <c:pt idx="113">
                  <c:v>5.7270577580749889E-3</c:v>
                </c:pt>
                <c:pt idx="114">
                  <c:v>5.7937600158990792E-3</c:v>
                </c:pt>
                <c:pt idx="115">
                  <c:v>5.9175780063099419E-3</c:v>
                </c:pt>
                <c:pt idx="116">
                  <c:v>5.9866769176444351E-3</c:v>
                </c:pt>
                <c:pt idx="117">
                  <c:v>6.1131130797585104E-3</c:v>
                </c:pt>
                <c:pt idx="118">
                  <c:v>6.1846745695134904E-3</c:v>
                </c:pt>
                <c:pt idx="119">
                  <c:v>6.3137895519414971E-3</c:v>
                </c:pt>
                <c:pt idx="120">
                  <c:v>6.3878809217621764E-3</c:v>
                </c:pt>
                <c:pt idx="121">
                  <c:v>6.5197368862043399E-3</c:v>
                </c:pt>
                <c:pt idx="122">
                  <c:v>6.5964268414120154E-3</c:v>
                </c:pt>
                <c:pt idx="123">
                  <c:v>6.7310874853449137E-3</c:v>
                </c:pt>
                <c:pt idx="124">
                  <c:v>6.8104461617943092E-3</c:v>
                </c:pt>
                <c:pt idx="125">
                  <c:v>6.9479767411480351E-3</c:v>
                </c:pt>
                <c:pt idx="126">
                  <c:v>7.0300757319689492E-3</c:v>
                </c:pt>
                <c:pt idx="127">
                  <c:v>7.1705430837585649E-3</c:v>
                </c:pt>
                <c:pt idx="128">
                  <c:v>7.2554554659475402E-3</c:v>
                </c:pt>
                <c:pt idx="129">
                  <c:v>7.3989280308206246E-3</c:v>
                </c:pt>
                <c:pt idx="130">
                  <c:v>7.486728391646073E-3</c:v>
                </c:pt>
                <c:pt idx="131">
                  <c:v>7.6332762363059033E-3</c:v>
                </c:pt>
                <c:pt idx="132">
                  <c:v>7.7240406994877305E-3</c:v>
                </c:pt>
                <c:pt idx="133">
                  <c:v>7.8737355389492808E-3</c:v>
                </c:pt>
                <c:pt idx="134">
                  <c:v>7.9675417905716046E-3</c:v>
                </c:pt>
                <c:pt idx="135">
                  <c:v>8.1204570102051052E-3</c:v>
                </c:pt>
                <c:pt idx="136">
                  <c:v>8.2173843243180909E-3</c:v>
                </c:pt>
                <c:pt idx="137">
                  <c:v>8.3735950016323533E-3</c:v>
                </c:pt>
                <c:pt idx="138">
                  <c:v>8.4737242654965485E-3</c:v>
                </c:pt>
                <c:pt idx="139">
                  <c:v>8.6333071916116205E-3</c:v>
                </c:pt>
                <c:pt idx="140">
                  <c:v>8.7367209305354229E-3</c:v>
                </c:pt>
                <c:pt idx="141">
                  <c:v>8.8997546312914282E-3</c:v>
                </c:pt>
                <c:pt idx="142">
                  <c:v>9.0065370330094947E-3</c:v>
                </c:pt>
                <c:pt idx="143">
                  <c:v>9.1731017896556806E-3</c:v>
                </c:pt>
                <c:pt idx="144">
                  <c:v>9.2833387281931468E-3</c:v>
                </c:pt>
                <c:pt idx="145">
                  <c:v>9.4535165975982646E-3</c:v>
                </c:pt>
                <c:pt idx="146">
                  <c:v>9.5672956565626445E-3</c:v>
                </c:pt>
                <c:pt idx="147">
                  <c:v>9.7411704908847672E-3</c:v>
                </c:pt>
                <c:pt idx="148">
                  <c:v>9.8585809861242799E-3</c:v>
                </c:pt>
                <c:pt idx="149">
                  <c:v>1.0036238451875073E-2</c:v>
                </c:pt>
                <c:pt idx="150">
                  <c:v>1.0157371453438946E-2</c:v>
                </c:pt>
                <c:pt idx="151">
                  <c:v>1.0338899049874239E-2</c:v>
                </c:pt>
                <c:pt idx="152">
                  <c:v>1.0463847403207254E-2</c:v>
                </c:pt>
                <c:pt idx="153">
                  <c:v>1.0649334479972449E-2</c:v>
                </c:pt>
                <c:pt idx="154">
                  <c:v>1.077819282627264E-2</c:v>
                </c:pt>
                <c:pt idx="155">
                  <c:v>1.0967730600228173E-2</c:v>
                </c:pt>
                <c:pt idx="156">
                  <c:v>1.1100595395893084E-2</c:v>
                </c:pt>
                <c:pt idx="157">
                  <c:v>1.1294276967041699E-2</c:v>
                </c:pt>
                <c:pt idx="158">
                  <c:v>1.1431246502125139E-2</c:v>
                </c:pt>
                <c:pt idx="159">
                  <c:v>1.1629166868559205E-2</c:v>
                </c:pt>
                <c:pt idx="160">
                  <c:v>1.1770341284156778E-2</c:v>
                </c:pt>
                <c:pt idx="161">
                  <c:v>1.1972597355940298E-2</c:v>
                </c:pt>
                <c:pt idx="162">
                  <c:v>1.2118078660418318E-2</c:v>
                </c:pt>
                <c:pt idx="163">
                  <c:v>1.2324769272314625E-2</c:v>
                </c:pt>
                <c:pt idx="164">
                  <c:v>1.2474661356293297E-2</c:v>
                </c:pt>
                <c:pt idx="165">
                  <c:v>1.2685887279245687E-2</c:v>
                </c:pt>
                <c:pt idx="166">
                  <c:v>1.2840295929243593E-2</c:v>
                </c:pt>
                <c:pt idx="167">
                  <c:v>1.3056159880512376E-2</c:v>
                </c:pt>
                <c:pt idx="168">
                  <c:v>1.3215192791155498E-2</c:v>
                </c:pt>
                <c:pt idx="169">
                  <c:v>1.3435799443011107E-2</c:v>
                </c:pt>
                <c:pt idx="170">
                  <c:v>1.3599566227705643E-2</c:v>
                </c:pt>
                <c:pt idx="171">
                  <c:v>1.3825022214573593E-2</c:v>
                </c:pt>
                <c:pt idx="172">
                  <c:v>1.3993634414537973E-2</c:v>
                </c:pt>
                <c:pt idx="173">
                  <c:v>1.4224048338487515E-2</c:v>
                </c:pt>
                <c:pt idx="174">
                  <c:v>1.4397619430034975E-2</c:v>
                </c:pt>
                <c:pt idx="175">
                  <c:v>1.4633101864499421E-2</c:v>
                </c:pt>
                <c:pt idx="176">
                  <c:v>1.4811747264458563E-2</c:v>
                </c:pt>
                <c:pt idx="177">
                  <c:v>1.5052410756071274E-2</c:v>
                </c:pt>
                <c:pt idx="178">
                  <c:v>1.523624782522805E-2</c:v>
                </c:pt>
                <c:pt idx="179">
                  <c:v>1.5482206893654185E-2</c:v>
                </c:pt>
                <c:pt idx="180">
                  <c:v>1.567135493809475E-2</c:v>
                </c:pt>
                <c:pt idx="181">
                  <c:v>1.5922726073734936E-2</c:v>
                </c:pt>
                <c:pt idx="182">
                  <c:v>1.6117306343964879E-2</c:v>
                </c:pt>
                <c:pt idx="183">
                  <c:v>1.6374208003403109E-2</c:v>
                </c:pt>
                <c:pt idx="184">
                  <c:v>1.6574343691114681E-2</c:v>
                </c:pt>
                <c:pt idx="185">
                  <c:v>1.6836896290178861E-2</c:v>
                </c:pt>
                <c:pt idx="186">
                  <c:v>1.7042712522533931E-2</c:v>
                </c:pt>
                <c:pt idx="187">
                  <c:v>1.7311038426833788E-2</c:v>
                </c:pt>
                <c:pt idx="188">
                  <c:v>1.7522662258126494E-2</c:v>
                </c:pt>
                <c:pt idx="189">
                  <c:v>1.7796885770929863E-2</c:v>
                </c:pt>
                <c:pt idx="190">
                  <c:v>1.801444617148926E-2</c:v>
                </c:pt>
                <c:pt idx="191">
                  <c:v>1.829469351879414E-2</c:v>
                </c:pt>
                <c:pt idx="192">
                  <c:v>1.8518321360983546E-2</c:v>
                </c:pt>
                <c:pt idx="193">
                  <c:v>1.8804720673639919E-2</c:v>
                </c:pt>
                <c:pt idx="194">
                  <c:v>1.9034548714806289E-2</c:v>
                </c:pt>
                <c:pt idx="195">
                  <c:v>1.932723000753838E-2</c:v>
                </c:pt>
                <c:pt idx="196">
                  <c:v>1.9563392869761692E-2</c:v>
                </c:pt>
                <c:pt idx="197">
                  <c:v>1.9862488016938223E-2</c:v>
                </c:pt>
                <c:pt idx="198">
                  <c:v>2.010512216342784E-2</c:v>
                </c:pt>
                <c:pt idx="199">
                  <c:v>2.0410764871424899E-2</c:v>
                </c:pt>
                <c:pt idx="200">
                  <c:v>2.066000857940703E-2</c:v>
                </c:pt>
                <c:pt idx="201">
                  <c:v>2.0972334355405495E-2</c:v>
                </c:pt>
                <c:pt idx="202">
                  <c:v>2.1228327685343173E-2</c:v>
                </c:pt>
                <c:pt idx="203">
                  <c:v>2.1547473802400213E-2</c:v>
                </c:pt>
                <c:pt idx="204">
                  <c:v>2.1810358563384959E-2</c:v>
                </c:pt>
                <c:pt idx="205">
                  <c:v>2.2136464021616956E-2</c:v>
                </c:pt>
                <c:pt idx="206">
                  <c:v>2.2406383732769219E-2</c:v>
                </c:pt>
                <c:pt idx="207">
                  <c:v>2.273958921648167E-2</c:v>
                </c:pt>
                <c:pt idx="208">
                  <c:v>2.3016689064195447E-2</c:v>
                </c:pt>
                <c:pt idx="209">
                  <c:v>2.3357136894793958E-2</c:v>
                </c:pt>
                <c:pt idx="210">
                  <c:v>2.3641563685659676E-2</c:v>
                </c:pt>
                <c:pt idx="211">
                  <c:v>2.3989397770175058E-2</c:v>
                </c:pt>
                <c:pt idx="212">
                  <c:v>2.4281299879413909E-2</c:v>
                </c:pt>
                <c:pt idx="213">
                  <c:v>2.4636665654473804E-2</c:v>
                </c:pt>
                <c:pt idx="214">
                  <c:v>2.4936192969716262E-2</c:v>
                </c:pt>
                <c:pt idx="215">
                  <c:v>2.5299237340795516E-2</c:v>
                </c:pt>
                <c:pt idx="216">
                  <c:v>2.5606541201036819E-2</c:v>
                </c:pt>
                <c:pt idx="217">
                  <c:v>2.5977412476819235E-2</c:v>
                </c:pt>
                <c:pt idx="218">
                  <c:v>2.629264560638515E-2</c:v>
                </c:pt>
                <c:pt idx="219">
                  <c:v>2.6671493428070108E-2</c:v>
                </c:pt>
                <c:pt idx="220">
                  <c:v>2.6994809865427471E-2</c:v>
                </c:pt>
                <c:pt idx="221">
                  <c:v>2.738178513081644E-2</c:v>
                </c:pt>
                <c:pt idx="222">
                  <c:v>2.7713340152064725E-2</c:v>
                </c:pt>
                <c:pt idx="223">
                  <c:v>2.8108594934264802E-2</c:v>
                </c:pt>
                <c:pt idx="224">
                  <c:v>2.8448544971147367E-2</c:v>
                </c:pt>
                <c:pt idx="225">
                  <c:v>2.8852232431731833E-2</c:v>
                </c:pt>
                <c:pt idx="226">
                  <c:v>2.9200734984008634E-2</c:v>
                </c:pt>
                <c:pt idx="227">
                  <c:v>2.961300928047805E-2</c:v>
                </c:pt>
                <c:pt idx="228">
                  <c:v>2.9970222822505492E-2</c:v>
                </c:pt>
                <c:pt idx="229">
                  <c:v>3.0391239009897184E-2</c:v>
                </c:pt>
                <c:pt idx="230">
                  <c:v>3.0757322891265437E-2</c:v>
                </c:pt>
                <c:pt idx="231">
                  <c:v>3.1187236817764391E-2</c:v>
                </c:pt>
                <c:pt idx="232">
                  <c:v>3.1562351157848008E-2</c:v>
                </c:pt>
                <c:pt idx="233">
                  <c:v>3.2001319354258151E-2</c:v>
                </c:pt>
                <c:pt idx="234">
                  <c:v>3.2385624930542256E-2</c:v>
                </c:pt>
                <c:pt idx="235">
                  <c:v>3.2833804493484053E-2</c:v>
                </c:pt>
                <c:pt idx="236">
                  <c:v>3.3227462623535625E-2</c:v>
                </c:pt>
                <c:pt idx="237">
                  <c:v>3.3685011092243818E-2</c:v>
                </c:pt>
                <c:pt idx="238">
                  <c:v>3.4088183509205977E-2</c:v>
                </c:pt>
                <c:pt idx="239">
                  <c:v>3.4555258735810099E-2</c:v>
                </c:pt>
                <c:pt idx="240">
                  <c:v>3.4968107457306559E-2</c:v>
                </c:pt>
                <c:pt idx="241">
                  <c:v>3.5444867470486759E-2</c:v>
                </c:pt>
                <c:pt idx="242">
                  <c:v>3.5867554660834022E-2</c:v>
                </c:pt>
                <c:pt idx="243">
                  <c:v>3.6354157522755788E-2</c:v>
                </c:pt>
                <c:pt idx="244">
                  <c:v>3.6786845348392112E-2</c:v>
                </c:pt>
                <c:pt idx="245">
                  <c:v>3.728344900483551E-2</c:v>
                </c:pt>
                <c:pt idx="246">
                  <c:v>3.7726299482888227E-2</c:v>
                </c:pt>
                <c:pt idx="247">
                  <c:v>3.8233061606500501E-2</c:v>
                </c:pt>
                <c:pt idx="248">
                  <c:v>3.8686236446427186E-2</c:v>
                </c:pt>
                <c:pt idx="249">
                  <c:v>3.920331427304205E-2</c:v>
                </c:pt>
                <c:pt idx="250">
                  <c:v>3.9666974711295766E-2</c:v>
                </c:pt>
                <c:pt idx="251">
                  <c:v>4.0194524869278291E-2</c:v>
                </c:pt>
                <c:pt idx="252">
                  <c:v>4.0668831496963563E-2</c:v>
                </c:pt>
                <c:pt idx="253">
                  <c:v>4.1207009829556406E-2</c:v>
                </c:pt>
                <c:pt idx="254">
                  <c:v>4.1692122413059758E-2</c:v>
                </c:pt>
                <c:pt idx="255">
                  <c:v>4.2241083793724682E-2</c:v>
                </c:pt>
                <c:pt idx="256">
                  <c:v>4.2737161088322449E-2</c:v>
                </c:pt>
                <c:pt idx="257">
                  <c:v>4.3297059229090301E-2</c:v>
                </c:pt>
                <c:pt idx="258">
                  <c:v>4.3804258785556174E-2</c:v>
                </c:pt>
                <c:pt idx="259">
                  <c:v>4.4375246038419247E-2</c:v>
                </c:pt>
                <c:pt idx="260">
                  <c:v>4.4893724002675398E-2</c:v>
                </c:pt>
                <c:pt idx="261">
                  <c:v>4.547595115407789E-2</c:v>
                </c:pt>
                <c:pt idx="262">
                  <c:v>4.600586205995584E-2</c:v>
                </c:pt>
                <c:pt idx="263">
                  <c:v>4.6599478118461407E-2</c:v>
                </c:pt>
                <c:pt idx="264">
                  <c:v>4.7140974673662586E-2</c:v>
                </c:pt>
                <c:pt idx="265">
                  <c:v>4.7746126650902228E-2</c:v>
                </c:pt>
                <c:pt idx="266">
                  <c:v>4.8299359516273149E-2</c:v>
                </c:pt>
                <c:pt idx="267">
                  <c:v>4.891619220130243E-2</c:v>
                </c:pt>
                <c:pt idx="268">
                  <c:v>4.9481309763565497E-2</c:v>
                </c:pt>
                <c:pt idx="269">
                  <c:v>5.0109965490786799E-2</c:v>
                </c:pt>
                <c:pt idx="270">
                  <c:v>5.0687113628895164E-2</c:v>
                </c:pt>
                <c:pt idx="271">
                  <c:v>5.1327732039728666E-2</c:v>
                </c:pt>
                <c:pt idx="272">
                  <c:v>5.191705388504194E-2</c:v>
                </c:pt>
                <c:pt idx="273">
                  <c:v>5.2569771683558045E-2</c:v>
                </c:pt>
                <c:pt idx="274">
                  <c:v>5.3171407374065227E-2</c:v>
                </c:pt>
                <c:pt idx="275">
                  <c:v>5.3836358076821217E-2</c:v>
                </c:pt>
                <c:pt idx="276">
                  <c:v>5.445044450566764E-2</c:v>
                </c:pt>
                <c:pt idx="277">
                  <c:v>5.5127758186022377E-2</c:v>
                </c:pt>
                <c:pt idx="278">
                  <c:v>5.575442874462895E-2</c:v>
                </c:pt>
                <c:pt idx="279">
                  <c:v>5.644423177184129E-2</c:v>
                </c:pt>
                <c:pt idx="280">
                  <c:v>5.7083616087936537E-2</c:v>
                </c:pt>
                <c:pt idx="281">
                  <c:v>5.7786030861385763E-2</c:v>
                </c:pt>
                <c:pt idx="282">
                  <c:v>5.8438254532304092E-2</c:v>
                </c:pt>
                <c:pt idx="283">
                  <c:v>5.915339921120405E-2</c:v>
                </c:pt>
                <c:pt idx="284">
                  <c:v>5.9818583532837283E-2</c:v>
                </c:pt>
                <c:pt idx="285">
                  <c:v>6.0546571761849681E-2</c:v>
                </c:pt>
                <c:pt idx="286">
                  <c:v>6.1224833453672821E-2</c:v>
                </c:pt>
                <c:pt idx="287">
                  <c:v>6.1965774084859426E-2</c:v>
                </c:pt>
                <c:pt idx="288">
                  <c:v>6.2657225011486156E-2</c:v>
                </c:pt>
                <c:pt idx="289">
                  <c:v>6.3411221823074099E-2</c:v>
                </c:pt>
                <c:pt idx="290">
                  <c:v>6.4115968712831872E-2</c:v>
                </c:pt>
                <c:pt idx="291">
                  <c:v>6.4883120125300953E-2</c:v>
                </c:pt>
                <c:pt idx="292">
                  <c:v>6.5601264286350214E-2</c:v>
                </c:pt>
                <c:pt idx="293">
                  <c:v>6.6381663076385433E-2</c:v>
                </c:pt>
                <c:pt idx="294">
                  <c:v>6.7113300110941923E-2</c:v>
                </c:pt>
                <c:pt idx="295">
                  <c:v>6.7907033123828967E-2</c:v>
                </c:pt>
                <c:pt idx="296">
                  <c:v>6.8652252641082004E-2</c:v>
                </c:pt>
                <c:pt idx="297">
                  <c:v>6.9459400502157015E-2</c:v>
                </c:pt>
                <c:pt idx="298">
                  <c:v>7.0218285830510194E-2</c:v>
                </c:pt>
                <c:pt idx="299">
                  <c:v>7.1038922656308401E-2</c:v>
                </c:pt>
                <c:pt idx="300">
                  <c:v>7.181155055560208E-2</c:v>
                </c:pt>
                <c:pt idx="301">
                  <c:v>7.2645743665382151E-2</c:v>
                </c:pt>
                <c:pt idx="302">
                  <c:v>7.3432184039788434E-2</c:v>
                </c:pt>
                <c:pt idx="303">
                  <c:v>7.4279993668140573E-2</c:v>
                </c:pt>
                <c:pt idx="304">
                  <c:v>7.5080309280452645E-2</c:v>
                </c:pt>
                <c:pt idx="305">
                  <c:v>7.5941788291728346E-2</c:v>
                </c:pt>
                <c:pt idx="306">
                  <c:v>7.675603447979458E-2</c:v>
                </c:pt>
                <c:pt idx="307">
                  <c:v>7.7631228085124238E-2</c:v>
                </c:pt>
                <c:pt idx="308">
                  <c:v>7.8459452481205436E-2</c:v>
                </c:pt>
                <c:pt idx="309">
                  <c:v>7.9348397958896505E-2</c:v>
                </c:pt>
                <c:pt idx="310">
                  <c:v>8.0190640212749936E-2</c:v>
                </c:pt>
                <c:pt idx="311">
                  <c:v>8.1093366632882913E-2</c:v>
                </c:pt>
                <c:pt idx="312">
                  <c:v>8.1949658139400264E-2</c:v>
                </c:pt>
                <c:pt idx="313">
                  <c:v>8.2866186093461802E-2</c:v>
                </c:pt>
                <c:pt idx="314">
                  <c:v>8.3736549725709139E-2</c:v>
                </c:pt>
                <c:pt idx="315">
                  <c:v>8.4666891062121399E-2</c:v>
                </c:pt>
                <c:pt idx="316">
                  <c:v>8.5551340910647783E-2</c:v>
                </c:pt>
                <c:pt idx="317">
                  <c:v>8.6495498477069874E-2</c:v>
                </c:pt>
                <c:pt idx="318">
                  <c:v>8.7394039596366421E-2</c:v>
                </c:pt>
                <c:pt idx="319">
                  <c:v>8.8352006989657811E-2</c:v>
                </c:pt>
                <c:pt idx="320">
                  <c:v>8.9264635152661684E-2</c:v>
                </c:pt>
                <c:pt idx="321">
                  <c:v>9.0236396477407957E-2</c:v>
                </c:pt>
                <c:pt idx="322">
                  <c:v>9.1163097938954524E-2</c:v>
                </c:pt>
                <c:pt idx="323">
                  <c:v>9.2148627575463202E-2</c:v>
                </c:pt>
                <c:pt idx="324">
                  <c:v>9.3089378845595247E-2</c:v>
                </c:pt>
                <c:pt idx="325">
                  <c:v>9.4088641228272693E-2</c:v>
                </c:pt>
                <c:pt idx="326">
                  <c:v>9.5043408856317207E-2</c:v>
                </c:pt>
                <c:pt idx="327">
                  <c:v>9.6056358263337416E-2</c:v>
                </c:pt>
                <c:pt idx="328">
                  <c:v>9.7025098633658199E-2</c:v>
                </c:pt>
                <c:pt idx="329">
                  <c:v>9.805167898882991E-2</c:v>
                </c:pt>
                <c:pt idx="330">
                  <c:v>9.9034338129157878E-2</c:v>
                </c:pt>
                <c:pt idx="331">
                  <c:v>0.1000744828168877</c:v>
                </c:pt>
                <c:pt idx="332">
                  <c:v>0.10107099622012022</c:v>
                </c:pt>
                <c:pt idx="333">
                  <c:v>0.10212462791435667</c:v>
                </c:pt>
                <c:pt idx="334">
                  <c:v>0.10313492037470207</c:v>
                </c:pt>
                <c:pt idx="335">
                  <c:v>0.10420195088272778</c:v>
                </c:pt>
                <c:pt idx="336">
                  <c:v>0.10522593634705181</c:v>
                </c:pt>
                <c:pt idx="337">
                  <c:v>0.10630626646896955</c:v>
                </c:pt>
                <c:pt idx="338">
                  <c:v>0.10734384790417632</c:v>
                </c:pt>
                <c:pt idx="339">
                  <c:v>0.10843736730890753</c:v>
                </c:pt>
                <c:pt idx="340">
                  <c:v>0.1094884365861588</c:v>
                </c:pt>
                <c:pt idx="341">
                  <c:v>0.11059502370474235</c:v>
                </c:pt>
                <c:pt idx="342">
                  <c:v>0.11165946150128556</c:v>
                </c:pt>
                <c:pt idx="343">
                  <c:v>0.11277898343822847</c:v>
                </c:pt>
                <c:pt idx="344">
                  <c:v>0.11385665915756603</c:v>
                </c:pt>
                <c:pt idx="345">
                  <c:v>0.11498897162095743</c:v>
                </c:pt>
                <c:pt idx="346">
                  <c:v>0.11607974333204701</c:v>
                </c:pt>
                <c:pt idx="347">
                  <c:v>0.1172246905831015</c:v>
                </c:pt>
                <c:pt idx="348">
                  <c:v>0.11832840497923003</c:v>
                </c:pt>
                <c:pt idx="349">
                  <c:v>0.11948581980187711</c:v>
                </c:pt>
                <c:pt idx="350">
                  <c:v>0.12060231217979966</c:v>
                </c:pt>
                <c:pt idx="351">
                  <c:v>0.12177201587088216</c:v>
                </c:pt>
                <c:pt idx="352">
                  <c:v>0.12290111013076124</c:v>
                </c:pt>
                <c:pt idx="353">
                  <c:v>0.1240829125113474</c:v>
                </c:pt>
                <c:pt idx="354">
                  <c:v>0.12522442117796811</c:v>
                </c:pt>
                <c:pt idx="355">
                  <c:v>0.12641812062622035</c:v>
                </c:pt>
                <c:pt idx="356">
                  <c:v>0.12757184489189352</c:v>
                </c:pt>
                <c:pt idx="357">
                  <c:v>0.12877722839787095</c:v>
                </c:pt>
                <c:pt idx="358">
                  <c:v>0.12994295818736895</c:v>
                </c:pt>
                <c:pt idx="359">
                  <c:v>0.13115980143007178</c:v>
                </c:pt>
                <c:pt idx="360">
                  <c:v>0.13233731548787114</c:v>
                </c:pt>
                <c:pt idx="361">
                  <c:v>0.13356538293476264</c:v>
                </c:pt>
                <c:pt idx="362">
                  <c:v>0.13475444893479457</c:v>
                </c:pt>
                <c:pt idx="363">
                  <c:v>0.13599349396396149</c:v>
                </c:pt>
                <c:pt idx="364">
                  <c:v>0.13719386864199437</c:v>
                </c:pt>
                <c:pt idx="365">
                  <c:v>0.13844363368702897</c:v>
                </c:pt>
                <c:pt idx="366">
                  <c:v>0.13965506299572961</c:v>
                </c:pt>
                <c:pt idx="367">
                  <c:v>0.14091527971333703</c:v>
                </c:pt>
                <c:pt idx="368">
                  <c:v>0.14213749899997644</c:v>
                </c:pt>
                <c:pt idx="369">
                  <c:v>0.14340788846022989</c:v>
                </c:pt>
                <c:pt idx="370">
                  <c:v>0.14464062266691824</c:v>
                </c:pt>
                <c:pt idx="371">
                  <c:v>0.14592089556600224</c:v>
                </c:pt>
                <c:pt idx="372">
                  <c:v>0.14716385945225494</c:v>
                </c:pt>
                <c:pt idx="373">
                  <c:v>0.14845371634745363</c:v>
                </c:pt>
                <c:pt idx="374">
                  <c:v>0.14970661473480718</c:v>
                </c:pt>
                <c:pt idx="375">
                  <c:v>0.15100574630141167</c:v>
                </c:pt>
                <c:pt idx="376">
                  <c:v>0.15226827433972534</c:v>
                </c:pt>
                <c:pt idx="377">
                  <c:v>0.15357636164945035</c:v>
                </c:pt>
                <c:pt idx="378">
                  <c:v>0.15484820510444666</c:v>
                </c:pt>
                <c:pt idx="379">
                  <c:v>0.15616491992486506</c:v>
                </c:pt>
                <c:pt idx="380">
                  <c:v>0.15744575548638068</c:v>
                </c:pt>
                <c:pt idx="381">
                  <c:v>0.15877076060080272</c:v>
                </c:pt>
                <c:pt idx="382">
                  <c:v>0.16006025621114087</c:v>
                </c:pt>
                <c:pt idx="383">
                  <c:v>0.16139320575828564</c:v>
                </c:pt>
                <c:pt idx="384">
                  <c:v>0.16269102095998306</c:v>
                </c:pt>
                <c:pt idx="385">
                  <c:v>0.16403156079271228</c:v>
                </c:pt>
                <c:pt idx="386">
                  <c:v>0.1653373470949579</c:v>
                </c:pt>
                <c:pt idx="387">
                  <c:v>0.16668511515726753</c:v>
                </c:pt>
                <c:pt idx="388">
                  <c:v>0.16799851642013663</c:v>
                </c:pt>
                <c:pt idx="389">
                  <c:v>0.1693531431415301</c:v>
                </c:pt>
                <c:pt idx="390">
                  <c:v>0.17067379597712845</c:v>
                </c:pt>
                <c:pt idx="391">
                  <c:v>0.17203490468342747</c:v>
                </c:pt>
                <c:pt idx="392">
                  <c:v>0.17336243887297353</c:v>
                </c:pt>
                <c:pt idx="393">
                  <c:v>0.17472964621255788</c:v>
                </c:pt>
                <c:pt idx="394">
                  <c:v>0.17606368513837001</c:v>
                </c:pt>
                <c:pt idx="395">
                  <c:v>0.17743660152277854</c:v>
                </c:pt>
                <c:pt idx="396">
                  <c:v>0.17877676261407599</c:v>
                </c:pt>
                <c:pt idx="397">
                  <c:v>0.18015499267184581</c:v>
                </c:pt>
                <c:pt idx="398">
                  <c:v>0.18150088786322061</c:v>
                </c:pt>
                <c:pt idx="399">
                  <c:v>0.18288403090579131</c:v>
                </c:pt>
                <c:pt idx="400">
                  <c:v>0.18423526710716059</c:v>
                </c:pt>
                <c:pt idx="401">
                  <c:v>0.18562291760562608</c:v>
                </c:pt>
                <c:pt idx="402">
                  <c:v>0.18697909718243264</c:v>
                </c:pt>
                <c:pt idx="403">
                  <c:v>0.18837084525388384</c:v>
                </c:pt>
                <c:pt idx="404">
                  <c:v>0.18973156651627687</c:v>
                </c:pt>
                <c:pt idx="405">
                  <c:v>0.19112699841844563</c:v>
                </c:pt>
                <c:pt idx="406">
                  <c:v>0.1924918561181431</c:v>
                </c:pt>
                <c:pt idx="407">
                  <c:v>0.19389055475103004</c:v>
                </c:pt>
                <c:pt idx="408">
                  <c:v>0.19525914058454041</c:v>
                </c:pt>
                <c:pt idx="409">
                  <c:v>0.19666068599768882</c:v>
                </c:pt>
                <c:pt idx="410">
                  <c:v>0.19803258911455157</c:v>
                </c:pt>
                <c:pt idx="411">
                  <c:v>0.19943655901861418</c:v>
                </c:pt>
                <c:pt idx="412">
                  <c:v>0.20081136653330689</c:v>
                </c:pt>
                <c:pt idx="413">
                  <c:v>0.20221733681454401</c:v>
                </c:pt>
                <c:pt idx="414">
                  <c:v>0.20359463432069846</c:v>
                </c:pt>
                <c:pt idx="415">
                  <c:v>0.20500217955704322</c:v>
                </c:pt>
                <c:pt idx="416">
                  <c:v>0.20638155164261349</c:v>
                </c:pt>
                <c:pt idx="417">
                  <c:v>0.20779024561994419</c:v>
                </c:pt>
                <c:pt idx="418">
                  <c:v>0.20917127638197641</c:v>
                </c:pt>
                <c:pt idx="419">
                  <c:v>0.21058069260924553</c:v>
                </c:pt>
                <c:pt idx="420">
                  <c:v>0.21196296616691251</c:v>
                </c:pt>
                <c:pt idx="421">
                  <c:v>0.21337267838879798</c:v>
                </c:pt>
                <c:pt idx="422">
                  <c:v>0.2147557793933797</c:v>
                </c:pt>
                <c:pt idx="423">
                  <c:v>0.21616536209914577</c:v>
                </c:pt>
                <c:pt idx="424">
                  <c:v>0.21754887623966232</c:v>
                </c:pt>
                <c:pt idx="425">
                  <c:v>0.21895790516694463</c:v>
                </c:pt>
                <c:pt idx="426">
                  <c:v>0.22034141967017715</c:v>
                </c:pt>
                <c:pt idx="427">
                  <c:v>0.22174947230243944</c:v>
                </c:pt>
                <c:pt idx="428">
                  <c:v>0.22313257642611056</c:v>
                </c:pt>
                <c:pt idx="429">
                  <c:v>0.22453923248255792</c:v>
                </c:pt>
                <c:pt idx="430">
                  <c:v>0.22592151800048285</c:v>
                </c:pt>
                <c:pt idx="431">
                  <c:v>0.22732635991725939</c:v>
                </c:pt>
                <c:pt idx="432">
                  <c:v>0.22870742159532365</c:v>
                </c:pt>
                <c:pt idx="433">
                  <c:v>0.23011003499686924</c:v>
                </c:pt>
                <c:pt idx="434">
                  <c:v>0.23148947105873813</c:v>
                </c:pt>
                <c:pt idx="435">
                  <c:v>0.23288944521823005</c:v>
                </c:pt>
                <c:pt idx="436">
                  <c:v>0.23426685779974779</c:v>
                </c:pt>
                <c:pt idx="437">
                  <c:v>0.23566378608760793</c:v>
                </c:pt>
                <c:pt idx="438">
                  <c:v>0.23703878167890083</c:v>
                </c:pt>
                <c:pt idx="439">
                  <c:v>0.23843226199840761</c:v>
                </c:pt>
                <c:pt idx="440">
                  <c:v>0.23980445187276506</c:v>
                </c:pt>
                <c:pt idx="441">
                  <c:v>0.24119408708186985</c:v>
                </c:pt>
                <c:pt idx="442">
                  <c:v>0.24256308771053975</c:v>
                </c:pt>
                <c:pt idx="443">
                  <c:v>0.24394848602905184</c:v>
                </c:pt>
                <c:pt idx="444">
                  <c:v>0.24531391948115105</c:v>
                </c:pt>
                <c:pt idx="445">
                  <c:v>0.24669469488252072</c:v>
                </c:pt>
                <c:pt idx="446">
                  <c:v>0.24805618920932815</c:v>
                </c:pt>
                <c:pt idx="447">
                  <c:v>0.2494319617963249</c:v>
                </c:pt>
                <c:pt idx="448">
                  <c:v>0.25078915139929281</c:v>
                </c:pt>
                <c:pt idx="449">
                  <c:v>0.25215954776294508</c:v>
                </c:pt>
                <c:pt idx="450">
                  <c:v>0.25351207374483303</c:v>
                </c:pt>
                <c:pt idx="451">
                  <c:v>0.2548767273060647</c:v>
                </c:pt>
                <c:pt idx="452">
                  <c:v>0.25622423780467102</c:v>
                </c:pt>
                <c:pt idx="453">
                  <c:v>0.25758278913814114</c:v>
                </c:pt>
                <c:pt idx="454">
                  <c:v>0.25892493964217617</c:v>
                </c:pt>
                <c:pt idx="455">
                  <c:v>0.26027703678189779</c:v>
                </c:pt>
                <c:pt idx="456">
                  <c:v>0.26161349042861382</c:v>
                </c:pt>
                <c:pt idx="457">
                  <c:v>0.26295878915499854</c:v>
                </c:pt>
                <c:pt idx="458">
                  <c:v>0.2642892170092605</c:v>
                </c:pt>
                <c:pt idx="459">
                  <c:v>0.26562738111730461</c:v>
                </c:pt>
                <c:pt idx="460">
                  <c:v>0.26695146243185464</c:v>
                </c:pt>
                <c:pt idx="461">
                  <c:v>0.26828216398025068</c:v>
                </c:pt>
                <c:pt idx="462">
                  <c:v>0.26959958643698723</c:v>
                </c:pt>
                <c:pt idx="463">
                  <c:v>0.27092250597801287</c:v>
                </c:pt>
                <c:pt idx="464">
                  <c:v>0.27223296591017127</c:v>
                </c:pt>
                <c:pt idx="465">
                  <c:v>0.27354779270027219</c:v>
                </c:pt>
                <c:pt idx="466">
                  <c:v>0.2748509952954577</c:v>
                </c:pt>
                <c:pt idx="467">
                  <c:v>0.27615742748650512</c:v>
                </c:pt>
                <c:pt idx="468">
                  <c:v>0.2774530869705929</c:v>
                </c:pt>
                <c:pt idx="469">
                  <c:v>0.27875083178185822</c:v>
                </c:pt>
                <c:pt idx="470">
                  <c:v>0.2800386715838335</c:v>
                </c:pt>
                <c:pt idx="471">
                  <c:v>0.28132744545478133</c:v>
                </c:pt>
                <c:pt idx="472">
                  <c:v>0.28260719835265219</c:v>
                </c:pt>
                <c:pt idx="473">
                  <c:v>0.28388672707671003</c:v>
                </c:pt>
                <c:pt idx="474">
                  <c:v>0.28515813532467943</c:v>
                </c:pt>
                <c:pt idx="475">
                  <c:v>0.28642815416419615</c:v>
                </c:pt>
                <c:pt idx="476">
                  <c:v>0.28769096960133267</c:v>
                </c:pt>
                <c:pt idx="477">
                  <c:v>0.28895122338398838</c:v>
                </c:pt>
                <c:pt idx="478">
                  <c:v>0.29020520752468421</c:v>
                </c:pt>
                <c:pt idx="479">
                  <c:v>0.29145545072166346</c:v>
                </c:pt>
                <c:pt idx="480">
                  <c:v>0.29270037482821465</c:v>
                </c:pt>
                <c:pt idx="481">
                  <c:v>0.29394037161449837</c:v>
                </c:pt>
                <c:pt idx="482">
                  <c:v>0.29517601675218547</c:v>
                </c:pt>
                <c:pt idx="483">
                  <c:v>0.29640554104935962</c:v>
                </c:pt>
                <c:pt idx="484">
                  <c:v>0.29763169812444668</c:v>
                </c:pt>
                <c:pt idx="485">
                  <c:v>0.29885053362646347</c:v>
                </c:pt>
                <c:pt idx="486">
                  <c:v>0.30006700340757014</c:v>
                </c:pt>
                <c:pt idx="487">
                  <c:v>0.30127494358993367</c:v>
                </c:pt>
                <c:pt idx="488">
                  <c:v>0.30248153671326866</c:v>
                </c:pt>
                <c:pt idx="489">
                  <c:v>0.30367838482614751</c:v>
                </c:pt>
                <c:pt idx="490">
                  <c:v>0.30487492178512077</c:v>
                </c:pt>
                <c:pt idx="491">
                  <c:v>0.30606049083091957</c:v>
                </c:pt>
                <c:pt idx="492">
                  <c:v>0.30724680195067922</c:v>
                </c:pt>
                <c:pt idx="493">
                  <c:v>0.3084209146466258</c:v>
                </c:pt>
                <c:pt idx="494">
                  <c:v>0.30959684004408727</c:v>
                </c:pt>
                <c:pt idx="495">
                  <c:v>0.31075932877041462</c:v>
                </c:pt>
                <c:pt idx="496">
                  <c:v>0.31192471830037122</c:v>
                </c:pt>
                <c:pt idx="497">
                  <c:v>0.31307542503469177</c:v>
                </c:pt>
                <c:pt idx="498">
                  <c:v>0.31423013822261253</c:v>
                </c:pt>
                <c:pt idx="499">
                  <c:v>0.31536891446109838</c:v>
                </c:pt>
                <c:pt idx="500">
                  <c:v>0.31651282042323348</c:v>
                </c:pt>
                <c:pt idx="501">
                  <c:v>0.31763952708922888</c:v>
                </c:pt>
                <c:pt idx="502">
                  <c:v>0.31877250444065375</c:v>
                </c:pt>
                <c:pt idx="503">
                  <c:v>0.31988701178135592</c:v>
                </c:pt>
                <c:pt idx="504">
                  <c:v>0.3210089485325941</c:v>
                </c:pt>
                <c:pt idx="505">
                  <c:v>0.32211113600444541</c:v>
                </c:pt>
                <c:pt idx="506">
                  <c:v>0.32322192944731515</c:v>
                </c:pt>
                <c:pt idx="507">
                  <c:v>0.3243116855907543</c:v>
                </c:pt>
                <c:pt idx="508">
                  <c:v>0.3254112421740879</c:v>
                </c:pt>
                <c:pt idx="509">
                  <c:v>0.32648846447830909</c:v>
                </c:pt>
                <c:pt idx="510">
                  <c:v>0.32757669967419345</c:v>
                </c:pt>
                <c:pt idx="511">
                  <c:v>0.32864129443256251</c:v>
                </c:pt>
                <c:pt idx="512">
                  <c:v>0.32971813259374827</c:v>
                </c:pt>
                <c:pt idx="513">
                  <c:v>0.33077001475052148</c:v>
                </c:pt>
                <c:pt idx="514">
                  <c:v>0.33183538895964393</c:v>
                </c:pt>
                <c:pt idx="515">
                  <c:v>0.33287448194862973</c:v>
                </c:pt>
                <c:pt idx="516">
                  <c:v>0.33392833385987902</c:v>
                </c:pt>
                <c:pt idx="517">
                  <c:v>0.33495456943567686</c:v>
                </c:pt>
                <c:pt idx="518">
                  <c:v>0.33599684910954597</c:v>
                </c:pt>
                <c:pt idx="519">
                  <c:v>0.33701016717198667</c:v>
                </c:pt>
                <c:pt idx="520">
                  <c:v>0.33804083290371728</c:v>
                </c:pt>
                <c:pt idx="521">
                  <c:v>0.33904118131611904</c:v>
                </c:pt>
                <c:pt idx="522">
                  <c:v>0.34006019945845323</c:v>
                </c:pt>
                <c:pt idx="523">
                  <c:v>0.34104753386029518</c:v>
                </c:pt>
                <c:pt idx="524">
                  <c:v>0.34205487864112805</c:v>
                </c:pt>
                <c:pt idx="525">
                  <c:v>0.34302916225573016</c:v>
                </c:pt>
                <c:pt idx="526">
                  <c:v>0.34402481559124459</c:v>
                </c:pt>
                <c:pt idx="527">
                  <c:v>0.34498601902902676</c:v>
                </c:pt>
                <c:pt idx="528">
                  <c:v>0.34596997033287624</c:v>
                </c:pt>
                <c:pt idx="529">
                  <c:v>0.34691807139075442</c:v>
                </c:pt>
                <c:pt idx="530">
                  <c:v>0.34789031737984311</c:v>
                </c:pt>
                <c:pt idx="531">
                  <c:v>0.34882530083730307</c:v>
                </c:pt>
                <c:pt idx="532">
                  <c:v>0.34978584533469481</c:v>
                </c:pt>
                <c:pt idx="533">
                  <c:v>0.35070770274706597</c:v>
                </c:pt>
                <c:pt idx="534">
                  <c:v>0.3516565564825368</c:v>
                </c:pt>
                <c:pt idx="535">
                  <c:v>0.35256528597197029</c:v>
                </c:pt>
                <c:pt idx="536">
                  <c:v>0.35350246638069849</c:v>
                </c:pt>
                <c:pt idx="537">
                  <c:v>0.35439807242533417</c:v>
                </c:pt>
                <c:pt idx="538">
                  <c:v>0.35532360344520436</c:v>
                </c:pt>
                <c:pt idx="539">
                  <c:v>0.35620609666699204</c:v>
                </c:pt>
                <c:pt idx="540">
                  <c:v>0.35712000853496872</c:v>
                </c:pt>
                <c:pt idx="541">
                  <c:v>0.35798940548658831</c:v>
                </c:pt>
                <c:pt idx="542">
                  <c:v>0.35889173453459444</c:v>
                </c:pt>
                <c:pt idx="543">
                  <c:v>0.35974805748589977</c:v>
                </c:pt>
                <c:pt idx="544">
                  <c:v>0.36063884593661605</c:v>
                </c:pt>
                <c:pt idx="545">
                  <c:v>0.36148212266100632</c:v>
                </c:pt>
                <c:pt idx="546">
                  <c:v>0.36236141842398573</c:v>
                </c:pt>
                <c:pt idx="547">
                  <c:v>0.36319168198508778</c:v>
                </c:pt>
                <c:pt idx="548">
                  <c:v>0.36405953845355948</c:v>
                </c:pt>
                <c:pt idx="549">
                  <c:v>0.3648768269925835</c:v>
                </c:pt>
                <c:pt idx="550">
                  <c:v>0.36573330284130023</c:v>
                </c:pt>
                <c:pt idx="551">
                  <c:v>0.36653765936541088</c:v>
                </c:pt>
                <c:pt idx="552">
                  <c:v>0.36738281834987269</c:v>
                </c:pt>
                <c:pt idx="553">
                  <c:v>0.36817429052189693</c:v>
                </c:pt>
                <c:pt idx="554">
                  <c:v>0.36900820127926481</c:v>
                </c:pt>
                <c:pt idx="555">
                  <c:v>0.36978684120903793</c:v>
                </c:pt>
                <c:pt idx="556">
                  <c:v>0.37060957706102998</c:v>
                </c:pt>
                <c:pt idx="557">
                  <c:v>0.37137544109866077</c:v>
                </c:pt>
                <c:pt idx="558">
                  <c:v>0.37218707985670479</c:v>
                </c:pt>
                <c:pt idx="559">
                  <c:v>0.37294022838802143</c:v>
                </c:pt>
                <c:pt idx="560">
                  <c:v>0.37374085216091779</c:v>
                </c:pt>
                <c:pt idx="561">
                  <c:v>0.37448134940533684</c:v>
                </c:pt>
                <c:pt idx="562">
                  <c:v>0.37527104440966702</c:v>
                </c:pt>
                <c:pt idx="563">
                  <c:v>0.37599895822070878</c:v>
                </c:pt>
                <c:pt idx="564">
                  <c:v>0.37677781459420651</c:v>
                </c:pt>
                <c:pt idx="565">
                  <c:v>0.37749321626286192</c:v>
                </c:pt>
                <c:pt idx="566">
                  <c:v>0.37826132788094557</c:v>
                </c:pt>
                <c:pt idx="567">
                  <c:v>0.37896429194208175</c:v>
                </c:pt>
                <c:pt idx="568">
                  <c:v>0.37972175623772964</c:v>
                </c:pt>
                <c:pt idx="569">
                  <c:v>0.38041236027970365</c:v>
                </c:pt>
                <c:pt idx="570">
                  <c:v>0.38115927806683675</c:v>
                </c:pt>
                <c:pt idx="571">
                  <c:v>0.38183760254447119</c:v>
                </c:pt>
                <c:pt idx="572">
                  <c:v>0.38257407784499153</c:v>
                </c:pt>
                <c:pt idx="573">
                  <c:v>0.38324020589604818</c:v>
                </c:pt>
                <c:pt idx="574">
                  <c:v>0.38396634577066552</c:v>
                </c:pt>
                <c:pt idx="575">
                  <c:v>0.3846203630359385</c:v>
                </c:pt>
                <c:pt idx="576">
                  <c:v>0.38533627741890292</c:v>
                </c:pt>
                <c:pt idx="577">
                  <c:v>0.38597827186603773</c:v>
                </c:pt>
                <c:pt idx="578">
                  <c:v>0.38668407340388056</c:v>
                </c:pt>
                <c:pt idx="579">
                  <c:v>0.38731413515501067</c:v>
                </c:pt>
                <c:pt idx="580">
                  <c:v>0.38800993904938375</c:v>
                </c:pt>
                <c:pt idx="581">
                  <c:v>0.38862816021266289</c:v>
                </c:pt>
                <c:pt idx="582">
                  <c:v>0.38931408406735102</c:v>
                </c:pt>
                <c:pt idx="583">
                  <c:v>0.38992055857244617</c:v>
                </c:pt>
                <c:pt idx="584">
                  <c:v>0.39059672224461706</c:v>
                </c:pt>
                <c:pt idx="585">
                  <c:v>0.39119154568221459</c:v>
                </c:pt>
                <c:pt idx="586">
                  <c:v>0.39185807113795679</c:v>
                </c:pt>
                <c:pt idx="587">
                  <c:v>0.39244134060332247</c:v>
                </c:pt>
                <c:pt idx="588">
                  <c:v>0.39309835177751168</c:v>
                </c:pt>
                <c:pt idx="589">
                  <c:v>0.39367016571813407</c:v>
                </c:pt>
                <c:pt idx="590">
                  <c:v>0.39431778837865694</c:v>
                </c:pt>
                <c:pt idx="591">
                  <c:v>0.3948782464459924</c:v>
                </c:pt>
                <c:pt idx="592">
                  <c:v>0.39551660806234712</c:v>
                </c:pt>
                <c:pt idx="593">
                  <c:v>0.39606581096767585</c:v>
                </c:pt>
                <c:pt idx="594">
                  <c:v>0.39669504058395888</c:v>
                </c:pt>
                <c:pt idx="595">
                  <c:v>0.39723308995835094</c:v>
                </c:pt>
                <c:pt idx="596">
                  <c:v>0.3978533180706309</c:v>
                </c:pt>
                <c:pt idx="597">
                  <c:v>0.39838031632901288</c:v>
                </c:pt>
                <c:pt idx="598">
                  <c:v>0.39899167476708364</c:v>
                </c:pt>
                <c:pt idx="599">
                  <c:v>0.39950772497638809</c:v>
                </c:pt>
                <c:pt idx="600">
                  <c:v>0.40011034678988594</c:v>
                </c:pt>
                <c:pt idx="601">
                  <c:v>0.40061555254125808</c:v>
                </c:pt>
                <c:pt idx="602">
                  <c:v>0.40120957189012046</c:v>
                </c:pt>
                <c:pt idx="603">
                  <c:v>0.40170403717514974</c:v>
                </c:pt>
                <c:pt idx="604">
                  <c:v>0.40228958922438574</c:v>
                </c:pt>
                <c:pt idx="605">
                  <c:v>0.40277341831532271</c:v>
                </c:pt>
                <c:pt idx="606">
                  <c:v>0.40335063913406044</c:v>
                </c:pt>
                <c:pt idx="607">
                  <c:v>0.40382393646797365</c:v>
                </c:pt>
                <c:pt idx="608">
                  <c:v>0.40439296293274313</c:v>
                </c:pt>
                <c:pt idx="609">
                  <c:v>0.40485583299956485</c:v>
                </c:pt>
                <c:pt idx="610">
                  <c:v>0.40541680270176983</c:v>
                </c:pt>
                <c:pt idx="611">
                  <c:v>0.40586934993617474</c:v>
                </c:pt>
                <c:pt idx="612">
                  <c:v>0.40642240109370298</c:v>
                </c:pt>
                <c:pt idx="613">
                  <c:v>0.40686472977075833</c:v>
                </c:pt>
                <c:pt idx="614">
                  <c:v>0.40741000114367437</c:v>
                </c:pt>
                <c:pt idx="615">
                  <c:v>0.4078422152781967</c:v>
                </c:pt>
                <c:pt idx="616">
                  <c:v>0.40837984608845856</c:v>
                </c:pt>
                <c:pt idx="617">
                  <c:v>0.40880204933800779</c:v>
                </c:pt>
                <c:pt idx="618">
                  <c:v>0.40933217919314463</c:v>
                </c:pt>
                <c:pt idx="619">
                  <c:v>0.40974447476458292</c:v>
                </c:pt>
                <c:pt idx="620">
                  <c:v>0.41026724358526789</c:v>
                </c:pt>
                <c:pt idx="621">
                  <c:v>0.41066973414480745</c:v>
                </c:pt>
                <c:pt idx="622">
                  <c:v>0.41118528209625776</c:v>
                </c:pt>
                <c:pt idx="623">
                  <c:v>0.41157806968291943</c:v>
                </c:pt>
                <c:pt idx="624">
                  <c:v>0.41208653711005266</c:v>
                </c:pt>
                <c:pt idx="625">
                  <c:v>0.41246972305245416</c:v>
                </c:pt>
                <c:pt idx="626">
                  <c:v>0.41297125041872829</c:v>
                </c:pt>
                <c:pt idx="627">
                  <c:v>0.41334493525511923</c:v>
                </c:pt>
                <c:pt idx="628">
                  <c:v>0.41383966308498182</c:v>
                </c:pt>
                <c:pt idx="629">
                  <c:v>0.41420394648644121</c:v>
                </c:pt>
                <c:pt idx="630">
                  <c:v>0.41469201531131222</c:v>
                </c:pt>
                <c:pt idx="631">
                  <c:v>0.41504699600802164</c:v>
                </c:pt>
                <c:pt idx="632">
                  <c:v>0.41552854631573288</c:v>
                </c:pt>
                <c:pt idx="633">
                  <c:v>0.41587432202623842</c:v>
                </c:pt>
                <c:pt idx="634">
                  <c:v>0.41634949421385209</c:v>
                </c:pt>
                <c:pt idx="635">
                  <c:v>0.41668616157722649</c:v>
                </c:pt>
                <c:pt idx="636">
                  <c:v>0.41715509590715433</c:v>
                </c:pt>
                <c:pt idx="637">
                  <c:v>0.41748275041797039</c:v>
                </c:pt>
                <c:pt idx="638">
                  <c:v>0.41794558697731493</c:v>
                </c:pt>
                <c:pt idx="639">
                  <c:v>0.41826432292334048</c:v>
                </c:pt>
                <c:pt idx="640">
                  <c:v>0.41872120158637971</c:v>
                </c:pt>
                <c:pt idx="641">
                  <c:v>0.41903111198890419</c:v>
                </c:pt>
                <c:pt idx="642">
                  <c:v>0.41948217238264091</c:v>
                </c:pt>
                <c:pt idx="643">
                  <c:v>0.41978334893934388</c:v>
                </c:pt>
                <c:pt idx="644">
                  <c:v>0.42022873041204079</c:v>
                </c:pt>
                <c:pt idx="645">
                  <c:v>0.42052126344231233</c:v>
                </c:pt>
                <c:pt idx="646">
                  <c:v>0.42096110503493578</c:v>
                </c:pt>
                <c:pt idx="647">
                  <c:v>0.42124508342755879</c:v>
                </c:pt>
                <c:pt idx="648">
                  <c:v>0.42167952384805274</c:v>
                </c:pt>
                <c:pt idx="649">
                  <c:v>0.42195503501115844</c:v>
                </c:pt>
                <c:pt idx="650">
                  <c:v>0.42238421261147269</c:v>
                </c:pt>
                <c:pt idx="651">
                  <c:v>0.42265134242467994</c:v>
                </c:pt>
                <c:pt idx="652">
                  <c:v>0.42307539518047632</c:v>
                </c:pt>
                <c:pt idx="653">
                  <c:v>0.42333422794912728</c:v>
                </c:pt>
                <c:pt idx="654">
                  <c:v>0.42375329344208923</c:v>
                </c:pt>
                <c:pt idx="655">
                  <c:v>0.42400391185349329</c:v>
                </c:pt>
                <c:pt idx="656">
                  <c:v>0.4244181272561649</c:v>
                </c:pt>
                <c:pt idx="657">
                  <c:v>0.42466061233776514</c:v>
                </c:pt>
                <c:pt idx="658">
                  <c:v>0.42507011440084724</c:v>
                </c:pt>
                <c:pt idx="659">
                  <c:v>0.42530454548022339</c:v>
                </c:pt>
                <c:pt idx="660">
                  <c:v>0.42570947052225538</c:v>
                </c:pt>
                <c:pt idx="661">
                  <c:v>0.42593592518887907</c:v>
                </c:pt>
                <c:pt idx="662">
                  <c:v>0.42633640908823695</c:v>
                </c:pt>
                <c:pt idx="663">
                  <c:v>0.42655496315689573</c:v>
                </c:pt>
                <c:pt idx="664">
                  <c:v>0.42695114134603757</c:v>
                </c:pt>
                <c:pt idx="665">
                  <c:v>0.42716186882184559</c:v>
                </c:pt>
                <c:pt idx="666">
                  <c:v>0.42755387628373798</c:v>
                </c:pt>
                <c:pt idx="667">
                  <c:v>0.4277568493286526</c:v>
                </c:pt>
                <c:pt idx="668">
                  <c:v>0.42814482059531267</c:v>
                </c:pt>
                <c:pt idx="669">
                  <c:v>0.42834010949607698</c:v>
                </c:pt>
                <c:pt idx="670">
                  <c:v>0.42872417864916651</c:v>
                </c:pt>
                <c:pt idx="671">
                  <c:v>0.42891185178660002</c:v>
                </c:pt>
                <c:pt idx="672">
                  <c:v>0.42929215246000951</c:v>
                </c:pt>
                <c:pt idx="673">
                  <c:v>0.42947227627956941</c:v>
                </c:pt>
                <c:pt idx="674">
                  <c:v>0.42984894166393262</c:v>
                </c:pt>
                <c:pt idx="675">
                  <c:v>0.4300215806474707</c:v>
                </c:pt>
                <c:pt idx="676">
                  <c:v>0.43039474349655021</c:v>
                </c:pt>
                <c:pt idx="677">
                  <c:v>0.43055996013519099</c:v>
                </c:pt>
                <c:pt idx="678">
                  <c:v>0.4309297527740793</c:v>
                </c:pt>
                <c:pt idx="679">
                  <c:v>0.43108760754214664</c:v>
                </c:pt>
                <c:pt idx="680">
                  <c:v>0.43145416187722718</c:v>
                </c:pt>
                <c:pt idx="681">
                  <c:v>0.43160471320714872</c:v>
                </c:pt>
                <c:pt idx="682">
                  <c:v>0.43196816073776412</c:v>
                </c:pt>
                <c:pt idx="683">
                  <c:v>0.43211146499588277</c:v>
                </c:pt>
                <c:pt idx="684">
                  <c:v>0.4324719368276595</c:v>
                </c:pt>
                <c:pt idx="685">
                  <c:v>0.43260804829088478</c:v>
                </c:pt>
                <c:pt idx="686">
                  <c:v>0.43296567515066425</c:v>
                </c:pt>
                <c:pt idx="687">
                  <c:v>0.43309464598389574</c:v>
                </c:pt>
                <c:pt idx="688">
                  <c:v>0.43344955823622511</c:v>
                </c:pt>
                <c:pt idx="689">
                  <c:v>0.43357143847048318</c:v>
                </c:pt>
                <c:pt idx="690">
                  <c:v>0.43392376613561967</c:v>
                </c:pt>
                <c:pt idx="691">
                  <c:v>0.43403860364681918</c:v>
                </c:pt>
                <c:pt idx="692">
                  <c:v>0.43438847642020462</c:v>
                </c:pt>
                <c:pt idx="693">
                  <c:v>0.43449631690850915</c:v>
                </c:pt>
                <c:pt idx="694">
                  <c:v>0.43484386418167259</c:v>
                </c:pt>
                <c:pt idx="695">
                  <c:v>0.43494475115136805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8-4138-8CFD-E5378CC75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966422"/>
        <c:axId val="336549586"/>
      </c:lineChart>
      <c:catAx>
        <c:axId val="504966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6549586"/>
        <c:crosses val="autoZero"/>
        <c:auto val="1"/>
        <c:lblAlgn val="ctr"/>
        <c:lblOffset val="100"/>
        <c:noMultiLvlLbl val="1"/>
      </c:catAx>
      <c:valAx>
        <c:axId val="336549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0496642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Transmission Parameter/x_2 and 0.07041886727/y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'SIR Model TN - Center Differenc'!$M$1:$M$3</c:f>
              <c:strCache>
                <c:ptCount val="3"/>
                <c:pt idx="0">
                  <c:v>0.053689877</c:v>
                </c:pt>
                <c:pt idx="2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y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'SIR Model TN - Center Differenc'!$L$4:$L$88</c:f>
              <c:numCache>
                <c:formatCode>General</c:formatCode>
                <c:ptCount val="85"/>
                <c:pt idx="0">
                  <c:v>-5.2488334036202315E-4</c:v>
                </c:pt>
                <c:pt idx="1">
                  <c:v>-5.2602437056713312E-4</c:v>
                </c:pt>
                <c:pt idx="2">
                  <c:v>-5.370315295931715E-4</c:v>
                </c:pt>
                <c:pt idx="3">
                  <c:v>-5.5542547517383888E-4</c:v>
                </c:pt>
                <c:pt idx="4">
                  <c:v>0</c:v>
                </c:pt>
                <c:pt idx="5">
                  <c:v>-5.4349683093859341E-4</c:v>
                </c:pt>
                <c:pt idx="6">
                  <c:v>-4.8359491638246465E-4</c:v>
                </c:pt>
                <c:pt idx="7">
                  <c:v>-4.9734685699600407E-4</c:v>
                </c:pt>
                <c:pt idx="8">
                  <c:v>-4.9051957157993857E-4</c:v>
                </c:pt>
                <c:pt idx="9">
                  <c:v>-5.1877046812759495E-4</c:v>
                </c:pt>
                <c:pt idx="10">
                  <c:v>-5.0904378323267776E-4</c:v>
                </c:pt>
                <c:pt idx="11">
                  <c:v>-4.9424406870561869E-4</c:v>
                </c:pt>
                <c:pt idx="12">
                  <c:v>-5.3117993330819571E-4</c:v>
                </c:pt>
                <c:pt idx="13">
                  <c:v>-5.6579354614605219E-4</c:v>
                </c:pt>
                <c:pt idx="14">
                  <c:v>-6.0706763576922024E-4</c:v>
                </c:pt>
                <c:pt idx="15">
                  <c:v>-6.5862696581781726E-4</c:v>
                </c:pt>
                <c:pt idx="16">
                  <c:v>-7.1872892387318029E-4</c:v>
                </c:pt>
                <c:pt idx="17">
                  <c:v>-7.2667379677747554E-4</c:v>
                </c:pt>
                <c:pt idx="18">
                  <c:v>-7.1636988808163114E-4</c:v>
                </c:pt>
                <c:pt idx="19">
                  <c:v>-7.2909011090724872E-4</c:v>
                </c:pt>
                <c:pt idx="20">
                  <c:v>-7.5325126695469547E-4</c:v>
                </c:pt>
                <c:pt idx="21">
                  <c:v>-8.8975350509035839E-4</c:v>
                </c:pt>
                <c:pt idx="22">
                  <c:v>-9.7556250568228491E-4</c:v>
                </c:pt>
                <c:pt idx="23">
                  <c:v>-1.0361857789943989E-3</c:v>
                </c:pt>
                <c:pt idx="24">
                  <c:v>-1.0532189487930804E-3</c:v>
                </c:pt>
                <c:pt idx="25">
                  <c:v>-1.029590253643719E-3</c:v>
                </c:pt>
                <c:pt idx="26">
                  <c:v>-1.0338984488994587E-3</c:v>
                </c:pt>
                <c:pt idx="27">
                  <c:v>-1.0248945528847473E-3</c:v>
                </c:pt>
                <c:pt idx="28">
                  <c:v>-1.0412093345565079E-3</c:v>
                </c:pt>
                <c:pt idx="29">
                  <c:v>-1.0365253575047237E-3</c:v>
                </c:pt>
                <c:pt idx="30">
                  <c:v>-1.0447475087472431E-3</c:v>
                </c:pt>
                <c:pt idx="31">
                  <c:v>-1.0505997897712551E-3</c:v>
                </c:pt>
                <c:pt idx="32">
                  <c:v>-1.087436913471281E-3</c:v>
                </c:pt>
                <c:pt idx="33">
                  <c:v>-1.0820384392095568E-3</c:v>
                </c:pt>
                <c:pt idx="34">
                  <c:v>-1.090384243187051E-3</c:v>
                </c:pt>
                <c:pt idx="35">
                  <c:v>-1.0713750181685663E-3</c:v>
                </c:pt>
                <c:pt idx="36">
                  <c:v>-1.0805909653880911E-3</c:v>
                </c:pt>
                <c:pt idx="37">
                  <c:v>-1.0768111807988273E-3</c:v>
                </c:pt>
                <c:pt idx="38">
                  <c:v>-1.1325903411898779E-3</c:v>
                </c:pt>
                <c:pt idx="39">
                  <c:v>-1.028309316166759E-3</c:v>
                </c:pt>
                <c:pt idx="40">
                  <c:v>-9.3217392784393353E-4</c:v>
                </c:pt>
                <c:pt idx="41">
                  <c:v>-9.345762842385317E-4</c:v>
                </c:pt>
                <c:pt idx="42">
                  <c:v>-9.426222323849166E-4</c:v>
                </c:pt>
                <c:pt idx="43">
                  <c:v>-9.7180168699088508E-4</c:v>
                </c:pt>
                <c:pt idx="44">
                  <c:v>-1.0089427065581677E-3</c:v>
                </c:pt>
                <c:pt idx="45">
                  <c:v>-1.0412885047849157E-3</c:v>
                </c:pt>
                <c:pt idx="46">
                  <c:v>-1.0530993305541572E-3</c:v>
                </c:pt>
                <c:pt idx="47">
                  <c:v>-1.0181769855978563E-3</c:v>
                </c:pt>
                <c:pt idx="48">
                  <c:v>-9.6806199453995092E-4</c:v>
                </c:pt>
                <c:pt idx="49">
                  <c:v>-9.7798718405126385E-4</c:v>
                </c:pt>
                <c:pt idx="50">
                  <c:v>-1.0139396594210073E-3</c:v>
                </c:pt>
                <c:pt idx="51">
                  <c:v>-1.0620442312010633E-3</c:v>
                </c:pt>
                <c:pt idx="52">
                  <c:v>-1.1052073509703593E-3</c:v>
                </c:pt>
                <c:pt idx="53">
                  <c:v>-1.1682760768956925E-3</c:v>
                </c:pt>
                <c:pt idx="54">
                  <c:v>-1.1735507691886392E-3</c:v>
                </c:pt>
                <c:pt idx="55">
                  <c:v>-1.1678600879253289E-3</c:v>
                </c:pt>
                <c:pt idx="56">
                  <c:v>-1.1838426730648108E-3</c:v>
                </c:pt>
                <c:pt idx="57">
                  <c:v>-1.2333415705224754E-3</c:v>
                </c:pt>
                <c:pt idx="58">
                  <c:v>-1.2637927051678776E-3</c:v>
                </c:pt>
                <c:pt idx="59">
                  <c:v>-1.2953499373316117E-3</c:v>
                </c:pt>
                <c:pt idx="60">
                  <c:v>-1.3193718621042675E-3</c:v>
                </c:pt>
                <c:pt idx="61">
                  <c:v>-1.2889596652981437E-3</c:v>
                </c:pt>
                <c:pt idx="62">
                  <c:v>-1.2975436481638689E-3</c:v>
                </c:pt>
                <c:pt idx="63">
                  <c:v>-1.334393246601688E-3</c:v>
                </c:pt>
                <c:pt idx="64">
                  <c:v>-1.3494866698966338E-3</c:v>
                </c:pt>
                <c:pt idx="65">
                  <c:v>-1.453782614377708E-3</c:v>
                </c:pt>
                <c:pt idx="66">
                  <c:v>-1.5336710741677745E-3</c:v>
                </c:pt>
                <c:pt idx="67">
                  <c:v>-1.5352548673852641E-3</c:v>
                </c:pt>
                <c:pt idx="68">
                  <c:v>-1.4971916125050293E-3</c:v>
                </c:pt>
                <c:pt idx="69">
                  <c:v>-1.4980529709239744E-3</c:v>
                </c:pt>
                <c:pt idx="70">
                  <c:v>-1.5844462219493133E-3</c:v>
                </c:pt>
                <c:pt idx="71">
                  <c:v>-1.6006656654329596E-3</c:v>
                </c:pt>
                <c:pt idx="72">
                  <c:v>-1.6618818439041035E-3</c:v>
                </c:pt>
                <c:pt idx="73">
                  <c:v>-1.6539755010837945E-3</c:v>
                </c:pt>
                <c:pt idx="74">
                  <c:v>-1.6881553379985298E-3</c:v>
                </c:pt>
                <c:pt idx="75">
                  <c:v>-1.7302213571761098E-3</c:v>
                </c:pt>
                <c:pt idx="76">
                  <c:v>-1.7590312971619119E-3</c:v>
                </c:pt>
                <c:pt idx="77">
                  <c:v>-1.8924419055403069E-3</c:v>
                </c:pt>
                <c:pt idx="78">
                  <c:v>-1.9376926702631653E-3</c:v>
                </c:pt>
                <c:pt idx="79">
                  <c:v>0</c:v>
                </c:pt>
                <c:pt idx="80">
                  <c:v>-2.1266319654913097E-3</c:v>
                </c:pt>
                <c:pt idx="81">
                  <c:v>-2.2074521928880332E-3</c:v>
                </c:pt>
                <c:pt idx="82">
                  <c:v>-2.3679226694205652E-3</c:v>
                </c:pt>
                <c:pt idx="83">
                  <c:v>-2.4984102771943946E-3</c:v>
                </c:pt>
                <c:pt idx="84">
                  <c:v>-2.6643382648755794E-3</c:v>
                </c:pt>
              </c:numCache>
            </c:numRef>
          </c:xVal>
          <c:yVal>
            <c:numRef>
              <c:f>'SIR Model TN - Center Differenc'!$M$4:$M$88</c:f>
              <c:numCache>
                <c:formatCode>General</c:formatCode>
                <c:ptCount val="85"/>
                <c:pt idx="1">
                  <c:v>-3.236574746007248E-5</c:v>
                </c:pt>
                <c:pt idx="2">
                  <c:v>-3.5994194484745279E-5</c:v>
                </c:pt>
                <c:pt idx="3">
                  <c:v>3.8519593613933756E-4</c:v>
                </c:pt>
                <c:pt idx="4">
                  <c:v>-3.4034833091445282E-5</c:v>
                </c:pt>
                <c:pt idx="5">
                  <c:v>-4.5442670537010343E-4</c:v>
                </c:pt>
                <c:pt idx="6">
                  <c:v>-3.7010159651629237E-5</c:v>
                </c:pt>
                <c:pt idx="7">
                  <c:v>-3.6284470246727984E-5</c:v>
                </c:pt>
                <c:pt idx="8">
                  <c:v>-3.4905660377393399E-5</c:v>
                </c:pt>
                <c:pt idx="9">
                  <c:v>-3.4542815674887262E-5</c:v>
                </c:pt>
                <c:pt idx="10">
                  <c:v>-2.3512336719877514E-5</c:v>
                </c:pt>
                <c:pt idx="11">
                  <c:v>-4.3831640058056287E-5</c:v>
                </c:pt>
                <c:pt idx="12">
                  <c:v>-6.3280116110286944E-5</c:v>
                </c:pt>
                <c:pt idx="13">
                  <c:v>-6.4150943396235061E-5</c:v>
                </c:pt>
                <c:pt idx="14">
                  <c:v>-6.6981132075483174E-5</c:v>
                </c:pt>
                <c:pt idx="15">
                  <c:v>-6.8287373004349838E-5</c:v>
                </c:pt>
                <c:pt idx="16">
                  <c:v>-5.2902757619766039E-5</c:v>
                </c:pt>
                <c:pt idx="17">
                  <c:v>-2.7939042089974997E-5</c:v>
                </c:pt>
                <c:pt idx="18">
                  <c:v>-3.2510885341063833E-5</c:v>
                </c:pt>
                <c:pt idx="19">
                  <c:v>-4.9564586357075946E-5</c:v>
                </c:pt>
                <c:pt idx="20">
                  <c:v>-1.1066763425254811E-4</c:v>
                </c:pt>
                <c:pt idx="21">
                  <c:v>-1.3976777939039842E-4</c:v>
                </c:pt>
                <c:pt idx="22">
                  <c:v>-9.332365747455329E-5</c:v>
                </c:pt>
                <c:pt idx="23">
                  <c:v>-6.6037735849067136E-5</c:v>
                </c:pt>
                <c:pt idx="24">
                  <c:v>-3.7227866473199533E-5</c:v>
                </c:pt>
                <c:pt idx="25">
                  <c:v>-2.6632801161108333E-5</c:v>
                </c:pt>
                <c:pt idx="26">
                  <c:v>-2.9462989840300935E-5</c:v>
                </c:pt>
                <c:pt idx="27">
                  <c:v>-3.6502177068187258E-5</c:v>
                </c:pt>
                <c:pt idx="28">
                  <c:v>-4.8766328011651261E-5</c:v>
                </c:pt>
                <c:pt idx="29">
                  <c:v>-3.9477503628482236E-5</c:v>
                </c:pt>
                <c:pt idx="30">
                  <c:v>-5.6313497822924052E-5</c:v>
                </c:pt>
                <c:pt idx="31">
                  <c:v>-8.164005805511021E-5</c:v>
                </c:pt>
                <c:pt idx="32">
                  <c:v>-5.9941944847596851E-5</c:v>
                </c:pt>
                <c:pt idx="33">
                  <c:v>-4.2743105950648896E-5</c:v>
                </c:pt>
                <c:pt idx="34">
                  <c:v>-4.3541364296073581E-5</c:v>
                </c:pt>
                <c:pt idx="35">
                  <c:v>-4.2743105950648896E-5</c:v>
                </c:pt>
                <c:pt idx="36">
                  <c:v>-3.0333817126249052E-5</c:v>
                </c:pt>
                <c:pt idx="37">
                  <c:v>-5.246734397679198E-5</c:v>
                </c:pt>
                <c:pt idx="38">
                  <c:v>-7.1843251088554716E-5</c:v>
                </c:pt>
                <c:pt idx="39">
                  <c:v>-3.7808417997109434E-5</c:v>
                </c:pt>
                <c:pt idx="40">
                  <c:v>-4.2307692307674838E-5</c:v>
                </c:pt>
                <c:pt idx="41">
                  <c:v>-6.2554426705385691E-5</c:v>
                </c:pt>
                <c:pt idx="42">
                  <c:v>-6.0087082728643715E-5</c:v>
                </c:pt>
                <c:pt idx="43">
                  <c:v>-5.4499274310559898E-5</c:v>
                </c:pt>
                <c:pt idx="44">
                  <c:v>-5.936139332363144E-5</c:v>
                </c:pt>
                <c:pt idx="45">
                  <c:v>-5.9506531204678303E-5</c:v>
                </c:pt>
                <c:pt idx="46">
                  <c:v>-5.0725689404951257E-5</c:v>
                </c:pt>
                <c:pt idx="47">
                  <c:v>-5.1814223512303137E-5</c:v>
                </c:pt>
                <c:pt idx="48">
                  <c:v>-5.6531204644383326E-5</c:v>
                </c:pt>
                <c:pt idx="49">
                  <c:v>-6.4368650217749845E-5</c:v>
                </c:pt>
                <c:pt idx="50">
                  <c:v>-6.6835994194491821E-5</c:v>
                </c:pt>
                <c:pt idx="51">
                  <c:v>-7.1698113207507852E-5</c:v>
                </c:pt>
                <c:pt idx="52">
                  <c:v>-9.9346879535555654E-5</c:v>
                </c:pt>
                <c:pt idx="53">
                  <c:v>-9.2017416545742137E-5</c:v>
                </c:pt>
                <c:pt idx="54">
                  <c:v>-5.406386066764135E-5</c:v>
                </c:pt>
                <c:pt idx="55">
                  <c:v>-5.0653120464427825E-5</c:v>
                </c:pt>
                <c:pt idx="56">
                  <c:v>-6.9013062409306603E-5</c:v>
                </c:pt>
                <c:pt idx="57">
                  <c:v>-6.2481857764862259E-5</c:v>
                </c:pt>
                <c:pt idx="58">
                  <c:v>-6.3352685050754864E-5</c:v>
                </c:pt>
                <c:pt idx="59">
                  <c:v>-8.6647314949228615E-5</c:v>
                </c:pt>
                <c:pt idx="60">
                  <c:v>-6.7126269956474527E-5</c:v>
                </c:pt>
                <c:pt idx="61">
                  <c:v>-5.5515239477499367E-5</c:v>
                </c:pt>
                <c:pt idx="62">
                  <c:v>-9.1219158200317452E-5</c:v>
                </c:pt>
                <c:pt idx="63">
                  <c:v>-8.7155297532670595E-5</c:v>
                </c:pt>
                <c:pt idx="64">
                  <c:v>-9.4775036284466818E-5</c:v>
                </c:pt>
                <c:pt idx="65">
                  <c:v>-1.1748911465891965E-4</c:v>
                </c:pt>
                <c:pt idx="66">
                  <c:v>-1.01451378809847E-4</c:v>
                </c:pt>
                <c:pt idx="67">
                  <c:v>-7.1335268505057225E-5</c:v>
                </c:pt>
                <c:pt idx="68">
                  <c:v>-7.2496371552988048E-5</c:v>
                </c:pt>
                <c:pt idx="69">
                  <c:v>-1.3599419448478978E-4</c:v>
                </c:pt>
                <c:pt idx="70">
                  <c:v>-1.1734397677792829E-4</c:v>
                </c:pt>
                <c:pt idx="71">
                  <c:v>-7.8737300435394175E-5</c:v>
                </c:pt>
                <c:pt idx="72">
                  <c:v>-8.0333817126299056E-5</c:v>
                </c:pt>
                <c:pt idx="73">
                  <c:v>-8.7155297532670595E-5</c:v>
                </c:pt>
                <c:pt idx="74">
                  <c:v>-1.2206095791000848E-4</c:v>
                </c:pt>
                <c:pt idx="75">
                  <c:v>-1.2561683599415785E-4</c:v>
                </c:pt>
                <c:pt idx="76">
                  <c:v>-1.6030478955003646E-4</c:v>
                </c:pt>
                <c:pt idx="77">
                  <c:v>-1.5515239477503773E-4</c:v>
                </c:pt>
                <c:pt idx="78">
                  <c:v>2.8624092888243635E-3</c:v>
                </c:pt>
                <c:pt idx="79">
                  <c:v>-1.5420899854862169E-4</c:v>
                </c:pt>
                <c:pt idx="80">
                  <c:v>-3.1574020319303231E-3</c:v>
                </c:pt>
                <c:pt idx="81">
                  <c:v>-2.1901306240929008E-4</c:v>
                </c:pt>
                <c:pt idx="82">
                  <c:v>-2.4535558780841571E-4</c:v>
                </c:pt>
                <c:pt idx="83">
                  <c:v>-2.4651669085634653E-4</c:v>
                </c:pt>
                <c:pt idx="84">
                  <c:v>-2.3584905660378741E-4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C4-4402-BB55-05E745A95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170921"/>
        <c:axId val="1238153569"/>
      </c:scatterChart>
      <c:valAx>
        <c:axId val="14871709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38153569"/>
        <c:crosses val="autoZero"/>
        <c:crossBetween val="midCat"/>
      </c:valAx>
      <c:valAx>
        <c:axId val="12381535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8717092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Recovery Parameter/x_2 and 0.04197545255/y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'SIR Model TN - Center Differenc'!$R$1:$R$3</c:f>
              <c:strCache>
                <c:ptCount val="3"/>
                <c:pt idx="0">
                  <c:v>0.040246112</c:v>
                </c:pt>
                <c:pt idx="2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y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'SIR Model TN - Center Differenc'!$Q$4:$Q$88</c:f>
              <c:numCache>
                <c:formatCode>General</c:formatCode>
                <c:ptCount val="85"/>
                <c:pt idx="0">
                  <c:v>5.2525399129172714E-4</c:v>
                </c:pt>
                <c:pt idx="1">
                  <c:v>5.2641509433962261E-4</c:v>
                </c:pt>
                <c:pt idx="2">
                  <c:v>5.3744557329462987E-4</c:v>
                </c:pt>
                <c:pt idx="3">
                  <c:v>5.5587808417997093E-4</c:v>
                </c:pt>
                <c:pt idx="4">
                  <c:v>0</c:v>
                </c:pt>
                <c:pt idx="5">
                  <c:v>5.4397677793904212E-4</c:v>
                </c:pt>
                <c:pt idx="6">
                  <c:v>4.8403483309143687E-4</c:v>
                </c:pt>
                <c:pt idx="7">
                  <c:v>4.9782293178519596E-4</c:v>
                </c:pt>
                <c:pt idx="8">
                  <c:v>4.910014513788099E-4</c:v>
                </c:pt>
                <c:pt idx="9">
                  <c:v>5.1930333817126273E-4</c:v>
                </c:pt>
                <c:pt idx="10">
                  <c:v>5.0957910014513786E-4</c:v>
                </c:pt>
                <c:pt idx="11">
                  <c:v>4.9477503628447025E-4</c:v>
                </c:pt>
                <c:pt idx="12">
                  <c:v>5.3178519593613928E-4</c:v>
                </c:pt>
                <c:pt idx="13">
                  <c:v>5.6647314949201746E-4</c:v>
                </c:pt>
                <c:pt idx="14">
                  <c:v>6.0783744557329458E-4</c:v>
                </c:pt>
                <c:pt idx="15">
                  <c:v>6.5950653120464442E-4</c:v>
                </c:pt>
                <c:pt idx="16">
                  <c:v>7.1973875181422355E-4</c:v>
                </c:pt>
                <c:pt idx="17">
                  <c:v>7.2772133526850509E-4</c:v>
                </c:pt>
                <c:pt idx="18">
                  <c:v>7.1741654571843248E-4</c:v>
                </c:pt>
                <c:pt idx="19">
                  <c:v>7.3018867924528306E-4</c:v>
                </c:pt>
                <c:pt idx="20">
                  <c:v>7.5442670537010162E-4</c:v>
                </c:pt>
                <c:pt idx="21">
                  <c:v>8.9129172714078378E-4</c:v>
                </c:pt>
                <c:pt idx="22">
                  <c:v>9.7735849056603766E-4</c:v>
                </c:pt>
                <c:pt idx="23">
                  <c:v>1.0381712626995646E-3</c:v>
                </c:pt>
                <c:pt idx="24">
                  <c:v>1.0552975326560232E-3</c:v>
                </c:pt>
                <c:pt idx="25">
                  <c:v>1.0316400580551524E-3</c:v>
                </c:pt>
                <c:pt idx="26">
                  <c:v>1.0359941944847605E-3</c:v>
                </c:pt>
                <c:pt idx="27">
                  <c:v>1.0269956458635705E-3</c:v>
                </c:pt>
                <c:pt idx="28">
                  <c:v>1.0433962264150944E-3</c:v>
                </c:pt>
                <c:pt idx="29">
                  <c:v>1.0387518142235123E-3</c:v>
                </c:pt>
                <c:pt idx="30">
                  <c:v>1.0470246734397678E-3</c:v>
                </c:pt>
                <c:pt idx="31">
                  <c:v>1.0529753265602322E-3</c:v>
                </c:pt>
                <c:pt idx="32">
                  <c:v>1.0899854862119014E-3</c:v>
                </c:pt>
                <c:pt idx="33">
                  <c:v>1.0846153846153846E-3</c:v>
                </c:pt>
                <c:pt idx="34">
                  <c:v>1.093033381712627E-3</c:v>
                </c:pt>
                <c:pt idx="35">
                  <c:v>1.0740203193033381E-3</c:v>
                </c:pt>
                <c:pt idx="36">
                  <c:v>1.0833091436865021E-3</c:v>
                </c:pt>
                <c:pt idx="37">
                  <c:v>1.0795355587808419E-3</c:v>
                </c:pt>
                <c:pt idx="38">
                  <c:v>1.1355587808417997E-3</c:v>
                </c:pt>
                <c:pt idx="39">
                  <c:v>1.0310595065312048E-3</c:v>
                </c:pt>
                <c:pt idx="40">
                  <c:v>9.3468795355587805E-4</c:v>
                </c:pt>
                <c:pt idx="41">
                  <c:v>9.3715529753265602E-4</c:v>
                </c:pt>
                <c:pt idx="42">
                  <c:v>9.4528301886792458E-4</c:v>
                </c:pt>
                <c:pt idx="43">
                  <c:v>9.7460087082728588E-4</c:v>
                </c:pt>
                <c:pt idx="44">
                  <c:v>1.0119013062409288E-3</c:v>
                </c:pt>
                <c:pt idx="45">
                  <c:v>1.0444121915820029E-3</c:v>
                </c:pt>
                <c:pt idx="46">
                  <c:v>1.0563134978229319E-3</c:v>
                </c:pt>
                <c:pt idx="47">
                  <c:v>1.0213352685050799E-3</c:v>
                </c:pt>
                <c:pt idx="48">
                  <c:v>9.7111756168359945E-4</c:v>
                </c:pt>
                <c:pt idx="49">
                  <c:v>9.8113207547169813E-4</c:v>
                </c:pt>
                <c:pt idx="50">
                  <c:v>1.0172714078374456E-3</c:v>
                </c:pt>
                <c:pt idx="51">
                  <c:v>1.0656023222060957E-3</c:v>
                </c:pt>
                <c:pt idx="52">
                  <c:v>1.1089985486211901E-3</c:v>
                </c:pt>
                <c:pt idx="53">
                  <c:v>1.1724238026124818E-3</c:v>
                </c:pt>
                <c:pt idx="54">
                  <c:v>1.1777939042089986E-3</c:v>
                </c:pt>
                <c:pt idx="55">
                  <c:v>1.172133526850508E-3</c:v>
                </c:pt>
                <c:pt idx="56">
                  <c:v>1.1882438316400581E-3</c:v>
                </c:pt>
                <c:pt idx="57">
                  <c:v>1.2380261248185777E-3</c:v>
                </c:pt>
                <c:pt idx="58">
                  <c:v>1.2686502177068214E-3</c:v>
                </c:pt>
                <c:pt idx="59">
                  <c:v>1.3004354136429608E-3</c:v>
                </c:pt>
                <c:pt idx="60">
                  <c:v>1.3246734397677794E-3</c:v>
                </c:pt>
                <c:pt idx="61">
                  <c:v>1.2941944847605226E-3</c:v>
                </c:pt>
                <c:pt idx="62">
                  <c:v>1.3029027576197387E-3</c:v>
                </c:pt>
                <c:pt idx="63">
                  <c:v>1.3400580551523947E-3</c:v>
                </c:pt>
                <c:pt idx="64">
                  <c:v>1.3552975326560231E-3</c:v>
                </c:pt>
                <c:pt idx="65">
                  <c:v>1.4602322206095791E-3</c:v>
                </c:pt>
                <c:pt idx="66">
                  <c:v>1.5406386066763426E-3</c:v>
                </c:pt>
                <c:pt idx="67">
                  <c:v>1.5423802612481857E-3</c:v>
                </c:pt>
                <c:pt idx="68">
                  <c:v>1.5042089985486211E-3</c:v>
                </c:pt>
                <c:pt idx="69">
                  <c:v>1.5052249637155298E-3</c:v>
                </c:pt>
                <c:pt idx="70">
                  <c:v>1.5923076923076923E-3</c:v>
                </c:pt>
                <c:pt idx="71">
                  <c:v>1.6087082728592163E-3</c:v>
                </c:pt>
                <c:pt idx="72">
                  <c:v>1.6703918722786647E-3</c:v>
                </c:pt>
                <c:pt idx="73">
                  <c:v>1.6625544267053702E-3</c:v>
                </c:pt>
                <c:pt idx="74">
                  <c:v>1.6970972423802613E-3</c:v>
                </c:pt>
                <c:pt idx="75">
                  <c:v>1.739622641509434E-3</c:v>
                </c:pt>
                <c:pt idx="76">
                  <c:v>1.7687953555878084E-3</c:v>
                </c:pt>
                <c:pt idx="77">
                  <c:v>1.9033381712626996E-3</c:v>
                </c:pt>
                <c:pt idx="78">
                  <c:v>1.949056603773585E-3</c:v>
                </c:pt>
                <c:pt idx="79">
                  <c:v>0</c:v>
                </c:pt>
                <c:pt idx="80">
                  <c:v>2.139767779390421E-3</c:v>
                </c:pt>
                <c:pt idx="81">
                  <c:v>2.2214804063860668E-3</c:v>
                </c:pt>
                <c:pt idx="82">
                  <c:v>2.3835994194484761E-3</c:v>
                </c:pt>
                <c:pt idx="83">
                  <c:v>2.5155297532656025E-3</c:v>
                </c:pt>
                <c:pt idx="84">
                  <c:v>2.683309143686502E-3</c:v>
                </c:pt>
              </c:numCache>
            </c:numRef>
          </c:xVal>
          <c:yVal>
            <c:numRef>
              <c:f>'SIR Model TN - Center Differenc'!$R$4:$R$88</c:f>
              <c:numCache>
                <c:formatCode>General</c:formatCode>
                <c:ptCount val="85"/>
                <c:pt idx="1">
                  <c:v>1.7126269956458648E-5</c:v>
                </c:pt>
                <c:pt idx="2">
                  <c:v>2.5399129172714089E-5</c:v>
                </c:pt>
                <c:pt idx="3">
                  <c:v>-2.5834542815674893E-4</c:v>
                </c:pt>
                <c:pt idx="4">
                  <c:v>3.3831640058055155E-4</c:v>
                </c:pt>
                <c:pt idx="5">
                  <c:v>8.6502177068214765E-5</c:v>
                </c:pt>
                <c:pt idx="6">
                  <c:v>3.3671988388969557E-5</c:v>
                </c:pt>
                <c:pt idx="7">
                  <c:v>3.1930333817126286E-5</c:v>
                </c:pt>
                <c:pt idx="8">
                  <c:v>1.640058055152392E-5</c:v>
                </c:pt>
                <c:pt idx="9">
                  <c:v>3.4107402031930334E-5</c:v>
                </c:pt>
                <c:pt idx="10">
                  <c:v>3.7445573294629859E-5</c:v>
                </c:pt>
                <c:pt idx="11">
                  <c:v>2.8011611030479022E-5</c:v>
                </c:pt>
                <c:pt idx="12">
                  <c:v>2.6850507982583436E-5</c:v>
                </c:pt>
                <c:pt idx="13">
                  <c:v>2.5399129172714034E-5</c:v>
                </c:pt>
                <c:pt idx="14">
                  <c:v>1.5529753265602366E-5</c:v>
                </c:pt>
                <c:pt idx="15">
                  <c:v>9.143686502177022E-6</c:v>
                </c:pt>
                <c:pt idx="16">
                  <c:v>2.8447024673439745E-5</c:v>
                </c:pt>
                <c:pt idx="17">
                  <c:v>2.9753265602322238E-5</c:v>
                </c:pt>
                <c:pt idx="18">
                  <c:v>3.2801161103047948E-5</c:v>
                </c:pt>
                <c:pt idx="19">
                  <c:v>2.9317851959361407E-5</c:v>
                </c:pt>
                <c:pt idx="20">
                  <c:v>3.0914368650217607E-5</c:v>
                </c:pt>
                <c:pt idx="21">
                  <c:v>2.5689404934687958E-5</c:v>
                </c:pt>
                <c:pt idx="22">
                  <c:v>1.4078374455732965E-5</c:v>
                </c:pt>
                <c:pt idx="23">
                  <c:v>4.0058055152394846E-5</c:v>
                </c:pt>
                <c:pt idx="24">
                  <c:v>4.09288824383164E-5</c:v>
                </c:pt>
                <c:pt idx="25">
                  <c:v>3.1640058055152254E-5</c:v>
                </c:pt>
                <c:pt idx="26">
                  <c:v>3.1930333817126394E-5</c:v>
                </c:pt>
                <c:pt idx="27">
                  <c:v>3.3671988388969502E-5</c:v>
                </c:pt>
                <c:pt idx="28">
                  <c:v>5.2104499274310562E-5</c:v>
                </c:pt>
                <c:pt idx="29">
                  <c:v>2.3222060957909987E-5</c:v>
                </c:pt>
                <c:pt idx="30">
                  <c:v>7.518142235123375E-5</c:v>
                </c:pt>
                <c:pt idx="31">
                  <c:v>4.513788098693748E-5</c:v>
                </c:pt>
                <c:pt idx="32">
                  <c:v>4.3105950653120556E-5</c:v>
                </c:pt>
                <c:pt idx="33">
                  <c:v>3.9332365747460091E-5</c:v>
                </c:pt>
                <c:pt idx="34">
                  <c:v>5.8345428156748999E-5</c:v>
                </c:pt>
                <c:pt idx="35">
                  <c:v>3.686502177068212E-5</c:v>
                </c:pt>
                <c:pt idx="36">
                  <c:v>1.8287373004354044E-5</c:v>
                </c:pt>
                <c:pt idx="37">
                  <c:v>3.4397677793904149E-5</c:v>
                </c:pt>
                <c:pt idx="38">
                  <c:v>1.577648766328012E-4</c:v>
                </c:pt>
                <c:pt idx="39">
                  <c:v>1.1872278664731492E-4</c:v>
                </c:pt>
                <c:pt idx="40">
                  <c:v>5.9796806966618292E-5</c:v>
                </c:pt>
                <c:pt idx="41">
                  <c:v>5.471698113207555E-5</c:v>
                </c:pt>
                <c:pt idx="42">
                  <c:v>2.8011611030478913E-5</c:v>
                </c:pt>
                <c:pt idx="43">
                  <c:v>1.436865021770678E-5</c:v>
                </c:pt>
                <c:pt idx="44">
                  <c:v>3.4542815674891165E-5</c:v>
                </c:pt>
                <c:pt idx="45">
                  <c:v>4.0058055152394955E-5</c:v>
                </c:pt>
                <c:pt idx="46">
                  <c:v>8.4470246734397354E-5</c:v>
                </c:pt>
                <c:pt idx="47">
                  <c:v>1.0435413642960814E-4</c:v>
                </c:pt>
                <c:pt idx="48">
                  <c:v>4.8911465892597945E-5</c:v>
                </c:pt>
                <c:pt idx="49">
                  <c:v>3.3671988388969936E-5</c:v>
                </c:pt>
                <c:pt idx="50">
                  <c:v>1.5529753265602041E-5</c:v>
                </c:pt>
                <c:pt idx="51">
                  <c:v>3.6139332365747474E-5</c:v>
                </c:pt>
                <c:pt idx="52">
                  <c:v>5.5732946298984228E-5</c:v>
                </c:pt>
                <c:pt idx="53">
                  <c:v>5.9506531204644476E-5</c:v>
                </c:pt>
                <c:pt idx="54">
                  <c:v>4.8911465892597945E-5</c:v>
                </c:pt>
                <c:pt idx="55">
                  <c:v>4.1944847605224645E-5</c:v>
                </c:pt>
                <c:pt idx="56">
                  <c:v>3.0188679245283286E-5</c:v>
                </c:pt>
                <c:pt idx="57">
                  <c:v>1.436865021770678E-5</c:v>
                </c:pt>
                <c:pt idx="58">
                  <c:v>4.9927431059506623E-5</c:v>
                </c:pt>
                <c:pt idx="59">
                  <c:v>6.7343976777939005E-5</c:v>
                </c:pt>
                <c:pt idx="60">
                  <c:v>7.314949201741661E-5</c:v>
                </c:pt>
                <c:pt idx="61">
                  <c:v>5.9651669085631059E-5</c:v>
                </c:pt>
                <c:pt idx="62">
                  <c:v>7.6923076923076858E-5</c:v>
                </c:pt>
                <c:pt idx="63">
                  <c:v>4.499274310595068E-5</c:v>
                </c:pt>
                <c:pt idx="64">
                  <c:v>2.4383164005805681E-5</c:v>
                </c:pt>
                <c:pt idx="65">
                  <c:v>2.525399129172691E-5</c:v>
                </c:pt>
                <c:pt idx="66">
                  <c:v>9.5500725689404934E-5</c:v>
                </c:pt>
                <c:pt idx="67">
                  <c:v>8.3599419448476125E-5</c:v>
                </c:pt>
                <c:pt idx="68">
                  <c:v>9.8548621190130536E-5</c:v>
                </c:pt>
                <c:pt idx="69">
                  <c:v>8.534107402031945E-5</c:v>
                </c:pt>
                <c:pt idx="70">
                  <c:v>4.5863570391872343E-5</c:v>
                </c:pt>
                <c:pt idx="71">
                  <c:v>3.3526850507982486E-5</c:v>
                </c:pt>
                <c:pt idx="72">
                  <c:v>7.3294629898403626E-5</c:v>
                </c:pt>
                <c:pt idx="73">
                  <c:v>7.4310595065311871E-5</c:v>
                </c:pt>
                <c:pt idx="74">
                  <c:v>9.2743105950653364E-5</c:v>
                </c:pt>
                <c:pt idx="75">
                  <c:v>8.6792452830188743E-5</c:v>
                </c:pt>
                <c:pt idx="76">
                  <c:v>7.0101596516690574E-5</c:v>
                </c:pt>
                <c:pt idx="77">
                  <c:v>5.9941944847605524E-5</c:v>
                </c:pt>
                <c:pt idx="78">
                  <c:v>-3.8814223512336722E-3</c:v>
                </c:pt>
                <c:pt idx="79">
                  <c:v>3.999129172714078E-3</c:v>
                </c:pt>
                <c:pt idx="80">
                  <c:v>9.4194484760523091E-5</c:v>
                </c:pt>
                <c:pt idx="81">
                  <c:v>9.9999999999999395E-5</c:v>
                </c:pt>
                <c:pt idx="82">
                  <c:v>9.6661828737300629E-5</c:v>
                </c:pt>
                <c:pt idx="83">
                  <c:v>9.6661828737300629E-5</c:v>
                </c:pt>
                <c:pt idx="84">
                  <c:v>6.6182873730043744E-5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D7-4AE3-BD02-8CE26F8C4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37179"/>
        <c:axId val="1129380617"/>
      </c:scatterChart>
      <c:valAx>
        <c:axId val="3181371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29380617"/>
        <c:crosses val="autoZero"/>
        <c:crossBetween val="midCat"/>
      </c:valAx>
      <c:valAx>
        <c:axId val="1129380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813717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Predicted vs. Actual Infections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'SIR Model TN - Center Differenc'!$A$4:$A$200</c:f>
              <c:numCache>
                <c:formatCode>General</c:formatCode>
                <c:ptCount val="197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71</c:v>
                </c:pt>
                <c:pt idx="37">
                  <c:v>72</c:v>
                </c:pt>
                <c:pt idx="38">
                  <c:v>73</c:v>
                </c:pt>
                <c:pt idx="39">
                  <c:v>74</c:v>
                </c:pt>
                <c:pt idx="40">
                  <c:v>75</c:v>
                </c:pt>
                <c:pt idx="41">
                  <c:v>76</c:v>
                </c:pt>
                <c:pt idx="42">
                  <c:v>77</c:v>
                </c:pt>
                <c:pt idx="43">
                  <c:v>78</c:v>
                </c:pt>
                <c:pt idx="44">
                  <c:v>79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83</c:v>
                </c:pt>
                <c:pt idx="49">
                  <c:v>84</c:v>
                </c:pt>
                <c:pt idx="50">
                  <c:v>85</c:v>
                </c:pt>
                <c:pt idx="51">
                  <c:v>86</c:v>
                </c:pt>
                <c:pt idx="52">
                  <c:v>87</c:v>
                </c:pt>
                <c:pt idx="53">
                  <c:v>88</c:v>
                </c:pt>
                <c:pt idx="54">
                  <c:v>89</c:v>
                </c:pt>
                <c:pt idx="55">
                  <c:v>90</c:v>
                </c:pt>
                <c:pt idx="56">
                  <c:v>91</c:v>
                </c:pt>
                <c:pt idx="57">
                  <c:v>92</c:v>
                </c:pt>
                <c:pt idx="58">
                  <c:v>93</c:v>
                </c:pt>
                <c:pt idx="59">
                  <c:v>94</c:v>
                </c:pt>
                <c:pt idx="60">
                  <c:v>95</c:v>
                </c:pt>
                <c:pt idx="61">
                  <c:v>96</c:v>
                </c:pt>
                <c:pt idx="62">
                  <c:v>97</c:v>
                </c:pt>
                <c:pt idx="63">
                  <c:v>98</c:v>
                </c:pt>
                <c:pt idx="64">
                  <c:v>99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104</c:v>
                </c:pt>
                <c:pt idx="70">
                  <c:v>105</c:v>
                </c:pt>
                <c:pt idx="71">
                  <c:v>106</c:v>
                </c:pt>
                <c:pt idx="72">
                  <c:v>107</c:v>
                </c:pt>
                <c:pt idx="73">
                  <c:v>108</c:v>
                </c:pt>
                <c:pt idx="74">
                  <c:v>109</c:v>
                </c:pt>
                <c:pt idx="75">
                  <c:v>110</c:v>
                </c:pt>
                <c:pt idx="76">
                  <c:v>111</c:v>
                </c:pt>
                <c:pt idx="77">
                  <c:v>112</c:v>
                </c:pt>
                <c:pt idx="78">
                  <c:v>113</c:v>
                </c:pt>
                <c:pt idx="79">
                  <c:v>114</c:v>
                </c:pt>
                <c:pt idx="80">
                  <c:v>115</c:v>
                </c:pt>
                <c:pt idx="81">
                  <c:v>116</c:v>
                </c:pt>
                <c:pt idx="82">
                  <c:v>117</c:v>
                </c:pt>
                <c:pt idx="83">
                  <c:v>118</c:v>
                </c:pt>
                <c:pt idx="84">
                  <c:v>119</c:v>
                </c:pt>
                <c:pt idx="85">
                  <c:v>120</c:v>
                </c:pt>
                <c:pt idx="86">
                  <c:v>121</c:v>
                </c:pt>
                <c:pt idx="87">
                  <c:v>122</c:v>
                </c:pt>
                <c:pt idx="88">
                  <c:v>123</c:v>
                </c:pt>
                <c:pt idx="89">
                  <c:v>124</c:v>
                </c:pt>
                <c:pt idx="90">
                  <c:v>125</c:v>
                </c:pt>
                <c:pt idx="91">
                  <c:v>126</c:v>
                </c:pt>
                <c:pt idx="92">
                  <c:v>127</c:v>
                </c:pt>
                <c:pt idx="93">
                  <c:v>128</c:v>
                </c:pt>
                <c:pt idx="94">
                  <c:v>129</c:v>
                </c:pt>
                <c:pt idx="95">
                  <c:v>130</c:v>
                </c:pt>
                <c:pt idx="96">
                  <c:v>131</c:v>
                </c:pt>
                <c:pt idx="97">
                  <c:v>132</c:v>
                </c:pt>
                <c:pt idx="98">
                  <c:v>133</c:v>
                </c:pt>
                <c:pt idx="99">
                  <c:v>134</c:v>
                </c:pt>
                <c:pt idx="100">
                  <c:v>135</c:v>
                </c:pt>
                <c:pt idx="101">
                  <c:v>136</c:v>
                </c:pt>
                <c:pt idx="102">
                  <c:v>137</c:v>
                </c:pt>
                <c:pt idx="103">
                  <c:v>138</c:v>
                </c:pt>
                <c:pt idx="104">
                  <c:v>139</c:v>
                </c:pt>
                <c:pt idx="105">
                  <c:v>140</c:v>
                </c:pt>
                <c:pt idx="106">
                  <c:v>141</c:v>
                </c:pt>
                <c:pt idx="107">
                  <c:v>142</c:v>
                </c:pt>
                <c:pt idx="108">
                  <c:v>143</c:v>
                </c:pt>
                <c:pt idx="109">
                  <c:v>144</c:v>
                </c:pt>
                <c:pt idx="110">
                  <c:v>145</c:v>
                </c:pt>
                <c:pt idx="111">
                  <c:v>146</c:v>
                </c:pt>
                <c:pt idx="112">
                  <c:v>147</c:v>
                </c:pt>
                <c:pt idx="113">
                  <c:v>148</c:v>
                </c:pt>
                <c:pt idx="114">
                  <c:v>149</c:v>
                </c:pt>
                <c:pt idx="115">
                  <c:v>150</c:v>
                </c:pt>
                <c:pt idx="116">
                  <c:v>151</c:v>
                </c:pt>
                <c:pt idx="117">
                  <c:v>152</c:v>
                </c:pt>
                <c:pt idx="118">
                  <c:v>153</c:v>
                </c:pt>
                <c:pt idx="119">
                  <c:v>154</c:v>
                </c:pt>
                <c:pt idx="120">
                  <c:v>155</c:v>
                </c:pt>
                <c:pt idx="121">
                  <c:v>156</c:v>
                </c:pt>
                <c:pt idx="122">
                  <c:v>157</c:v>
                </c:pt>
                <c:pt idx="123">
                  <c:v>158</c:v>
                </c:pt>
                <c:pt idx="124">
                  <c:v>159</c:v>
                </c:pt>
                <c:pt idx="125">
                  <c:v>160</c:v>
                </c:pt>
                <c:pt idx="126">
                  <c:v>161</c:v>
                </c:pt>
                <c:pt idx="127">
                  <c:v>162</c:v>
                </c:pt>
                <c:pt idx="128">
                  <c:v>163</c:v>
                </c:pt>
                <c:pt idx="129">
                  <c:v>164</c:v>
                </c:pt>
                <c:pt idx="130">
                  <c:v>165</c:v>
                </c:pt>
                <c:pt idx="131">
                  <c:v>166</c:v>
                </c:pt>
                <c:pt idx="132">
                  <c:v>167</c:v>
                </c:pt>
                <c:pt idx="133">
                  <c:v>168</c:v>
                </c:pt>
                <c:pt idx="134">
                  <c:v>169</c:v>
                </c:pt>
                <c:pt idx="135">
                  <c:v>170</c:v>
                </c:pt>
                <c:pt idx="136">
                  <c:v>171</c:v>
                </c:pt>
                <c:pt idx="137">
                  <c:v>172</c:v>
                </c:pt>
                <c:pt idx="138">
                  <c:v>173</c:v>
                </c:pt>
                <c:pt idx="139">
                  <c:v>174</c:v>
                </c:pt>
                <c:pt idx="140">
                  <c:v>175</c:v>
                </c:pt>
                <c:pt idx="141">
                  <c:v>176</c:v>
                </c:pt>
                <c:pt idx="142">
                  <c:v>177</c:v>
                </c:pt>
                <c:pt idx="143">
                  <c:v>178</c:v>
                </c:pt>
                <c:pt idx="144">
                  <c:v>179</c:v>
                </c:pt>
                <c:pt idx="145">
                  <c:v>180</c:v>
                </c:pt>
                <c:pt idx="146">
                  <c:v>181</c:v>
                </c:pt>
                <c:pt idx="147">
                  <c:v>182</c:v>
                </c:pt>
                <c:pt idx="148">
                  <c:v>183</c:v>
                </c:pt>
                <c:pt idx="149">
                  <c:v>184</c:v>
                </c:pt>
                <c:pt idx="150">
                  <c:v>185</c:v>
                </c:pt>
                <c:pt idx="151">
                  <c:v>186</c:v>
                </c:pt>
                <c:pt idx="152">
                  <c:v>187</c:v>
                </c:pt>
                <c:pt idx="153">
                  <c:v>188</c:v>
                </c:pt>
                <c:pt idx="154">
                  <c:v>189</c:v>
                </c:pt>
                <c:pt idx="155">
                  <c:v>190</c:v>
                </c:pt>
                <c:pt idx="156">
                  <c:v>191</c:v>
                </c:pt>
                <c:pt idx="157">
                  <c:v>192</c:v>
                </c:pt>
                <c:pt idx="158">
                  <c:v>193</c:v>
                </c:pt>
                <c:pt idx="159">
                  <c:v>194</c:v>
                </c:pt>
                <c:pt idx="160">
                  <c:v>195</c:v>
                </c:pt>
                <c:pt idx="161">
                  <c:v>196</c:v>
                </c:pt>
                <c:pt idx="162">
                  <c:v>197</c:v>
                </c:pt>
                <c:pt idx="163">
                  <c:v>198</c:v>
                </c:pt>
                <c:pt idx="164">
                  <c:v>199</c:v>
                </c:pt>
                <c:pt idx="165">
                  <c:v>200</c:v>
                </c:pt>
                <c:pt idx="166">
                  <c:v>201</c:v>
                </c:pt>
                <c:pt idx="167">
                  <c:v>202</c:v>
                </c:pt>
                <c:pt idx="168">
                  <c:v>203</c:v>
                </c:pt>
                <c:pt idx="169">
                  <c:v>204</c:v>
                </c:pt>
                <c:pt idx="170">
                  <c:v>205</c:v>
                </c:pt>
                <c:pt idx="171">
                  <c:v>206</c:v>
                </c:pt>
                <c:pt idx="172">
                  <c:v>207</c:v>
                </c:pt>
                <c:pt idx="173">
                  <c:v>208</c:v>
                </c:pt>
                <c:pt idx="174">
                  <c:v>209</c:v>
                </c:pt>
                <c:pt idx="175">
                  <c:v>210</c:v>
                </c:pt>
                <c:pt idx="176">
                  <c:v>211</c:v>
                </c:pt>
                <c:pt idx="177">
                  <c:v>212</c:v>
                </c:pt>
                <c:pt idx="178">
                  <c:v>213</c:v>
                </c:pt>
                <c:pt idx="179">
                  <c:v>214</c:v>
                </c:pt>
                <c:pt idx="180">
                  <c:v>215</c:v>
                </c:pt>
                <c:pt idx="181">
                  <c:v>216</c:v>
                </c:pt>
                <c:pt idx="182">
                  <c:v>217</c:v>
                </c:pt>
                <c:pt idx="183">
                  <c:v>218</c:v>
                </c:pt>
                <c:pt idx="184">
                  <c:v>219</c:v>
                </c:pt>
                <c:pt idx="185">
                  <c:v>220</c:v>
                </c:pt>
                <c:pt idx="186">
                  <c:v>221</c:v>
                </c:pt>
                <c:pt idx="187">
                  <c:v>222</c:v>
                </c:pt>
                <c:pt idx="188">
                  <c:v>223</c:v>
                </c:pt>
                <c:pt idx="189">
                  <c:v>224</c:v>
                </c:pt>
                <c:pt idx="190">
                  <c:v>225</c:v>
                </c:pt>
                <c:pt idx="191">
                  <c:v>226</c:v>
                </c:pt>
                <c:pt idx="192">
                  <c:v>227</c:v>
                </c:pt>
                <c:pt idx="193">
                  <c:v>228</c:v>
                </c:pt>
                <c:pt idx="194">
                  <c:v>229</c:v>
                </c:pt>
                <c:pt idx="195">
                  <c:v>230</c:v>
                </c:pt>
                <c:pt idx="196">
                  <c:v>231</c:v>
                </c:pt>
              </c:numCache>
            </c:numRef>
          </c:cat>
          <c:val>
            <c:numRef>
              <c:f>'SIR Model TN - Center Differenc'!$B$4:$B$214</c:f>
              <c:numCache>
                <c:formatCode>General</c:formatCode>
                <c:ptCount val="211"/>
                <c:pt idx="0">
                  <c:v>4862</c:v>
                </c:pt>
                <c:pt idx="1">
                  <c:v>5114</c:v>
                </c:pt>
                <c:pt idx="2">
                  <c:v>5308</c:v>
                </c:pt>
                <c:pt idx="3">
                  <c:v>5610</c:v>
                </c:pt>
                <c:pt idx="4">
                  <c:v>0</c:v>
                </c:pt>
                <c:pt idx="5">
                  <c:v>6079</c:v>
                </c:pt>
                <c:pt idx="6">
                  <c:v>6262</c:v>
                </c:pt>
                <c:pt idx="7">
                  <c:v>6589</c:v>
                </c:pt>
                <c:pt idx="8">
                  <c:v>6762</c:v>
                </c:pt>
                <c:pt idx="9">
                  <c:v>7070</c:v>
                </c:pt>
                <c:pt idx="10">
                  <c:v>7238</c:v>
                </c:pt>
                <c:pt idx="11">
                  <c:v>7394</c:v>
                </c:pt>
                <c:pt idx="12">
                  <c:v>7842</c:v>
                </c:pt>
                <c:pt idx="13">
                  <c:v>8266</c:v>
                </c:pt>
                <c:pt idx="14">
                  <c:v>8726</c:v>
                </c:pt>
                <c:pt idx="15">
                  <c:v>9189</c:v>
                </c:pt>
                <c:pt idx="16">
                  <c:v>9667</c:v>
                </c:pt>
                <c:pt idx="17">
                  <c:v>9918</c:v>
                </c:pt>
                <c:pt idx="18">
                  <c:v>10052</c:v>
                </c:pt>
                <c:pt idx="19">
                  <c:v>10366</c:v>
                </c:pt>
                <c:pt idx="20">
                  <c:v>10735</c:v>
                </c:pt>
                <c:pt idx="21">
                  <c:v>11891</c:v>
                </c:pt>
                <c:pt idx="22">
                  <c:v>12661</c:v>
                </c:pt>
                <c:pt idx="23">
                  <c:v>13177</c:v>
                </c:pt>
                <c:pt idx="24">
                  <c:v>13571</c:v>
                </c:pt>
                <c:pt idx="25">
                  <c:v>13690</c:v>
                </c:pt>
                <c:pt idx="26">
                  <c:v>13938</c:v>
                </c:pt>
                <c:pt idx="27">
                  <c:v>14096</c:v>
                </c:pt>
                <c:pt idx="28">
                  <c:v>14441</c:v>
                </c:pt>
                <c:pt idx="29">
                  <c:v>14768</c:v>
                </c:pt>
                <c:pt idx="30">
                  <c:v>14985</c:v>
                </c:pt>
                <c:pt idx="31">
                  <c:v>15544</c:v>
                </c:pt>
                <c:pt idx="32">
                  <c:v>16110</c:v>
                </c:pt>
                <c:pt idx="33">
                  <c:v>16370</c:v>
                </c:pt>
                <c:pt idx="34">
                  <c:v>16699</c:v>
                </c:pt>
                <c:pt idx="35">
                  <c:v>16970</c:v>
                </c:pt>
                <c:pt idx="36">
                  <c:v>17288</c:v>
                </c:pt>
                <c:pt idx="37">
                  <c:v>17388</c:v>
                </c:pt>
                <c:pt idx="38">
                  <c:v>18011</c:v>
                </c:pt>
                <c:pt idx="39">
                  <c:v>18378</c:v>
                </c:pt>
                <c:pt idx="40">
                  <c:v>18532</c:v>
                </c:pt>
                <c:pt idx="41">
                  <c:v>18961</c:v>
                </c:pt>
                <c:pt idx="42">
                  <c:v>19394</c:v>
                </c:pt>
                <c:pt idx="43">
                  <c:v>19789</c:v>
                </c:pt>
                <c:pt idx="44">
                  <c:v>20145</c:v>
                </c:pt>
                <c:pt idx="45">
                  <c:v>20607</c:v>
                </c:pt>
                <c:pt idx="46">
                  <c:v>20965</c:v>
                </c:pt>
                <c:pt idx="47">
                  <c:v>21306</c:v>
                </c:pt>
                <c:pt idx="48">
                  <c:v>21679</c:v>
                </c:pt>
                <c:pt idx="49">
                  <c:v>22085</c:v>
                </c:pt>
                <c:pt idx="50">
                  <c:v>22566</c:v>
                </c:pt>
                <c:pt idx="51">
                  <c:v>23006</c:v>
                </c:pt>
                <c:pt idx="52">
                  <c:v>23554</c:v>
                </c:pt>
                <c:pt idx="53">
                  <c:v>24375</c:v>
                </c:pt>
                <c:pt idx="54">
                  <c:v>24822</c:v>
                </c:pt>
                <c:pt idx="55">
                  <c:v>25120</c:v>
                </c:pt>
                <c:pt idx="56">
                  <c:v>25520</c:v>
                </c:pt>
                <c:pt idx="57">
                  <c:v>26071</c:v>
                </c:pt>
                <c:pt idx="58">
                  <c:v>26381</c:v>
                </c:pt>
                <c:pt idx="59">
                  <c:v>26944</c:v>
                </c:pt>
                <c:pt idx="60">
                  <c:v>27575</c:v>
                </c:pt>
                <c:pt idx="61">
                  <c:v>27869</c:v>
                </c:pt>
                <c:pt idx="62">
                  <c:v>28340</c:v>
                </c:pt>
                <c:pt idx="63">
                  <c:v>29126</c:v>
                </c:pt>
                <c:pt idx="64">
                  <c:v>29541</c:v>
                </c:pt>
                <c:pt idx="65">
                  <c:v>30432</c:v>
                </c:pt>
                <c:pt idx="66">
                  <c:v>31160</c:v>
                </c:pt>
                <c:pt idx="67">
                  <c:v>31830</c:v>
                </c:pt>
                <c:pt idx="68">
                  <c:v>32143</c:v>
                </c:pt>
                <c:pt idx="69">
                  <c:v>32829</c:v>
                </c:pt>
                <c:pt idx="70">
                  <c:v>34017</c:v>
                </c:pt>
                <c:pt idx="71">
                  <c:v>34446</c:v>
                </c:pt>
                <c:pt idx="72">
                  <c:v>35102</c:v>
                </c:pt>
                <c:pt idx="73">
                  <c:v>35553</c:v>
                </c:pt>
                <c:pt idx="74">
                  <c:v>36303</c:v>
                </c:pt>
                <c:pt idx="75">
                  <c:v>37235</c:v>
                </c:pt>
                <c:pt idx="76">
                  <c:v>38034</c:v>
                </c:pt>
                <c:pt idx="77">
                  <c:v>39444</c:v>
                </c:pt>
                <c:pt idx="78">
                  <c:v>40172</c:v>
                </c:pt>
                <c:pt idx="79">
                  <c:v>0</c:v>
                </c:pt>
                <c:pt idx="80">
                  <c:v>42297</c:v>
                </c:pt>
                <c:pt idx="81">
                  <c:v>43509</c:v>
                </c:pt>
                <c:pt idx="82">
                  <c:v>45315</c:v>
                </c:pt>
                <c:pt idx="83">
                  <c:v>46890</c:v>
                </c:pt>
                <c:pt idx="84">
                  <c:v>48712</c:v>
                </c:pt>
                <c:pt idx="85">
                  <c:v>50140</c:v>
                </c:pt>
                <c:pt idx="86">
                  <c:v>51431</c:v>
                </c:pt>
                <c:pt idx="87">
                  <c:v>52155</c:v>
                </c:pt>
                <c:pt idx="88">
                  <c:v>53514</c:v>
                </c:pt>
                <c:pt idx="89">
                  <c:v>55986</c:v>
                </c:pt>
                <c:pt idx="90">
                  <c:v>57591</c:v>
                </c:pt>
                <c:pt idx="91">
                  <c:v>59546</c:v>
                </c:pt>
                <c:pt idx="92">
                  <c:v>61006</c:v>
                </c:pt>
                <c:pt idx="93">
                  <c:v>61960</c:v>
                </c:pt>
                <c:pt idx="94">
                  <c:v>65274</c:v>
                </c:pt>
                <c:pt idx="95">
                  <c:v>66788</c:v>
                </c:pt>
                <c:pt idx="96">
                  <c:v>69061</c:v>
                </c:pt>
                <c:pt idx="97">
                  <c:v>71540</c:v>
                </c:pt>
                <c:pt idx="98">
                  <c:v>73819</c:v>
                </c:pt>
                <c:pt idx="99">
                  <c:v>76336</c:v>
                </c:pt>
                <c:pt idx="100">
                  <c:v>78115</c:v>
                </c:pt>
                <c:pt idx="101">
                  <c:v>79754</c:v>
                </c:pt>
                <c:pt idx="102">
                  <c:v>81944</c:v>
                </c:pt>
                <c:pt idx="103">
                  <c:v>84417</c:v>
                </c:pt>
                <c:pt idx="104">
                  <c:v>86987</c:v>
                </c:pt>
                <c:pt idx="105">
                  <c:v>89078</c:v>
                </c:pt>
                <c:pt idx="106">
                  <c:v>90796</c:v>
                </c:pt>
                <c:pt idx="107">
                  <c:v>93936</c:v>
                </c:pt>
                <c:pt idx="108">
                  <c:v>96489</c:v>
                </c:pt>
                <c:pt idx="109">
                  <c:v>99044</c:v>
                </c:pt>
                <c:pt idx="110">
                  <c:v>100822</c:v>
                </c:pt>
                <c:pt idx="111">
                  <c:v>102871</c:v>
                </c:pt>
                <c:pt idx="112">
                  <c:v>105959</c:v>
                </c:pt>
                <c:pt idx="113">
                  <c:v>108184</c:v>
                </c:pt>
                <c:pt idx="114">
                  <c:v>109626</c:v>
                </c:pt>
                <c:pt idx="115">
                  <c:v>110636</c:v>
                </c:pt>
                <c:pt idx="116">
                  <c:v>112441</c:v>
                </c:pt>
                <c:pt idx="117">
                  <c:v>114098</c:v>
                </c:pt>
                <c:pt idx="118">
                  <c:v>116350</c:v>
                </c:pt>
                <c:pt idx="119">
                  <c:v>118782</c:v>
                </c:pt>
                <c:pt idx="120">
                  <c:v>120585</c:v>
                </c:pt>
                <c:pt idx="121">
                  <c:v>122712</c:v>
                </c:pt>
                <c:pt idx="122">
                  <c:v>123914</c:v>
                </c:pt>
                <c:pt idx="123">
                  <c:v>124915</c:v>
                </c:pt>
                <c:pt idx="124">
                  <c:v>126393</c:v>
                </c:pt>
                <c:pt idx="125">
                  <c:v>128511</c:v>
                </c:pt>
                <c:pt idx="126">
                  <c:v>130458</c:v>
                </c:pt>
                <c:pt idx="127">
                  <c:v>131747</c:v>
                </c:pt>
                <c:pt idx="128">
                  <c:v>133708</c:v>
                </c:pt>
                <c:pt idx="129">
                  <c:v>134744</c:v>
                </c:pt>
                <c:pt idx="130">
                  <c:v>135778</c:v>
                </c:pt>
                <c:pt idx="131">
                  <c:v>137800</c:v>
                </c:pt>
                <c:pt idx="132">
                  <c:v>139175</c:v>
                </c:pt>
                <c:pt idx="133">
                  <c:v>140844</c:v>
                </c:pt>
                <c:pt idx="134">
                  <c:v>142083</c:v>
                </c:pt>
                <c:pt idx="135">
                  <c:v>143937</c:v>
                </c:pt>
                <c:pt idx="136">
                  <c:v>144604</c:v>
                </c:pt>
                <c:pt idx="137">
                  <c:v>145417</c:v>
                </c:pt>
                <c:pt idx="138">
                  <c:v>147353</c:v>
                </c:pt>
                <c:pt idx="139">
                  <c:v>149179</c:v>
                </c:pt>
                <c:pt idx="140">
                  <c:v>150815</c:v>
                </c:pt>
                <c:pt idx="141">
                  <c:v>152280</c:v>
                </c:pt>
                <c:pt idx="142">
                  <c:v>153115</c:v>
                </c:pt>
                <c:pt idx="143">
                  <c:v>154933</c:v>
                </c:pt>
                <c:pt idx="144">
                  <c:v>156329</c:v>
                </c:pt>
                <c:pt idx="145">
                  <c:v>157831</c:v>
                </c:pt>
                <c:pt idx="146">
                  <c:v>159546</c:v>
                </c:pt>
                <c:pt idx="147">
                  <c:v>160597</c:v>
                </c:pt>
                <c:pt idx="148">
                  <c:v>162362</c:v>
                </c:pt>
                <c:pt idx="149">
                  <c:v>164126</c:v>
                </c:pt>
                <c:pt idx="150">
                  <c:v>165109</c:v>
                </c:pt>
                <c:pt idx="151">
                  <c:v>165754</c:v>
                </c:pt>
                <c:pt idx="152">
                  <c:v>166587</c:v>
                </c:pt>
                <c:pt idx="153">
                  <c:v>168237</c:v>
                </c:pt>
                <c:pt idx="154">
                  <c:v>169859</c:v>
                </c:pt>
                <c:pt idx="155">
                  <c:v>170891</c:v>
                </c:pt>
                <c:pt idx="156">
                  <c:v>171824</c:v>
                </c:pt>
                <c:pt idx="157">
                  <c:v>174274</c:v>
                </c:pt>
                <c:pt idx="158">
                  <c:v>174231</c:v>
                </c:pt>
                <c:pt idx="159">
                  <c:v>177087</c:v>
                </c:pt>
                <c:pt idx="160">
                  <c:v>178140</c:v>
                </c:pt>
                <c:pt idx="161">
                  <c:v>180497</c:v>
                </c:pt>
                <c:pt idx="162">
                  <c:v>181439</c:v>
                </c:pt>
                <c:pt idx="163">
                  <c:v>183514</c:v>
                </c:pt>
                <c:pt idx="164">
                  <c:v>184409</c:v>
                </c:pt>
                <c:pt idx="165">
                  <c:v>185148</c:v>
                </c:pt>
                <c:pt idx="166">
                  <c:v>186709</c:v>
                </c:pt>
                <c:pt idx="167">
                  <c:v>187544</c:v>
                </c:pt>
                <c:pt idx="168">
                  <c:v>189454</c:v>
                </c:pt>
                <c:pt idx="169">
                  <c:v>0</c:v>
                </c:pt>
                <c:pt idx="170">
                  <c:v>192995</c:v>
                </c:pt>
                <c:pt idx="171">
                  <c:v>193732</c:v>
                </c:pt>
                <c:pt idx="172">
                  <c:v>194611</c:v>
                </c:pt>
                <c:pt idx="173">
                  <c:v>196139</c:v>
                </c:pt>
                <c:pt idx="174">
                  <c:v>197432</c:v>
                </c:pt>
                <c:pt idx="175">
                  <c:v>198403</c:v>
                </c:pt>
                <c:pt idx="176">
                  <c:v>199595</c:v>
                </c:pt>
                <c:pt idx="177">
                  <c:v>201210</c:v>
                </c:pt>
                <c:pt idx="178">
                  <c:v>203699</c:v>
                </c:pt>
                <c:pt idx="179">
                  <c:v>205375</c:v>
                </c:pt>
                <c:pt idx="180">
                  <c:v>207455</c:v>
                </c:pt>
                <c:pt idx="181">
                  <c:v>209447</c:v>
                </c:pt>
                <c:pt idx="182">
                  <c:v>211003</c:v>
                </c:pt>
                <c:pt idx="183">
                  <c:v>212649</c:v>
                </c:pt>
                <c:pt idx="184">
                  <c:v>214717</c:v>
                </c:pt>
                <c:pt idx="185">
                  <c:v>217682</c:v>
                </c:pt>
                <c:pt idx="186">
                  <c:v>218829</c:v>
                </c:pt>
                <c:pt idx="187">
                  <c:v>220538</c:v>
                </c:pt>
                <c:pt idx="188">
                  <c:v>222827</c:v>
                </c:pt>
                <c:pt idx="189">
                  <c:v>223493</c:v>
                </c:pt>
                <c:pt idx="190">
                  <c:v>226139</c:v>
                </c:pt>
                <c:pt idx="191">
                  <c:v>228744</c:v>
                </c:pt>
                <c:pt idx="192">
                  <c:v>232061</c:v>
                </c:pt>
                <c:pt idx="193">
                  <c:v>233569</c:v>
                </c:pt>
                <c:pt idx="194">
                  <c:v>235861</c:v>
                </c:pt>
                <c:pt idx="195">
                  <c:v>237907</c:v>
                </c:pt>
                <c:pt idx="196">
                  <c:v>241513</c:v>
                </c:pt>
                <c:pt idx="197">
                  <c:v>244087</c:v>
                </c:pt>
                <c:pt idx="198">
                  <c:v>247587</c:v>
                </c:pt>
                <c:pt idx="199">
                  <c:v>249866</c:v>
                </c:pt>
                <c:pt idx="200">
                  <c:v>251774</c:v>
                </c:pt>
                <c:pt idx="201">
                  <c:v>254220</c:v>
                </c:pt>
                <c:pt idx="202">
                  <c:v>256880</c:v>
                </c:pt>
                <c:pt idx="203">
                  <c:v>259488</c:v>
                </c:pt>
                <c:pt idx="204">
                  <c:v>260672</c:v>
                </c:pt>
                <c:pt idx="205">
                  <c:v>261426</c:v>
                </c:pt>
                <c:pt idx="206">
                  <c:v>264587</c:v>
                </c:pt>
                <c:pt idx="207">
                  <c:v>266357</c:v>
                </c:pt>
                <c:pt idx="208">
                  <c:v>269802</c:v>
                </c:pt>
                <c:pt idx="209">
                  <c:v>271771</c:v>
                </c:pt>
                <c:pt idx="210">
                  <c:v>273144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A-401C-A95C-B5E68F4C1FC4}"/>
            </c:ext>
          </c:extLst>
        </c:ser>
        <c:ser>
          <c:idx val="1"/>
          <c:order val="1"/>
          <c:spPr>
            <a:ln w="19050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'SIR Model TN - Center Differenc'!$A$4:$A$200</c:f>
              <c:numCache>
                <c:formatCode>General</c:formatCode>
                <c:ptCount val="197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71</c:v>
                </c:pt>
                <c:pt idx="37">
                  <c:v>72</c:v>
                </c:pt>
                <c:pt idx="38">
                  <c:v>73</c:v>
                </c:pt>
                <c:pt idx="39">
                  <c:v>74</c:v>
                </c:pt>
                <c:pt idx="40">
                  <c:v>75</c:v>
                </c:pt>
                <c:pt idx="41">
                  <c:v>76</c:v>
                </c:pt>
                <c:pt idx="42">
                  <c:v>77</c:v>
                </c:pt>
                <c:pt idx="43">
                  <c:v>78</c:v>
                </c:pt>
                <c:pt idx="44">
                  <c:v>79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83</c:v>
                </c:pt>
                <c:pt idx="49">
                  <c:v>84</c:v>
                </c:pt>
                <c:pt idx="50">
                  <c:v>85</c:v>
                </c:pt>
                <c:pt idx="51">
                  <c:v>86</c:v>
                </c:pt>
                <c:pt idx="52">
                  <c:v>87</c:v>
                </c:pt>
                <c:pt idx="53">
                  <c:v>88</c:v>
                </c:pt>
                <c:pt idx="54">
                  <c:v>89</c:v>
                </c:pt>
                <c:pt idx="55">
                  <c:v>90</c:v>
                </c:pt>
                <c:pt idx="56">
                  <c:v>91</c:v>
                </c:pt>
                <c:pt idx="57">
                  <c:v>92</c:v>
                </c:pt>
                <c:pt idx="58">
                  <c:v>93</c:v>
                </c:pt>
                <c:pt idx="59">
                  <c:v>94</c:v>
                </c:pt>
                <c:pt idx="60">
                  <c:v>95</c:v>
                </c:pt>
                <c:pt idx="61">
                  <c:v>96</c:v>
                </c:pt>
                <c:pt idx="62">
                  <c:v>97</c:v>
                </c:pt>
                <c:pt idx="63">
                  <c:v>98</c:v>
                </c:pt>
                <c:pt idx="64">
                  <c:v>99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104</c:v>
                </c:pt>
                <c:pt idx="70">
                  <c:v>105</c:v>
                </c:pt>
                <c:pt idx="71">
                  <c:v>106</c:v>
                </c:pt>
                <c:pt idx="72">
                  <c:v>107</c:v>
                </c:pt>
                <c:pt idx="73">
                  <c:v>108</c:v>
                </c:pt>
                <c:pt idx="74">
                  <c:v>109</c:v>
                </c:pt>
                <c:pt idx="75">
                  <c:v>110</c:v>
                </c:pt>
                <c:pt idx="76">
                  <c:v>111</c:v>
                </c:pt>
                <c:pt idx="77">
                  <c:v>112</c:v>
                </c:pt>
                <c:pt idx="78">
                  <c:v>113</c:v>
                </c:pt>
                <c:pt idx="79">
                  <c:v>114</c:v>
                </c:pt>
                <c:pt idx="80">
                  <c:v>115</c:v>
                </c:pt>
                <c:pt idx="81">
                  <c:v>116</c:v>
                </c:pt>
                <c:pt idx="82">
                  <c:v>117</c:v>
                </c:pt>
                <c:pt idx="83">
                  <c:v>118</c:v>
                </c:pt>
                <c:pt idx="84">
                  <c:v>119</c:v>
                </c:pt>
                <c:pt idx="85">
                  <c:v>120</c:v>
                </c:pt>
                <c:pt idx="86">
                  <c:v>121</c:v>
                </c:pt>
                <c:pt idx="87">
                  <c:v>122</c:v>
                </c:pt>
                <c:pt idx="88">
                  <c:v>123</c:v>
                </c:pt>
                <c:pt idx="89">
                  <c:v>124</c:v>
                </c:pt>
                <c:pt idx="90">
                  <c:v>125</c:v>
                </c:pt>
                <c:pt idx="91">
                  <c:v>126</c:v>
                </c:pt>
                <c:pt idx="92">
                  <c:v>127</c:v>
                </c:pt>
                <c:pt idx="93">
                  <c:v>128</c:v>
                </c:pt>
                <c:pt idx="94">
                  <c:v>129</c:v>
                </c:pt>
                <c:pt idx="95">
                  <c:v>130</c:v>
                </c:pt>
                <c:pt idx="96">
                  <c:v>131</c:v>
                </c:pt>
                <c:pt idx="97">
                  <c:v>132</c:v>
                </c:pt>
                <c:pt idx="98">
                  <c:v>133</c:v>
                </c:pt>
                <c:pt idx="99">
                  <c:v>134</c:v>
                </c:pt>
                <c:pt idx="100">
                  <c:v>135</c:v>
                </c:pt>
                <c:pt idx="101">
                  <c:v>136</c:v>
                </c:pt>
                <c:pt idx="102">
                  <c:v>137</c:v>
                </c:pt>
                <c:pt idx="103">
                  <c:v>138</c:v>
                </c:pt>
                <c:pt idx="104">
                  <c:v>139</c:v>
                </c:pt>
                <c:pt idx="105">
                  <c:v>140</c:v>
                </c:pt>
                <c:pt idx="106">
                  <c:v>141</c:v>
                </c:pt>
                <c:pt idx="107">
                  <c:v>142</c:v>
                </c:pt>
                <c:pt idx="108">
                  <c:v>143</c:v>
                </c:pt>
                <c:pt idx="109">
                  <c:v>144</c:v>
                </c:pt>
                <c:pt idx="110">
                  <c:v>145</c:v>
                </c:pt>
                <c:pt idx="111">
                  <c:v>146</c:v>
                </c:pt>
                <c:pt idx="112">
                  <c:v>147</c:v>
                </c:pt>
                <c:pt idx="113">
                  <c:v>148</c:v>
                </c:pt>
                <c:pt idx="114">
                  <c:v>149</c:v>
                </c:pt>
                <c:pt idx="115">
                  <c:v>150</c:v>
                </c:pt>
                <c:pt idx="116">
                  <c:v>151</c:v>
                </c:pt>
                <c:pt idx="117">
                  <c:v>152</c:v>
                </c:pt>
                <c:pt idx="118">
                  <c:v>153</c:v>
                </c:pt>
                <c:pt idx="119">
                  <c:v>154</c:v>
                </c:pt>
                <c:pt idx="120">
                  <c:v>155</c:v>
                </c:pt>
                <c:pt idx="121">
                  <c:v>156</c:v>
                </c:pt>
                <c:pt idx="122">
                  <c:v>157</c:v>
                </c:pt>
                <c:pt idx="123">
                  <c:v>158</c:v>
                </c:pt>
                <c:pt idx="124">
                  <c:v>159</c:v>
                </c:pt>
                <c:pt idx="125">
                  <c:v>160</c:v>
                </c:pt>
                <c:pt idx="126">
                  <c:v>161</c:v>
                </c:pt>
                <c:pt idx="127">
                  <c:v>162</c:v>
                </c:pt>
                <c:pt idx="128">
                  <c:v>163</c:v>
                </c:pt>
                <c:pt idx="129">
                  <c:v>164</c:v>
                </c:pt>
                <c:pt idx="130">
                  <c:v>165</c:v>
                </c:pt>
                <c:pt idx="131">
                  <c:v>166</c:v>
                </c:pt>
                <c:pt idx="132">
                  <c:v>167</c:v>
                </c:pt>
                <c:pt idx="133">
                  <c:v>168</c:v>
                </c:pt>
                <c:pt idx="134">
                  <c:v>169</c:v>
                </c:pt>
                <c:pt idx="135">
                  <c:v>170</c:v>
                </c:pt>
                <c:pt idx="136">
                  <c:v>171</c:v>
                </c:pt>
                <c:pt idx="137">
                  <c:v>172</c:v>
                </c:pt>
                <c:pt idx="138">
                  <c:v>173</c:v>
                </c:pt>
                <c:pt idx="139">
                  <c:v>174</c:v>
                </c:pt>
                <c:pt idx="140">
                  <c:v>175</c:v>
                </c:pt>
                <c:pt idx="141">
                  <c:v>176</c:v>
                </c:pt>
                <c:pt idx="142">
                  <c:v>177</c:v>
                </c:pt>
                <c:pt idx="143">
                  <c:v>178</c:v>
                </c:pt>
                <c:pt idx="144">
                  <c:v>179</c:v>
                </c:pt>
                <c:pt idx="145">
                  <c:v>180</c:v>
                </c:pt>
                <c:pt idx="146">
                  <c:v>181</c:v>
                </c:pt>
                <c:pt idx="147">
                  <c:v>182</c:v>
                </c:pt>
                <c:pt idx="148">
                  <c:v>183</c:v>
                </c:pt>
                <c:pt idx="149">
                  <c:v>184</c:v>
                </c:pt>
                <c:pt idx="150">
                  <c:v>185</c:v>
                </c:pt>
                <c:pt idx="151">
                  <c:v>186</c:v>
                </c:pt>
                <c:pt idx="152">
                  <c:v>187</c:v>
                </c:pt>
                <c:pt idx="153">
                  <c:v>188</c:v>
                </c:pt>
                <c:pt idx="154">
                  <c:v>189</c:v>
                </c:pt>
                <c:pt idx="155">
                  <c:v>190</c:v>
                </c:pt>
                <c:pt idx="156">
                  <c:v>191</c:v>
                </c:pt>
                <c:pt idx="157">
                  <c:v>192</c:v>
                </c:pt>
                <c:pt idx="158">
                  <c:v>193</c:v>
                </c:pt>
                <c:pt idx="159">
                  <c:v>194</c:v>
                </c:pt>
                <c:pt idx="160">
                  <c:v>195</c:v>
                </c:pt>
                <c:pt idx="161">
                  <c:v>196</c:v>
                </c:pt>
                <c:pt idx="162">
                  <c:v>197</c:v>
                </c:pt>
                <c:pt idx="163">
                  <c:v>198</c:v>
                </c:pt>
                <c:pt idx="164">
                  <c:v>199</c:v>
                </c:pt>
                <c:pt idx="165">
                  <c:v>200</c:v>
                </c:pt>
                <c:pt idx="166">
                  <c:v>201</c:v>
                </c:pt>
                <c:pt idx="167">
                  <c:v>202</c:v>
                </c:pt>
                <c:pt idx="168">
                  <c:v>203</c:v>
                </c:pt>
                <c:pt idx="169">
                  <c:v>204</c:v>
                </c:pt>
                <c:pt idx="170">
                  <c:v>205</c:v>
                </c:pt>
                <c:pt idx="171">
                  <c:v>206</c:v>
                </c:pt>
                <c:pt idx="172">
                  <c:v>207</c:v>
                </c:pt>
                <c:pt idx="173">
                  <c:v>208</c:v>
                </c:pt>
                <c:pt idx="174">
                  <c:v>209</c:v>
                </c:pt>
                <c:pt idx="175">
                  <c:v>210</c:v>
                </c:pt>
                <c:pt idx="176">
                  <c:v>211</c:v>
                </c:pt>
                <c:pt idx="177">
                  <c:v>212</c:v>
                </c:pt>
                <c:pt idx="178">
                  <c:v>213</c:v>
                </c:pt>
                <c:pt idx="179">
                  <c:v>214</c:v>
                </c:pt>
                <c:pt idx="180">
                  <c:v>215</c:v>
                </c:pt>
                <c:pt idx="181">
                  <c:v>216</c:v>
                </c:pt>
                <c:pt idx="182">
                  <c:v>217</c:v>
                </c:pt>
                <c:pt idx="183">
                  <c:v>218</c:v>
                </c:pt>
                <c:pt idx="184">
                  <c:v>219</c:v>
                </c:pt>
                <c:pt idx="185">
                  <c:v>220</c:v>
                </c:pt>
                <c:pt idx="186">
                  <c:v>221</c:v>
                </c:pt>
                <c:pt idx="187">
                  <c:v>222</c:v>
                </c:pt>
                <c:pt idx="188">
                  <c:v>223</c:v>
                </c:pt>
                <c:pt idx="189">
                  <c:v>224</c:v>
                </c:pt>
                <c:pt idx="190">
                  <c:v>225</c:v>
                </c:pt>
                <c:pt idx="191">
                  <c:v>226</c:v>
                </c:pt>
                <c:pt idx="192">
                  <c:v>227</c:v>
                </c:pt>
                <c:pt idx="193">
                  <c:v>228</c:v>
                </c:pt>
                <c:pt idx="194">
                  <c:v>229</c:v>
                </c:pt>
                <c:pt idx="195">
                  <c:v>230</c:v>
                </c:pt>
                <c:pt idx="196">
                  <c:v>231</c:v>
                </c:pt>
              </c:numCache>
            </c:numRef>
          </c:cat>
          <c:val>
            <c:numRef>
              <c:f>'SIR Model TN - Center Differenc'!$AF$4:$AF$200</c:f>
              <c:numCache>
                <c:formatCode>General</c:formatCode>
                <c:ptCount val="197"/>
                <c:pt idx="0">
                  <c:v>4862.0000000002728</c:v>
                </c:pt>
                <c:pt idx="1">
                  <c:v>5114.0000000002892</c:v>
                </c:pt>
                <c:pt idx="2">
                  <c:v>5251.1772903506944</c:v>
                </c:pt>
                <c:pt idx="3">
                  <c:v>5512.7439430262248</c:v>
                </c:pt>
                <c:pt idx="4">
                  <c:v>5651.0202417917808</c:v>
                </c:pt>
                <c:pt idx="5">
                  <c:v>5922.1809495384068</c:v>
                </c:pt>
                <c:pt idx="6">
                  <c:v>6061.8116716640034</c:v>
                </c:pt>
                <c:pt idx="7">
                  <c:v>6342.6005535967197</c:v>
                </c:pt>
                <c:pt idx="8">
                  <c:v>6483.8418808442575</c:v>
                </c:pt>
                <c:pt idx="9">
                  <c:v>6774.2997837659977</c:v>
                </c:pt>
                <c:pt idx="10">
                  <c:v>6917.4088376191949</c:v>
                </c:pt>
                <c:pt idx="11">
                  <c:v>7217.5833511560058</c:v>
                </c:pt>
                <c:pt idx="12">
                  <c:v>7362.8183656372339</c:v>
                </c:pt>
                <c:pt idx="13">
                  <c:v>7672.763841504915</c:v>
                </c:pt>
                <c:pt idx="14">
                  <c:v>7820.3843359905077</c:v>
                </c:pt>
                <c:pt idx="15">
                  <c:v>8140.161911364401</c:v>
                </c:pt>
                <c:pt idx="16">
                  <c:v>8290.4288634802833</c:v>
                </c:pt>
                <c:pt idx="17">
                  <c:v>8620.1064884452771</c:v>
                </c:pt>
                <c:pt idx="18">
                  <c:v>8773.2825071201642</c:v>
                </c:pt>
                <c:pt idx="19">
                  <c:v>9112.934976171844</c:v>
                </c:pt>
                <c:pt idx="20">
                  <c:v>9269.2844749329397</c:v>
                </c:pt>
                <c:pt idx="21">
                  <c:v>9618.9934625000333</c:v>
                </c:pt>
                <c:pt idx="22">
                  <c:v>9778.7828330823486</c:v>
                </c:pt>
                <c:pt idx="23">
                  <c:v>10138.636933051368</c:v>
                </c:pt>
                <c:pt idx="24">
                  <c:v>10302.13471939639</c:v>
                </c:pt>
                <c:pt idx="25">
                  <c:v>10672.229488607865</c:v>
                </c:pt>
                <c:pt idx="26">
                  <c:v>10839.706561323503</c:v>
                </c:pt>
                <c:pt idx="27">
                  <c:v>11220.144567017604</c:v>
                </c:pt>
                <c:pt idx="28">
                  <c:v>11391.874298365163</c:v>
                </c:pt>
                <c:pt idx="29">
                  <c:v>11782.765169548433</c:v>
                </c:pt>
                <c:pt idx="30">
                  <c:v>11959.023609028553</c:v>
                </c:pt>
                <c:pt idx="31">
                  <c:v>12360.484091738033</c:v>
                </c:pt>
                <c:pt idx="32">
                  <c:v>12541.550142332944</c:v>
                </c:pt>
                <c:pt idx="33">
                  <c:v>12953.704158769375</c:v>
                </c:pt>
                <c:pt idx="34">
                  <c:v>13139.859753905726</c:v>
                </c:pt>
                <c:pt idx="35">
                  <c:v>13562.838465415183</c:v>
                </c:pt>
                <c:pt idx="36">
                  <c:v>13754.368746704828</c:v>
                </c:pt>
                <c:pt idx="37">
                  <c:v>14188.310620572074</c:v>
                </c:pt>
                <c:pt idx="38">
                  <c:v>14385.504116384336</c:v>
                </c:pt>
                <c:pt idx="39">
                  <c:v>14830.554996418001</c:v>
                </c:pt>
                <c:pt idx="40">
                  <c:v>15033.703801334699</c:v>
                </c:pt>
                <c:pt idx="41">
                  <c:v>15490.016982210616</c:v>
                </c:pt>
                <c:pt idx="42">
                  <c:v>15699.416937415843</c:v>
                </c:pt>
                <c:pt idx="43">
                  <c:v>16167.153242747976</c:v>
                </c:pt>
                <c:pt idx="44">
                  <c:v>16383.104117391647</c:v>
                </c:pt>
                <c:pt idx="45">
                  <c:v>16862.431981502261</c:v>
                </c:pt>
                <c:pt idx="46">
                  <c:v>17085.237655081048</c:v>
                </c:pt>
                <c:pt idx="47">
                  <c:v>17576.333208428863</c:v>
                </c:pt>
                <c:pt idx="48">
                  <c:v>17806.301854224272</c:v>
                </c:pt>
                <c:pt idx="49">
                  <c:v>18309.349012462259</c:v>
                </c:pt>
                <c:pt idx="50">
                  <c:v>18546.793282063401</c:v>
                </c:pt>
                <c:pt idx="51">
                  <c:v>19061.983838683394</c:v>
                </c:pt>
                <c:pt idx="52">
                  <c:v>19307.221047628103</c:v>
                </c:pt>
                <c:pt idx="53">
                  <c:v>19834.754770154024</c:v>
                </c:pt>
                <c:pt idx="54">
                  <c:v>20088.107084711268</c:v>
                </c:pt>
                <c:pt idx="55">
                  <c:v>20628.191814393434</c:v>
                </c:pt>
                <c:pt idx="56">
                  <c:v>20889.986439507684</c:v>
                </c:pt>
                <c:pt idx="57">
                  <c:v>21442.838194475487</c:v>
                </c:pt>
                <c:pt idx="58">
                  <c:v>21713.407562886034</c:v>
                </c:pt>
                <c:pt idx="59">
                  <c:v>22279.250644709165</c:v>
                </c:pt>
                <c:pt idx="60">
                  <c:v>22558.932607256618</c:v>
                </c:pt>
                <c:pt idx="61">
                  <c:v>23137.999710859844</c:v>
                </c:pt>
                <c:pt idx="62">
                  <c:v>23427.137727981375</c:v>
                </c:pt>
                <c:pt idx="63">
                  <c:v>24019.670054856168</c:v>
                </c:pt>
                <c:pt idx="64">
                  <c:v>24318.613389273291</c:v>
                </c:pt>
                <c:pt idx="65">
                  <c:v>24924.860763922941</c:v>
                </c:pt>
                <c:pt idx="66">
                  <c:v>25233.964674508821</c:v>
                </c:pt>
                <c:pt idx="67">
                  <c:v>25854.185664063425</c:v>
                </c:pt>
                <c:pt idx="68">
                  <c:v>26173.811600882873</c:v>
                </c:pt>
                <c:pt idx="69">
                  <c:v>26808.273637810831</c:v>
                </c:pt>
                <c:pt idx="70">
                  <c:v>27138.789438306165</c:v>
                </c:pt>
                <c:pt idx="71">
                  <c:v>27787.768946149503</c:v>
                </c:pt>
                <c:pt idx="72">
                  <c:v>28129.549032449348</c:v>
                </c:pt>
                <c:pt idx="73">
                  <c:v>28793.331554494132</c:v>
                </c:pt>
                <c:pt idx="74">
                  <c:v>29146.757131813039</c:v>
                </c:pt>
                <c:pt idx="75">
                  <c:v>29825.63746261378</c:v>
                </c:pt>
                <c:pt idx="76">
                  <c:v>30191.096718696754</c:v>
                </c:pt>
                <c:pt idx="77">
                  <c:v>30885.379038353865</c:v>
                </c:pt>
                <c:pt idx="78">
                  <c:v>31263.267343918367</c:v>
                </c:pt>
                <c:pt idx="79">
                  <c:v>31973.26535501071</c:v>
                </c:pt>
                <c:pt idx="80">
                  <c:v>32363.985465128801</c:v>
                </c:pt>
                <c:pt idx="81">
                  <c:v>33090.022532192008</c:v>
                </c:pt>
                <c:pt idx="82">
                  <c:v>33493.984788542206</c:v>
                </c:pt>
                <c:pt idx="83">
                  <c:v>34236.394079975646</c:v>
                </c:pt>
                <c:pt idx="84">
                  <c:v>34654.016613894171</c:v>
                </c:pt>
                <c:pt idx="85">
                  <c:v>35413.141246169689</c:v>
                </c:pt>
                <c:pt idx="86">
                  <c:v>35844.850182410788</c:v>
                </c:pt>
                <c:pt idx="87">
                  <c:v>36621.043366450009</c:v>
                </c:pt>
                <c:pt idx="88">
                  <c:v>37067.273027560572</c:v>
                </c:pt>
                <c:pt idx="89">
                  <c:v>37860.898217140857</c:v>
                </c:pt>
                <c:pt idx="90">
                  <c:v>38322.091328343653</c:v>
                </c:pt>
                <c:pt idx="91">
                  <c:v>39133.522370375897</c:v>
                </c:pt>
                <c:pt idx="92">
                  <c:v>39610.130264842235</c:v>
                </c:pt>
                <c:pt idx="93">
                  <c:v>40439.751551356712</c:v>
                </c:pt>
                <c:pt idx="94">
                  <c:v>40932.23437574222</c:v>
                </c:pt>
                <c:pt idx="95">
                  <c:v>41780.44099741205</c:v>
                </c:pt>
                <c:pt idx="96">
                  <c:v>42289.267917507925</c:v>
                </c:pt>
                <c:pt idx="97">
                  <c:v>43156.465818521858</c:v>
                </c:pt>
                <c:pt idx="98">
                  <c:v>43682.115224875568</c:v>
                </c:pt>
                <c:pt idx="99">
                  <c:v>44568.721358961222</c:v>
                </c:pt>
                <c:pt idx="100">
                  <c:v>45111.681072292951</c:v>
                </c:pt>
                <c:pt idx="101">
                  <c:v>46018.123559683292</c:v>
                </c:pt>
                <c:pt idx="102">
                  <c:v>46578.891035917593</c:v>
                </c:pt>
                <c:pt idx="103">
                  <c:v>47505.609321033335</c:v>
                </c:pt>
                <c:pt idx="104">
                  <c:v>48084.691855752535</c:v>
                </c:pt>
                <c:pt idx="105">
                  <c:v>49032.136865366476</c:v>
                </c:pt>
                <c:pt idx="106">
                  <c:v>49630.051797470784</c:v>
                </c:pt>
                <c:pt idx="107">
                  <c:v>50598.686099097074</c:v>
                </c:pt>
                <c:pt idx="108">
                  <c:v>51215.961013450411</c:v>
                </c:pt>
                <c:pt idx="109">
                  <c:v>52206.258973697026</c:v>
                </c:pt>
                <c:pt idx="110">
                  <c:v>52843.431902506854</c:v>
                </c:pt>
                <c:pt idx="111">
                  <c:v>53855.879845103809</c:v>
                </c:pt>
                <c:pt idx="112">
                  <c:v>54513.499467781032</c:v>
                </c:pt>
                <c:pt idx="113">
                  <c:v>55548.595830983606</c:v>
                </c:pt>
                <c:pt idx="114">
                  <c:v>56227.221672205575</c:v>
                </c:pt>
                <c:pt idx="115">
                  <c:v>57285.477165258919</c:v>
                </c:pt>
                <c:pt idx="116">
                  <c:v>57985.679790931987</c:v>
                </c:pt>
                <c:pt idx="117">
                  <c:v>59067.617549257571</c:v>
                </c:pt>
                <c:pt idx="118">
                  <c:v>59789.978760068436</c:v>
                </c:pt>
                <c:pt idx="119">
                  <c:v>60896.134498822641</c:v>
                </c:pt>
                <c:pt idx="120">
                  <c:v>61641.247521042118</c:v>
                </c:pt>
                <c:pt idx="121">
                  <c:v>62772.169686668436</c:v>
                </c:pt>
                <c:pt idx="122">
                  <c:v>63540.639359852539</c:v>
                </c:pt>
                <c:pt idx="123">
                  <c:v>64696.889279237883</c:v>
                </c:pt>
                <c:pt idx="124">
                  <c:v>65489.332240444637</c:v>
                </c:pt>
                <c:pt idx="125">
                  <c:v>66671.484267260006</c:v>
                </c:pt>
                <c:pt idx="126">
                  <c:v>67488.529131387186</c:v>
                </c:pt>
                <c:pt idx="127">
                  <c:v>68697.170789183365</c:v>
                </c:pt>
                <c:pt idx="128">
                  <c:v>69539.458325002706</c:v>
                </c:pt>
                <c:pt idx="129">
                  <c:v>70775.190446591398</c:v>
                </c:pt>
                <c:pt idx="130">
                  <c:v>71643.373748035534</c:v>
                </c:pt>
                <c:pt idx="131">
                  <c:v>72906.810610685498</c:v>
                </c:pt>
                <c:pt idx="132">
                  <c:v>73801.555262914204</c:v>
                </c:pt>
                <c:pt idx="133">
                  <c:v>75093.324718846095</c:v>
                </c:pt>
                <c:pt idx="134">
                  <c:v>76015.308958599853</c:v>
                </c:pt>
                <c:pt idx="135">
                  <c:v>77336.052560257187</c:v>
                </c:pt>
                <c:pt idx="136">
                  <c:v>78285.967429978802</c:v>
                </c:pt>
                <c:pt idx="137">
                  <c:v>79636.340549512941</c:v>
                </c:pt>
                <c:pt idx="138">
                  <c:v>80614.890044688742</c:v>
                </c:pt>
                <c:pt idx="139">
                  <c:v>81995.561987077948</c:v>
                </c:pt>
                <c:pt idx="140">
                  <c:v>83003.463196224737</c:v>
                </c:pt>
                <c:pt idx="141">
                  <c:v>84415.117305419379</c:v>
                </c:pt>
                <c:pt idx="142">
                  <c:v>85453.100542119806</c:v>
                </c:pt>
                <c:pt idx="143">
                  <c:v>86896.434299576969</c:v>
                </c:pt>
                <c:pt idx="144">
                  <c:v>87965.243225928483</c:v>
                </c:pt>
                <c:pt idx="145">
                  <c:v>89440.968340871521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A-401C-A95C-B5E68F4C1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593720"/>
        <c:axId val="1110615629"/>
      </c:lineChart>
      <c:catAx>
        <c:axId val="1553593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 after 3/6/2020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0615629"/>
        <c:crosses val="autoZero"/>
        <c:auto val="1"/>
        <c:lblAlgn val="ctr"/>
        <c:lblOffset val="100"/>
        <c:noMultiLvlLbl val="1"/>
      </c:catAx>
      <c:valAx>
        <c:axId val="1110615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Infections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35937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TN New Infections and 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'SIR Model TN - Center Differenc'!$AK$4</c:f>
              <c:strCache>
                <c:ptCount val="1"/>
                <c:pt idx="0">
                  <c:v>TN New Infections</c:v>
                </c:pt>
              </c:strCache>
            </c:strRef>
          </c:tx>
          <c:marker>
            <c:symbol val="none"/>
          </c:marker>
          <c:cat>
            <c:numRef>
              <c:f>'SIR Model TN - Center Differenc'!$AJ$5:$AJ$300</c:f>
              <c:numCache>
                <c:formatCode>0</c:formatCode>
                <c:ptCount val="296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51</c:v>
                </c:pt>
                <c:pt idx="16">
                  <c:v>52</c:v>
                </c:pt>
                <c:pt idx="17">
                  <c:v>53</c:v>
                </c:pt>
                <c:pt idx="18">
                  <c:v>54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58</c:v>
                </c:pt>
                <c:pt idx="23">
                  <c:v>59</c:v>
                </c:pt>
                <c:pt idx="24">
                  <c:v>60</c:v>
                </c:pt>
                <c:pt idx="25">
                  <c:v>61</c:v>
                </c:pt>
                <c:pt idx="26">
                  <c:v>62</c:v>
                </c:pt>
                <c:pt idx="27">
                  <c:v>63</c:v>
                </c:pt>
                <c:pt idx="28">
                  <c:v>64</c:v>
                </c:pt>
                <c:pt idx="29">
                  <c:v>65</c:v>
                </c:pt>
                <c:pt idx="30">
                  <c:v>66</c:v>
                </c:pt>
                <c:pt idx="31">
                  <c:v>67</c:v>
                </c:pt>
                <c:pt idx="32">
                  <c:v>68</c:v>
                </c:pt>
                <c:pt idx="33">
                  <c:v>69</c:v>
                </c:pt>
                <c:pt idx="34">
                  <c:v>70</c:v>
                </c:pt>
                <c:pt idx="35">
                  <c:v>71</c:v>
                </c:pt>
                <c:pt idx="36">
                  <c:v>72</c:v>
                </c:pt>
                <c:pt idx="37">
                  <c:v>73</c:v>
                </c:pt>
                <c:pt idx="38">
                  <c:v>74</c:v>
                </c:pt>
                <c:pt idx="39">
                  <c:v>75</c:v>
                </c:pt>
                <c:pt idx="40">
                  <c:v>76</c:v>
                </c:pt>
                <c:pt idx="41">
                  <c:v>77</c:v>
                </c:pt>
                <c:pt idx="42">
                  <c:v>78</c:v>
                </c:pt>
                <c:pt idx="43">
                  <c:v>79</c:v>
                </c:pt>
                <c:pt idx="44">
                  <c:v>80</c:v>
                </c:pt>
                <c:pt idx="45">
                  <c:v>81</c:v>
                </c:pt>
                <c:pt idx="46">
                  <c:v>82</c:v>
                </c:pt>
                <c:pt idx="47">
                  <c:v>83</c:v>
                </c:pt>
                <c:pt idx="48">
                  <c:v>84</c:v>
                </c:pt>
                <c:pt idx="49">
                  <c:v>85</c:v>
                </c:pt>
                <c:pt idx="50">
                  <c:v>86</c:v>
                </c:pt>
                <c:pt idx="51">
                  <c:v>87</c:v>
                </c:pt>
                <c:pt idx="52">
                  <c:v>88</c:v>
                </c:pt>
                <c:pt idx="53">
                  <c:v>89</c:v>
                </c:pt>
                <c:pt idx="54">
                  <c:v>90</c:v>
                </c:pt>
                <c:pt idx="55">
                  <c:v>91</c:v>
                </c:pt>
                <c:pt idx="56">
                  <c:v>92</c:v>
                </c:pt>
                <c:pt idx="57">
                  <c:v>93</c:v>
                </c:pt>
                <c:pt idx="58">
                  <c:v>94</c:v>
                </c:pt>
                <c:pt idx="59">
                  <c:v>95</c:v>
                </c:pt>
                <c:pt idx="60">
                  <c:v>96</c:v>
                </c:pt>
                <c:pt idx="61">
                  <c:v>97</c:v>
                </c:pt>
                <c:pt idx="62">
                  <c:v>98</c:v>
                </c:pt>
                <c:pt idx="63">
                  <c:v>99</c:v>
                </c:pt>
                <c:pt idx="64">
                  <c:v>100</c:v>
                </c:pt>
                <c:pt idx="65">
                  <c:v>101</c:v>
                </c:pt>
                <c:pt idx="66">
                  <c:v>102</c:v>
                </c:pt>
                <c:pt idx="67">
                  <c:v>103</c:v>
                </c:pt>
                <c:pt idx="68">
                  <c:v>104</c:v>
                </c:pt>
                <c:pt idx="69">
                  <c:v>105</c:v>
                </c:pt>
                <c:pt idx="70">
                  <c:v>106</c:v>
                </c:pt>
                <c:pt idx="71">
                  <c:v>107</c:v>
                </c:pt>
                <c:pt idx="72">
                  <c:v>108</c:v>
                </c:pt>
                <c:pt idx="73">
                  <c:v>109</c:v>
                </c:pt>
                <c:pt idx="74">
                  <c:v>110</c:v>
                </c:pt>
                <c:pt idx="75">
                  <c:v>111</c:v>
                </c:pt>
                <c:pt idx="76">
                  <c:v>112</c:v>
                </c:pt>
                <c:pt idx="77">
                  <c:v>113</c:v>
                </c:pt>
                <c:pt idx="78">
                  <c:v>114</c:v>
                </c:pt>
                <c:pt idx="79">
                  <c:v>115</c:v>
                </c:pt>
                <c:pt idx="80">
                  <c:v>116</c:v>
                </c:pt>
                <c:pt idx="81">
                  <c:v>117</c:v>
                </c:pt>
                <c:pt idx="82">
                  <c:v>118</c:v>
                </c:pt>
                <c:pt idx="83">
                  <c:v>119</c:v>
                </c:pt>
                <c:pt idx="84">
                  <c:v>120</c:v>
                </c:pt>
                <c:pt idx="85">
                  <c:v>121</c:v>
                </c:pt>
                <c:pt idx="86">
                  <c:v>122</c:v>
                </c:pt>
                <c:pt idx="87">
                  <c:v>123</c:v>
                </c:pt>
                <c:pt idx="88">
                  <c:v>124</c:v>
                </c:pt>
                <c:pt idx="89">
                  <c:v>125</c:v>
                </c:pt>
                <c:pt idx="90">
                  <c:v>126</c:v>
                </c:pt>
                <c:pt idx="91">
                  <c:v>127</c:v>
                </c:pt>
                <c:pt idx="92">
                  <c:v>128</c:v>
                </c:pt>
                <c:pt idx="93">
                  <c:v>129</c:v>
                </c:pt>
                <c:pt idx="94">
                  <c:v>130</c:v>
                </c:pt>
                <c:pt idx="95">
                  <c:v>131</c:v>
                </c:pt>
                <c:pt idx="96">
                  <c:v>132</c:v>
                </c:pt>
                <c:pt idx="97">
                  <c:v>133</c:v>
                </c:pt>
                <c:pt idx="98">
                  <c:v>134</c:v>
                </c:pt>
                <c:pt idx="99">
                  <c:v>135</c:v>
                </c:pt>
                <c:pt idx="100">
                  <c:v>136</c:v>
                </c:pt>
                <c:pt idx="101">
                  <c:v>137</c:v>
                </c:pt>
                <c:pt idx="102">
                  <c:v>138</c:v>
                </c:pt>
                <c:pt idx="103">
                  <c:v>139</c:v>
                </c:pt>
                <c:pt idx="104">
                  <c:v>140</c:v>
                </c:pt>
                <c:pt idx="105">
                  <c:v>141</c:v>
                </c:pt>
                <c:pt idx="106">
                  <c:v>142</c:v>
                </c:pt>
                <c:pt idx="107">
                  <c:v>143</c:v>
                </c:pt>
                <c:pt idx="108">
                  <c:v>144</c:v>
                </c:pt>
                <c:pt idx="109">
                  <c:v>145</c:v>
                </c:pt>
                <c:pt idx="110">
                  <c:v>146</c:v>
                </c:pt>
                <c:pt idx="111">
                  <c:v>147</c:v>
                </c:pt>
                <c:pt idx="112">
                  <c:v>148</c:v>
                </c:pt>
                <c:pt idx="113">
                  <c:v>149</c:v>
                </c:pt>
                <c:pt idx="114">
                  <c:v>150</c:v>
                </c:pt>
                <c:pt idx="115">
                  <c:v>151</c:v>
                </c:pt>
                <c:pt idx="116">
                  <c:v>152</c:v>
                </c:pt>
                <c:pt idx="117">
                  <c:v>153</c:v>
                </c:pt>
                <c:pt idx="118">
                  <c:v>154</c:v>
                </c:pt>
                <c:pt idx="119">
                  <c:v>155</c:v>
                </c:pt>
                <c:pt idx="120">
                  <c:v>156</c:v>
                </c:pt>
                <c:pt idx="121">
                  <c:v>157</c:v>
                </c:pt>
                <c:pt idx="122">
                  <c:v>158</c:v>
                </c:pt>
                <c:pt idx="123">
                  <c:v>159</c:v>
                </c:pt>
                <c:pt idx="124">
                  <c:v>160</c:v>
                </c:pt>
                <c:pt idx="125">
                  <c:v>161</c:v>
                </c:pt>
                <c:pt idx="126">
                  <c:v>162</c:v>
                </c:pt>
                <c:pt idx="127">
                  <c:v>163</c:v>
                </c:pt>
                <c:pt idx="128">
                  <c:v>164</c:v>
                </c:pt>
                <c:pt idx="129">
                  <c:v>165</c:v>
                </c:pt>
                <c:pt idx="130">
                  <c:v>166</c:v>
                </c:pt>
                <c:pt idx="131">
                  <c:v>167</c:v>
                </c:pt>
                <c:pt idx="132">
                  <c:v>168</c:v>
                </c:pt>
                <c:pt idx="133">
                  <c:v>169</c:v>
                </c:pt>
                <c:pt idx="134">
                  <c:v>170</c:v>
                </c:pt>
                <c:pt idx="135">
                  <c:v>171</c:v>
                </c:pt>
                <c:pt idx="136">
                  <c:v>172</c:v>
                </c:pt>
                <c:pt idx="137">
                  <c:v>173</c:v>
                </c:pt>
                <c:pt idx="138">
                  <c:v>174</c:v>
                </c:pt>
                <c:pt idx="139">
                  <c:v>175</c:v>
                </c:pt>
                <c:pt idx="140">
                  <c:v>176</c:v>
                </c:pt>
                <c:pt idx="141">
                  <c:v>177</c:v>
                </c:pt>
                <c:pt idx="142">
                  <c:v>178</c:v>
                </c:pt>
                <c:pt idx="143">
                  <c:v>179</c:v>
                </c:pt>
                <c:pt idx="144">
                  <c:v>180</c:v>
                </c:pt>
                <c:pt idx="145">
                  <c:v>181</c:v>
                </c:pt>
                <c:pt idx="146">
                  <c:v>182</c:v>
                </c:pt>
                <c:pt idx="147">
                  <c:v>183</c:v>
                </c:pt>
                <c:pt idx="148">
                  <c:v>184</c:v>
                </c:pt>
                <c:pt idx="149">
                  <c:v>185</c:v>
                </c:pt>
                <c:pt idx="150">
                  <c:v>186</c:v>
                </c:pt>
                <c:pt idx="151">
                  <c:v>187</c:v>
                </c:pt>
                <c:pt idx="152">
                  <c:v>188</c:v>
                </c:pt>
                <c:pt idx="153">
                  <c:v>189</c:v>
                </c:pt>
                <c:pt idx="154">
                  <c:v>190</c:v>
                </c:pt>
                <c:pt idx="155">
                  <c:v>191</c:v>
                </c:pt>
                <c:pt idx="156">
                  <c:v>192</c:v>
                </c:pt>
                <c:pt idx="157">
                  <c:v>193</c:v>
                </c:pt>
                <c:pt idx="158">
                  <c:v>194</c:v>
                </c:pt>
                <c:pt idx="159">
                  <c:v>195</c:v>
                </c:pt>
                <c:pt idx="160">
                  <c:v>196</c:v>
                </c:pt>
                <c:pt idx="161">
                  <c:v>197</c:v>
                </c:pt>
                <c:pt idx="162">
                  <c:v>198</c:v>
                </c:pt>
                <c:pt idx="163">
                  <c:v>199</c:v>
                </c:pt>
                <c:pt idx="164">
                  <c:v>200</c:v>
                </c:pt>
                <c:pt idx="165">
                  <c:v>201</c:v>
                </c:pt>
                <c:pt idx="166">
                  <c:v>202</c:v>
                </c:pt>
                <c:pt idx="167">
                  <c:v>203</c:v>
                </c:pt>
                <c:pt idx="168">
                  <c:v>204</c:v>
                </c:pt>
                <c:pt idx="169">
                  <c:v>205</c:v>
                </c:pt>
                <c:pt idx="170">
                  <c:v>206</c:v>
                </c:pt>
                <c:pt idx="171">
                  <c:v>207</c:v>
                </c:pt>
                <c:pt idx="172">
                  <c:v>208</c:v>
                </c:pt>
                <c:pt idx="173">
                  <c:v>209</c:v>
                </c:pt>
                <c:pt idx="174">
                  <c:v>210</c:v>
                </c:pt>
                <c:pt idx="175">
                  <c:v>211</c:v>
                </c:pt>
                <c:pt idx="176">
                  <c:v>212</c:v>
                </c:pt>
                <c:pt idx="177">
                  <c:v>213</c:v>
                </c:pt>
                <c:pt idx="178">
                  <c:v>214</c:v>
                </c:pt>
                <c:pt idx="179">
                  <c:v>215</c:v>
                </c:pt>
                <c:pt idx="180">
                  <c:v>216</c:v>
                </c:pt>
                <c:pt idx="181">
                  <c:v>217</c:v>
                </c:pt>
                <c:pt idx="182">
                  <c:v>218</c:v>
                </c:pt>
                <c:pt idx="183">
                  <c:v>219</c:v>
                </c:pt>
                <c:pt idx="184">
                  <c:v>220</c:v>
                </c:pt>
                <c:pt idx="185">
                  <c:v>221</c:v>
                </c:pt>
                <c:pt idx="186">
                  <c:v>222</c:v>
                </c:pt>
                <c:pt idx="187">
                  <c:v>223</c:v>
                </c:pt>
                <c:pt idx="188">
                  <c:v>224</c:v>
                </c:pt>
                <c:pt idx="189">
                  <c:v>225</c:v>
                </c:pt>
                <c:pt idx="190">
                  <c:v>226</c:v>
                </c:pt>
                <c:pt idx="191">
                  <c:v>227</c:v>
                </c:pt>
                <c:pt idx="192">
                  <c:v>228</c:v>
                </c:pt>
                <c:pt idx="193">
                  <c:v>229</c:v>
                </c:pt>
                <c:pt idx="194">
                  <c:v>230</c:v>
                </c:pt>
                <c:pt idx="195">
                  <c:v>231</c:v>
                </c:pt>
                <c:pt idx="196">
                  <c:v>232</c:v>
                </c:pt>
                <c:pt idx="197">
                  <c:v>233</c:v>
                </c:pt>
                <c:pt idx="198">
                  <c:v>234</c:v>
                </c:pt>
                <c:pt idx="199">
                  <c:v>235</c:v>
                </c:pt>
                <c:pt idx="200">
                  <c:v>236</c:v>
                </c:pt>
                <c:pt idx="201">
                  <c:v>237</c:v>
                </c:pt>
                <c:pt idx="202">
                  <c:v>238</c:v>
                </c:pt>
                <c:pt idx="203">
                  <c:v>239</c:v>
                </c:pt>
                <c:pt idx="204">
                  <c:v>240</c:v>
                </c:pt>
                <c:pt idx="205">
                  <c:v>241</c:v>
                </c:pt>
                <c:pt idx="206">
                  <c:v>242</c:v>
                </c:pt>
                <c:pt idx="207">
                  <c:v>243</c:v>
                </c:pt>
                <c:pt idx="208">
                  <c:v>244</c:v>
                </c:pt>
                <c:pt idx="209">
                  <c:v>245</c:v>
                </c:pt>
              </c:numCache>
            </c:numRef>
          </c:cat>
          <c:val>
            <c:numRef>
              <c:f>'SIR Model TN - Center Differenc'!$AK$5:$AK$300</c:f>
              <c:numCache>
                <c:formatCode>#,##0.00</c:formatCode>
                <c:ptCount val="296"/>
                <c:pt idx="0">
                  <c:v>252</c:v>
                </c:pt>
                <c:pt idx="1">
                  <c:v>194</c:v>
                </c:pt>
                <c:pt idx="2">
                  <c:v>302</c:v>
                </c:pt>
                <c:pt idx="3">
                  <c:v>-5610</c:v>
                </c:pt>
                <c:pt idx="4">
                  <c:v>6079</c:v>
                </c:pt>
                <c:pt idx="5">
                  <c:v>183</c:v>
                </c:pt>
                <c:pt idx="6">
                  <c:v>327</c:v>
                </c:pt>
                <c:pt idx="7">
                  <c:v>173</c:v>
                </c:pt>
                <c:pt idx="8">
                  <c:v>308</c:v>
                </c:pt>
                <c:pt idx="9">
                  <c:v>168</c:v>
                </c:pt>
                <c:pt idx="10">
                  <c:v>156</c:v>
                </c:pt>
                <c:pt idx="11">
                  <c:v>448</c:v>
                </c:pt>
                <c:pt idx="12">
                  <c:v>424</c:v>
                </c:pt>
                <c:pt idx="13">
                  <c:v>460</c:v>
                </c:pt>
                <c:pt idx="14">
                  <c:v>463</c:v>
                </c:pt>
                <c:pt idx="15">
                  <c:v>478</c:v>
                </c:pt>
                <c:pt idx="16">
                  <c:v>251</c:v>
                </c:pt>
                <c:pt idx="17">
                  <c:v>134</c:v>
                </c:pt>
                <c:pt idx="18">
                  <c:v>314</c:v>
                </c:pt>
                <c:pt idx="19">
                  <c:v>369</c:v>
                </c:pt>
                <c:pt idx="20">
                  <c:v>1156</c:v>
                </c:pt>
                <c:pt idx="21">
                  <c:v>770</c:v>
                </c:pt>
                <c:pt idx="22">
                  <c:v>516</c:v>
                </c:pt>
                <c:pt idx="23">
                  <c:v>394</c:v>
                </c:pt>
                <c:pt idx="24">
                  <c:v>119</c:v>
                </c:pt>
                <c:pt idx="25">
                  <c:v>248</c:v>
                </c:pt>
                <c:pt idx="26">
                  <c:v>158</c:v>
                </c:pt>
                <c:pt idx="27">
                  <c:v>345</c:v>
                </c:pt>
                <c:pt idx="28">
                  <c:v>327</c:v>
                </c:pt>
                <c:pt idx="29">
                  <c:v>217</c:v>
                </c:pt>
                <c:pt idx="30">
                  <c:v>559</c:v>
                </c:pt>
                <c:pt idx="31">
                  <c:v>566</c:v>
                </c:pt>
                <c:pt idx="32">
                  <c:v>260</c:v>
                </c:pt>
                <c:pt idx="33">
                  <c:v>329</c:v>
                </c:pt>
                <c:pt idx="34">
                  <c:v>271</c:v>
                </c:pt>
                <c:pt idx="35">
                  <c:v>318</c:v>
                </c:pt>
                <c:pt idx="36">
                  <c:v>100</c:v>
                </c:pt>
                <c:pt idx="37">
                  <c:v>623</c:v>
                </c:pt>
                <c:pt idx="38">
                  <c:v>367</c:v>
                </c:pt>
                <c:pt idx="39">
                  <c:v>154</c:v>
                </c:pt>
                <c:pt idx="40">
                  <c:v>429</c:v>
                </c:pt>
                <c:pt idx="41">
                  <c:v>433</c:v>
                </c:pt>
                <c:pt idx="42">
                  <c:v>395</c:v>
                </c:pt>
                <c:pt idx="43">
                  <c:v>356</c:v>
                </c:pt>
                <c:pt idx="44">
                  <c:v>462</c:v>
                </c:pt>
                <c:pt idx="45">
                  <c:v>358</c:v>
                </c:pt>
                <c:pt idx="46">
                  <c:v>341</c:v>
                </c:pt>
                <c:pt idx="47">
                  <c:v>373</c:v>
                </c:pt>
                <c:pt idx="48">
                  <c:v>406</c:v>
                </c:pt>
                <c:pt idx="49">
                  <c:v>481</c:v>
                </c:pt>
                <c:pt idx="50">
                  <c:v>440</c:v>
                </c:pt>
                <c:pt idx="51">
                  <c:v>548</c:v>
                </c:pt>
                <c:pt idx="52">
                  <c:v>821</c:v>
                </c:pt>
                <c:pt idx="53">
                  <c:v>447</c:v>
                </c:pt>
                <c:pt idx="54">
                  <c:v>298</c:v>
                </c:pt>
                <c:pt idx="55">
                  <c:v>400</c:v>
                </c:pt>
                <c:pt idx="56">
                  <c:v>551</c:v>
                </c:pt>
                <c:pt idx="57">
                  <c:v>310</c:v>
                </c:pt>
                <c:pt idx="58">
                  <c:v>563</c:v>
                </c:pt>
                <c:pt idx="59">
                  <c:v>631</c:v>
                </c:pt>
                <c:pt idx="60">
                  <c:v>294</c:v>
                </c:pt>
                <c:pt idx="61">
                  <c:v>471</c:v>
                </c:pt>
                <c:pt idx="62">
                  <c:v>786</c:v>
                </c:pt>
                <c:pt idx="63">
                  <c:v>415</c:v>
                </c:pt>
                <c:pt idx="64">
                  <c:v>891</c:v>
                </c:pt>
                <c:pt idx="65">
                  <c:v>728</c:v>
                </c:pt>
                <c:pt idx="66">
                  <c:v>670</c:v>
                </c:pt>
                <c:pt idx="67">
                  <c:v>313</c:v>
                </c:pt>
                <c:pt idx="68">
                  <c:v>686</c:v>
                </c:pt>
                <c:pt idx="69">
                  <c:v>1188</c:v>
                </c:pt>
                <c:pt idx="70">
                  <c:v>429</c:v>
                </c:pt>
                <c:pt idx="71">
                  <c:v>656</c:v>
                </c:pt>
                <c:pt idx="72">
                  <c:v>451</c:v>
                </c:pt>
                <c:pt idx="73">
                  <c:v>750</c:v>
                </c:pt>
                <c:pt idx="74">
                  <c:v>932</c:v>
                </c:pt>
                <c:pt idx="75">
                  <c:v>799</c:v>
                </c:pt>
                <c:pt idx="76">
                  <c:v>1410</c:v>
                </c:pt>
                <c:pt idx="77">
                  <c:v>728</c:v>
                </c:pt>
                <c:pt idx="78">
                  <c:v>-40172</c:v>
                </c:pt>
                <c:pt idx="79">
                  <c:v>42297</c:v>
                </c:pt>
                <c:pt idx="80">
                  <c:v>1212</c:v>
                </c:pt>
                <c:pt idx="81">
                  <c:v>1806</c:v>
                </c:pt>
                <c:pt idx="82">
                  <c:v>1575</c:v>
                </c:pt>
                <c:pt idx="83">
                  <c:v>1822</c:v>
                </c:pt>
                <c:pt idx="84">
                  <c:v>1428</c:v>
                </c:pt>
                <c:pt idx="85">
                  <c:v>1291</c:v>
                </c:pt>
                <c:pt idx="86">
                  <c:v>724</c:v>
                </c:pt>
                <c:pt idx="87">
                  <c:v>1359</c:v>
                </c:pt>
                <c:pt idx="88">
                  <c:v>2472</c:v>
                </c:pt>
                <c:pt idx="89">
                  <c:v>1605</c:v>
                </c:pt>
                <c:pt idx="90">
                  <c:v>1955</c:v>
                </c:pt>
                <c:pt idx="91">
                  <c:v>1460</c:v>
                </c:pt>
                <c:pt idx="92">
                  <c:v>954</c:v>
                </c:pt>
                <c:pt idx="93">
                  <c:v>3314</c:v>
                </c:pt>
                <c:pt idx="94">
                  <c:v>1514</c:v>
                </c:pt>
                <c:pt idx="95">
                  <c:v>2273</c:v>
                </c:pt>
                <c:pt idx="96">
                  <c:v>2479</c:v>
                </c:pt>
                <c:pt idx="97">
                  <c:v>2279</c:v>
                </c:pt>
                <c:pt idx="98">
                  <c:v>2517</c:v>
                </c:pt>
                <c:pt idx="99">
                  <c:v>1779</c:v>
                </c:pt>
                <c:pt idx="100">
                  <c:v>1639</c:v>
                </c:pt>
                <c:pt idx="101">
                  <c:v>2190</c:v>
                </c:pt>
                <c:pt idx="102">
                  <c:v>2473</c:v>
                </c:pt>
                <c:pt idx="103">
                  <c:v>2570</c:v>
                </c:pt>
                <c:pt idx="104">
                  <c:v>2091</c:v>
                </c:pt>
                <c:pt idx="105">
                  <c:v>1718</c:v>
                </c:pt>
                <c:pt idx="106">
                  <c:v>3140</c:v>
                </c:pt>
                <c:pt idx="107">
                  <c:v>2553</c:v>
                </c:pt>
                <c:pt idx="108">
                  <c:v>2555</c:v>
                </c:pt>
                <c:pt idx="109">
                  <c:v>1778</c:v>
                </c:pt>
                <c:pt idx="110">
                  <c:v>2049</c:v>
                </c:pt>
                <c:pt idx="111">
                  <c:v>3088</c:v>
                </c:pt>
                <c:pt idx="112">
                  <c:v>2225</c:v>
                </c:pt>
                <c:pt idx="113">
                  <c:v>1442</c:v>
                </c:pt>
                <c:pt idx="114">
                  <c:v>1010</c:v>
                </c:pt>
                <c:pt idx="115">
                  <c:v>1805</c:v>
                </c:pt>
                <c:pt idx="116">
                  <c:v>1657</c:v>
                </c:pt>
                <c:pt idx="117">
                  <c:v>2252</c:v>
                </c:pt>
                <c:pt idx="118">
                  <c:v>2432</c:v>
                </c:pt>
                <c:pt idx="119">
                  <c:v>1803</c:v>
                </c:pt>
                <c:pt idx="120">
                  <c:v>2127</c:v>
                </c:pt>
                <c:pt idx="121">
                  <c:v>1202</c:v>
                </c:pt>
                <c:pt idx="122">
                  <c:v>1001</c:v>
                </c:pt>
                <c:pt idx="123">
                  <c:v>1478</c:v>
                </c:pt>
                <c:pt idx="124">
                  <c:v>2118</c:v>
                </c:pt>
                <c:pt idx="125">
                  <c:v>1947</c:v>
                </c:pt>
                <c:pt idx="126">
                  <c:v>1289</c:v>
                </c:pt>
                <c:pt idx="127">
                  <c:v>1961</c:v>
                </c:pt>
                <c:pt idx="128">
                  <c:v>1036</c:v>
                </c:pt>
                <c:pt idx="129">
                  <c:v>1034</c:v>
                </c:pt>
                <c:pt idx="130">
                  <c:v>2022</c:v>
                </c:pt>
                <c:pt idx="131">
                  <c:v>1375</c:v>
                </c:pt>
                <c:pt idx="132">
                  <c:v>1669</c:v>
                </c:pt>
                <c:pt idx="133">
                  <c:v>1239</c:v>
                </c:pt>
                <c:pt idx="134">
                  <c:v>1854</c:v>
                </c:pt>
                <c:pt idx="135">
                  <c:v>667</c:v>
                </c:pt>
                <c:pt idx="136">
                  <c:v>813</c:v>
                </c:pt>
                <c:pt idx="137">
                  <c:v>1936</c:v>
                </c:pt>
                <c:pt idx="138">
                  <c:v>1826</c:v>
                </c:pt>
                <c:pt idx="139">
                  <c:v>1636</c:v>
                </c:pt>
                <c:pt idx="140">
                  <c:v>1465</c:v>
                </c:pt>
                <c:pt idx="141">
                  <c:v>835</c:v>
                </c:pt>
                <c:pt idx="142">
                  <c:v>1818</c:v>
                </c:pt>
                <c:pt idx="143">
                  <c:v>1396</c:v>
                </c:pt>
                <c:pt idx="144">
                  <c:v>1502</c:v>
                </c:pt>
                <c:pt idx="145">
                  <c:v>1715</c:v>
                </c:pt>
                <c:pt idx="146">
                  <c:v>1051</c:v>
                </c:pt>
                <c:pt idx="147">
                  <c:v>1765</c:v>
                </c:pt>
                <c:pt idx="148">
                  <c:v>1764</c:v>
                </c:pt>
                <c:pt idx="149">
                  <c:v>983</c:v>
                </c:pt>
                <c:pt idx="150">
                  <c:v>645</c:v>
                </c:pt>
                <c:pt idx="151">
                  <c:v>833</c:v>
                </c:pt>
                <c:pt idx="152">
                  <c:v>1650</c:v>
                </c:pt>
                <c:pt idx="153">
                  <c:v>1622</c:v>
                </c:pt>
                <c:pt idx="154">
                  <c:v>1032</c:v>
                </c:pt>
                <c:pt idx="155">
                  <c:v>933</c:v>
                </c:pt>
                <c:pt idx="156">
                  <c:v>2450</c:v>
                </c:pt>
                <c:pt idx="157">
                  <c:v>-43</c:v>
                </c:pt>
                <c:pt idx="158">
                  <c:v>2856</c:v>
                </c:pt>
                <c:pt idx="159">
                  <c:v>1053</c:v>
                </c:pt>
                <c:pt idx="160">
                  <c:v>2357</c:v>
                </c:pt>
                <c:pt idx="161">
                  <c:v>942</c:v>
                </c:pt>
                <c:pt idx="162">
                  <c:v>2075</c:v>
                </c:pt>
                <c:pt idx="163">
                  <c:v>895</c:v>
                </c:pt>
                <c:pt idx="164">
                  <c:v>739</c:v>
                </c:pt>
                <c:pt idx="165">
                  <c:v>1561</c:v>
                </c:pt>
                <c:pt idx="166">
                  <c:v>835</c:v>
                </c:pt>
                <c:pt idx="167">
                  <c:v>1910</c:v>
                </c:pt>
                <c:pt idx="168">
                  <c:v>-189454</c:v>
                </c:pt>
                <c:pt idx="169">
                  <c:v>192995</c:v>
                </c:pt>
                <c:pt idx="170">
                  <c:v>737</c:v>
                </c:pt>
                <c:pt idx="171">
                  <c:v>879</c:v>
                </c:pt>
                <c:pt idx="172">
                  <c:v>1528</c:v>
                </c:pt>
                <c:pt idx="173">
                  <c:v>1293</c:v>
                </c:pt>
                <c:pt idx="174">
                  <c:v>971</c:v>
                </c:pt>
                <c:pt idx="175">
                  <c:v>1192</c:v>
                </c:pt>
                <c:pt idx="176">
                  <c:v>1615</c:v>
                </c:pt>
                <c:pt idx="177">
                  <c:v>2489</c:v>
                </c:pt>
                <c:pt idx="178">
                  <c:v>1676</c:v>
                </c:pt>
                <c:pt idx="179">
                  <c:v>2080</c:v>
                </c:pt>
                <c:pt idx="180">
                  <c:v>1992</c:v>
                </c:pt>
                <c:pt idx="181">
                  <c:v>1556</c:v>
                </c:pt>
                <c:pt idx="182">
                  <c:v>1646</c:v>
                </c:pt>
                <c:pt idx="183">
                  <c:v>2068</c:v>
                </c:pt>
                <c:pt idx="184">
                  <c:v>2965</c:v>
                </c:pt>
                <c:pt idx="185">
                  <c:v>1147</c:v>
                </c:pt>
                <c:pt idx="186">
                  <c:v>1709</c:v>
                </c:pt>
                <c:pt idx="187">
                  <c:v>2289</c:v>
                </c:pt>
                <c:pt idx="188">
                  <c:v>666</c:v>
                </c:pt>
                <c:pt idx="189">
                  <c:v>2646</c:v>
                </c:pt>
                <c:pt idx="190">
                  <c:v>2605</c:v>
                </c:pt>
                <c:pt idx="191">
                  <c:v>3317</c:v>
                </c:pt>
                <c:pt idx="192">
                  <c:v>1508</c:v>
                </c:pt>
                <c:pt idx="193">
                  <c:v>2292</c:v>
                </c:pt>
                <c:pt idx="194">
                  <c:v>2046</c:v>
                </c:pt>
                <c:pt idx="195">
                  <c:v>3606</c:v>
                </c:pt>
                <c:pt idx="196">
                  <c:v>2574</c:v>
                </c:pt>
                <c:pt idx="197">
                  <c:v>3500</c:v>
                </c:pt>
                <c:pt idx="198">
                  <c:v>2279</c:v>
                </c:pt>
                <c:pt idx="199">
                  <c:v>1908</c:v>
                </c:pt>
                <c:pt idx="200">
                  <c:v>2446</c:v>
                </c:pt>
                <c:pt idx="201">
                  <c:v>2660</c:v>
                </c:pt>
                <c:pt idx="202">
                  <c:v>2608</c:v>
                </c:pt>
                <c:pt idx="203">
                  <c:v>1184</c:v>
                </c:pt>
                <c:pt idx="204">
                  <c:v>754</c:v>
                </c:pt>
                <c:pt idx="205">
                  <c:v>3161</c:v>
                </c:pt>
                <c:pt idx="206">
                  <c:v>1770</c:v>
                </c:pt>
                <c:pt idx="207">
                  <c:v>3445</c:v>
                </c:pt>
                <c:pt idx="208">
                  <c:v>1969</c:v>
                </c:pt>
                <c:pt idx="209">
                  <c:v>1373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F-490D-A533-5BF9F3D39348}"/>
            </c:ext>
          </c:extLst>
        </c:ser>
        <c:ser>
          <c:idx val="1"/>
          <c:order val="1"/>
          <c:tx>
            <c:strRef>
              <c:f>'SIR Model TN - Center Differenc'!$AL$4</c:f>
              <c:strCache>
                <c:ptCount val="1"/>
                <c:pt idx="0">
                  <c:v>Moving Average</c:v>
                </c:pt>
              </c:strCache>
            </c:strRef>
          </c:tx>
          <c:marker>
            <c:symbol val="none"/>
          </c:marker>
          <c:cat>
            <c:numRef>
              <c:f>'SIR Model TN - Center Differenc'!$AJ$5:$AJ$300</c:f>
              <c:numCache>
                <c:formatCode>0</c:formatCode>
                <c:ptCount val="296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51</c:v>
                </c:pt>
                <c:pt idx="16">
                  <c:v>52</c:v>
                </c:pt>
                <c:pt idx="17">
                  <c:v>53</c:v>
                </c:pt>
                <c:pt idx="18">
                  <c:v>54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58</c:v>
                </c:pt>
                <c:pt idx="23">
                  <c:v>59</c:v>
                </c:pt>
                <c:pt idx="24">
                  <c:v>60</c:v>
                </c:pt>
                <c:pt idx="25">
                  <c:v>61</c:v>
                </c:pt>
                <c:pt idx="26">
                  <c:v>62</c:v>
                </c:pt>
                <c:pt idx="27">
                  <c:v>63</c:v>
                </c:pt>
                <c:pt idx="28">
                  <c:v>64</c:v>
                </c:pt>
                <c:pt idx="29">
                  <c:v>65</c:v>
                </c:pt>
                <c:pt idx="30">
                  <c:v>66</c:v>
                </c:pt>
                <c:pt idx="31">
                  <c:v>67</c:v>
                </c:pt>
                <c:pt idx="32">
                  <c:v>68</c:v>
                </c:pt>
                <c:pt idx="33">
                  <c:v>69</c:v>
                </c:pt>
                <c:pt idx="34">
                  <c:v>70</c:v>
                </c:pt>
                <c:pt idx="35">
                  <c:v>71</c:v>
                </c:pt>
                <c:pt idx="36">
                  <c:v>72</c:v>
                </c:pt>
                <c:pt idx="37">
                  <c:v>73</c:v>
                </c:pt>
                <c:pt idx="38">
                  <c:v>74</c:v>
                </c:pt>
                <c:pt idx="39">
                  <c:v>75</c:v>
                </c:pt>
                <c:pt idx="40">
                  <c:v>76</c:v>
                </c:pt>
                <c:pt idx="41">
                  <c:v>77</c:v>
                </c:pt>
                <c:pt idx="42">
                  <c:v>78</c:v>
                </c:pt>
                <c:pt idx="43">
                  <c:v>79</c:v>
                </c:pt>
                <c:pt idx="44">
                  <c:v>80</c:v>
                </c:pt>
                <c:pt idx="45">
                  <c:v>81</c:v>
                </c:pt>
                <c:pt idx="46">
                  <c:v>82</c:v>
                </c:pt>
                <c:pt idx="47">
                  <c:v>83</c:v>
                </c:pt>
                <c:pt idx="48">
                  <c:v>84</c:v>
                </c:pt>
                <c:pt idx="49">
                  <c:v>85</c:v>
                </c:pt>
                <c:pt idx="50">
                  <c:v>86</c:v>
                </c:pt>
                <c:pt idx="51">
                  <c:v>87</c:v>
                </c:pt>
                <c:pt idx="52">
                  <c:v>88</c:v>
                </c:pt>
                <c:pt idx="53">
                  <c:v>89</c:v>
                </c:pt>
                <c:pt idx="54">
                  <c:v>90</c:v>
                </c:pt>
                <c:pt idx="55">
                  <c:v>91</c:v>
                </c:pt>
                <c:pt idx="56">
                  <c:v>92</c:v>
                </c:pt>
                <c:pt idx="57">
                  <c:v>93</c:v>
                </c:pt>
                <c:pt idx="58">
                  <c:v>94</c:v>
                </c:pt>
                <c:pt idx="59">
                  <c:v>95</c:v>
                </c:pt>
                <c:pt idx="60">
                  <c:v>96</c:v>
                </c:pt>
                <c:pt idx="61">
                  <c:v>97</c:v>
                </c:pt>
                <c:pt idx="62">
                  <c:v>98</c:v>
                </c:pt>
                <c:pt idx="63">
                  <c:v>99</c:v>
                </c:pt>
                <c:pt idx="64">
                  <c:v>100</c:v>
                </c:pt>
                <c:pt idx="65">
                  <c:v>101</c:v>
                </c:pt>
                <c:pt idx="66">
                  <c:v>102</c:v>
                </c:pt>
                <c:pt idx="67">
                  <c:v>103</c:v>
                </c:pt>
                <c:pt idx="68">
                  <c:v>104</c:v>
                </c:pt>
                <c:pt idx="69">
                  <c:v>105</c:v>
                </c:pt>
                <c:pt idx="70">
                  <c:v>106</c:v>
                </c:pt>
                <c:pt idx="71">
                  <c:v>107</c:v>
                </c:pt>
                <c:pt idx="72">
                  <c:v>108</c:v>
                </c:pt>
                <c:pt idx="73">
                  <c:v>109</c:v>
                </c:pt>
                <c:pt idx="74">
                  <c:v>110</c:v>
                </c:pt>
                <c:pt idx="75">
                  <c:v>111</c:v>
                </c:pt>
                <c:pt idx="76">
                  <c:v>112</c:v>
                </c:pt>
                <c:pt idx="77">
                  <c:v>113</c:v>
                </c:pt>
                <c:pt idx="78">
                  <c:v>114</c:v>
                </c:pt>
                <c:pt idx="79">
                  <c:v>115</c:v>
                </c:pt>
                <c:pt idx="80">
                  <c:v>116</c:v>
                </c:pt>
                <c:pt idx="81">
                  <c:v>117</c:v>
                </c:pt>
                <c:pt idx="82">
                  <c:v>118</c:v>
                </c:pt>
                <c:pt idx="83">
                  <c:v>119</c:v>
                </c:pt>
                <c:pt idx="84">
                  <c:v>120</c:v>
                </c:pt>
                <c:pt idx="85">
                  <c:v>121</c:v>
                </c:pt>
                <c:pt idx="86">
                  <c:v>122</c:v>
                </c:pt>
                <c:pt idx="87">
                  <c:v>123</c:v>
                </c:pt>
                <c:pt idx="88">
                  <c:v>124</c:v>
                </c:pt>
                <c:pt idx="89">
                  <c:v>125</c:v>
                </c:pt>
                <c:pt idx="90">
                  <c:v>126</c:v>
                </c:pt>
                <c:pt idx="91">
                  <c:v>127</c:v>
                </c:pt>
                <c:pt idx="92">
                  <c:v>128</c:v>
                </c:pt>
                <c:pt idx="93">
                  <c:v>129</c:v>
                </c:pt>
                <c:pt idx="94">
                  <c:v>130</c:v>
                </c:pt>
                <c:pt idx="95">
                  <c:v>131</c:v>
                </c:pt>
                <c:pt idx="96">
                  <c:v>132</c:v>
                </c:pt>
                <c:pt idx="97">
                  <c:v>133</c:v>
                </c:pt>
                <c:pt idx="98">
                  <c:v>134</c:v>
                </c:pt>
                <c:pt idx="99">
                  <c:v>135</c:v>
                </c:pt>
                <c:pt idx="100">
                  <c:v>136</c:v>
                </c:pt>
                <c:pt idx="101">
                  <c:v>137</c:v>
                </c:pt>
                <c:pt idx="102">
                  <c:v>138</c:v>
                </c:pt>
                <c:pt idx="103">
                  <c:v>139</c:v>
                </c:pt>
                <c:pt idx="104">
                  <c:v>140</c:v>
                </c:pt>
                <c:pt idx="105">
                  <c:v>141</c:v>
                </c:pt>
                <c:pt idx="106">
                  <c:v>142</c:v>
                </c:pt>
                <c:pt idx="107">
                  <c:v>143</c:v>
                </c:pt>
                <c:pt idx="108">
                  <c:v>144</c:v>
                </c:pt>
                <c:pt idx="109">
                  <c:v>145</c:v>
                </c:pt>
                <c:pt idx="110">
                  <c:v>146</c:v>
                </c:pt>
                <c:pt idx="111">
                  <c:v>147</c:v>
                </c:pt>
                <c:pt idx="112">
                  <c:v>148</c:v>
                </c:pt>
                <c:pt idx="113">
                  <c:v>149</c:v>
                </c:pt>
                <c:pt idx="114">
                  <c:v>150</c:v>
                </c:pt>
                <c:pt idx="115">
                  <c:v>151</c:v>
                </c:pt>
                <c:pt idx="116">
                  <c:v>152</c:v>
                </c:pt>
                <c:pt idx="117">
                  <c:v>153</c:v>
                </c:pt>
                <c:pt idx="118">
                  <c:v>154</c:v>
                </c:pt>
                <c:pt idx="119">
                  <c:v>155</c:v>
                </c:pt>
                <c:pt idx="120">
                  <c:v>156</c:v>
                </c:pt>
                <c:pt idx="121">
                  <c:v>157</c:v>
                </c:pt>
                <c:pt idx="122">
                  <c:v>158</c:v>
                </c:pt>
                <c:pt idx="123">
                  <c:v>159</c:v>
                </c:pt>
                <c:pt idx="124">
                  <c:v>160</c:v>
                </c:pt>
                <c:pt idx="125">
                  <c:v>161</c:v>
                </c:pt>
                <c:pt idx="126">
                  <c:v>162</c:v>
                </c:pt>
                <c:pt idx="127">
                  <c:v>163</c:v>
                </c:pt>
                <c:pt idx="128">
                  <c:v>164</c:v>
                </c:pt>
                <c:pt idx="129">
                  <c:v>165</c:v>
                </c:pt>
                <c:pt idx="130">
                  <c:v>166</c:v>
                </c:pt>
                <c:pt idx="131">
                  <c:v>167</c:v>
                </c:pt>
                <c:pt idx="132">
                  <c:v>168</c:v>
                </c:pt>
                <c:pt idx="133">
                  <c:v>169</c:v>
                </c:pt>
                <c:pt idx="134">
                  <c:v>170</c:v>
                </c:pt>
                <c:pt idx="135">
                  <c:v>171</c:v>
                </c:pt>
                <c:pt idx="136">
                  <c:v>172</c:v>
                </c:pt>
                <c:pt idx="137">
                  <c:v>173</c:v>
                </c:pt>
                <c:pt idx="138">
                  <c:v>174</c:v>
                </c:pt>
                <c:pt idx="139">
                  <c:v>175</c:v>
                </c:pt>
                <c:pt idx="140">
                  <c:v>176</c:v>
                </c:pt>
                <c:pt idx="141">
                  <c:v>177</c:v>
                </c:pt>
                <c:pt idx="142">
                  <c:v>178</c:v>
                </c:pt>
                <c:pt idx="143">
                  <c:v>179</c:v>
                </c:pt>
                <c:pt idx="144">
                  <c:v>180</c:v>
                </c:pt>
                <c:pt idx="145">
                  <c:v>181</c:v>
                </c:pt>
                <c:pt idx="146">
                  <c:v>182</c:v>
                </c:pt>
                <c:pt idx="147">
                  <c:v>183</c:v>
                </c:pt>
                <c:pt idx="148">
                  <c:v>184</c:v>
                </c:pt>
                <c:pt idx="149">
                  <c:v>185</c:v>
                </c:pt>
                <c:pt idx="150">
                  <c:v>186</c:v>
                </c:pt>
                <c:pt idx="151">
                  <c:v>187</c:v>
                </c:pt>
                <c:pt idx="152">
                  <c:v>188</c:v>
                </c:pt>
                <c:pt idx="153">
                  <c:v>189</c:v>
                </c:pt>
                <c:pt idx="154">
                  <c:v>190</c:v>
                </c:pt>
                <c:pt idx="155">
                  <c:v>191</c:v>
                </c:pt>
                <c:pt idx="156">
                  <c:v>192</c:v>
                </c:pt>
                <c:pt idx="157">
                  <c:v>193</c:v>
                </c:pt>
                <c:pt idx="158">
                  <c:v>194</c:v>
                </c:pt>
                <c:pt idx="159">
                  <c:v>195</c:v>
                </c:pt>
                <c:pt idx="160">
                  <c:v>196</c:v>
                </c:pt>
                <c:pt idx="161">
                  <c:v>197</c:v>
                </c:pt>
                <c:pt idx="162">
                  <c:v>198</c:v>
                </c:pt>
                <c:pt idx="163">
                  <c:v>199</c:v>
                </c:pt>
                <c:pt idx="164">
                  <c:v>200</c:v>
                </c:pt>
                <c:pt idx="165">
                  <c:v>201</c:v>
                </c:pt>
                <c:pt idx="166">
                  <c:v>202</c:v>
                </c:pt>
                <c:pt idx="167">
                  <c:v>203</c:v>
                </c:pt>
                <c:pt idx="168">
                  <c:v>204</c:v>
                </c:pt>
                <c:pt idx="169">
                  <c:v>205</c:v>
                </c:pt>
                <c:pt idx="170">
                  <c:v>206</c:v>
                </c:pt>
                <c:pt idx="171">
                  <c:v>207</c:v>
                </c:pt>
                <c:pt idx="172">
                  <c:v>208</c:v>
                </c:pt>
                <c:pt idx="173">
                  <c:v>209</c:v>
                </c:pt>
                <c:pt idx="174">
                  <c:v>210</c:v>
                </c:pt>
                <c:pt idx="175">
                  <c:v>211</c:v>
                </c:pt>
                <c:pt idx="176">
                  <c:v>212</c:v>
                </c:pt>
                <c:pt idx="177">
                  <c:v>213</c:v>
                </c:pt>
                <c:pt idx="178">
                  <c:v>214</c:v>
                </c:pt>
                <c:pt idx="179">
                  <c:v>215</c:v>
                </c:pt>
                <c:pt idx="180">
                  <c:v>216</c:v>
                </c:pt>
                <c:pt idx="181">
                  <c:v>217</c:v>
                </c:pt>
                <c:pt idx="182">
                  <c:v>218</c:v>
                </c:pt>
                <c:pt idx="183">
                  <c:v>219</c:v>
                </c:pt>
                <c:pt idx="184">
                  <c:v>220</c:v>
                </c:pt>
                <c:pt idx="185">
                  <c:v>221</c:v>
                </c:pt>
                <c:pt idx="186">
                  <c:v>222</c:v>
                </c:pt>
                <c:pt idx="187">
                  <c:v>223</c:v>
                </c:pt>
                <c:pt idx="188">
                  <c:v>224</c:v>
                </c:pt>
                <c:pt idx="189">
                  <c:v>225</c:v>
                </c:pt>
                <c:pt idx="190">
                  <c:v>226</c:v>
                </c:pt>
                <c:pt idx="191">
                  <c:v>227</c:v>
                </c:pt>
                <c:pt idx="192">
                  <c:v>228</c:v>
                </c:pt>
                <c:pt idx="193">
                  <c:v>229</c:v>
                </c:pt>
                <c:pt idx="194">
                  <c:v>230</c:v>
                </c:pt>
                <c:pt idx="195">
                  <c:v>231</c:v>
                </c:pt>
                <c:pt idx="196">
                  <c:v>232</c:v>
                </c:pt>
                <c:pt idx="197">
                  <c:v>233</c:v>
                </c:pt>
                <c:pt idx="198">
                  <c:v>234</c:v>
                </c:pt>
                <c:pt idx="199">
                  <c:v>235</c:v>
                </c:pt>
                <c:pt idx="200">
                  <c:v>236</c:v>
                </c:pt>
                <c:pt idx="201">
                  <c:v>237</c:v>
                </c:pt>
                <c:pt idx="202">
                  <c:v>238</c:v>
                </c:pt>
                <c:pt idx="203">
                  <c:v>239</c:v>
                </c:pt>
                <c:pt idx="204">
                  <c:v>240</c:v>
                </c:pt>
                <c:pt idx="205">
                  <c:v>241</c:v>
                </c:pt>
                <c:pt idx="206">
                  <c:v>242</c:v>
                </c:pt>
                <c:pt idx="207">
                  <c:v>243</c:v>
                </c:pt>
                <c:pt idx="208">
                  <c:v>244</c:v>
                </c:pt>
                <c:pt idx="209">
                  <c:v>245</c:v>
                </c:pt>
              </c:numCache>
            </c:numRef>
          </c:cat>
          <c:val>
            <c:numRef>
              <c:f>'SIR Model TN - Center Differenc'!$AL$5:$AL$300</c:f>
              <c:numCache>
                <c:formatCode>#,##0.00</c:formatCode>
                <c:ptCount val="296"/>
                <c:pt idx="6">
                  <c:v>246.71428571428572</c:v>
                </c:pt>
                <c:pt idx="7">
                  <c:v>235.42857142857142</c:v>
                </c:pt>
                <c:pt idx="8">
                  <c:v>251.71428571428572</c:v>
                </c:pt>
                <c:pt idx="9">
                  <c:v>232.57142857142858</c:v>
                </c:pt>
                <c:pt idx="10">
                  <c:v>1056.2857142857142</c:v>
                </c:pt>
                <c:pt idx="11">
                  <c:v>251.85714285714286</c:v>
                </c:pt>
                <c:pt idx="12">
                  <c:v>286.28571428571428</c:v>
                </c:pt>
                <c:pt idx="13">
                  <c:v>305.28571428571428</c:v>
                </c:pt>
                <c:pt idx="14">
                  <c:v>346.71428571428572</c:v>
                </c:pt>
                <c:pt idx="15">
                  <c:v>371</c:v>
                </c:pt>
                <c:pt idx="16">
                  <c:v>382.85714285714283</c:v>
                </c:pt>
                <c:pt idx="17">
                  <c:v>379.71428571428572</c:v>
                </c:pt>
                <c:pt idx="18">
                  <c:v>360.57142857142856</c:v>
                </c:pt>
                <c:pt idx="19">
                  <c:v>352.71428571428572</c:v>
                </c:pt>
                <c:pt idx="20">
                  <c:v>452.14285714285717</c:v>
                </c:pt>
                <c:pt idx="21">
                  <c:v>496</c:v>
                </c:pt>
                <c:pt idx="22">
                  <c:v>501.42857142857144</c:v>
                </c:pt>
                <c:pt idx="23">
                  <c:v>521.85714285714289</c:v>
                </c:pt>
                <c:pt idx="24">
                  <c:v>519.71428571428567</c:v>
                </c:pt>
                <c:pt idx="25">
                  <c:v>510.28571428571428</c:v>
                </c:pt>
                <c:pt idx="26">
                  <c:v>480.14285714285717</c:v>
                </c:pt>
                <c:pt idx="27">
                  <c:v>364.28571428571428</c:v>
                </c:pt>
                <c:pt idx="28">
                  <c:v>301</c:v>
                </c:pt>
                <c:pt idx="29">
                  <c:v>258.28571428571428</c:v>
                </c:pt>
                <c:pt idx="30">
                  <c:v>281.85714285714283</c:v>
                </c:pt>
                <c:pt idx="31">
                  <c:v>345.71428571428572</c:v>
                </c:pt>
                <c:pt idx="32">
                  <c:v>347.42857142857144</c:v>
                </c:pt>
                <c:pt idx="33">
                  <c:v>371.85714285714283</c:v>
                </c:pt>
                <c:pt idx="34">
                  <c:v>361.28571428571428</c:v>
                </c:pt>
                <c:pt idx="35">
                  <c:v>360</c:v>
                </c:pt>
                <c:pt idx="36">
                  <c:v>343.28571428571428</c:v>
                </c:pt>
                <c:pt idx="37">
                  <c:v>352.42857142857144</c:v>
                </c:pt>
                <c:pt idx="38">
                  <c:v>324</c:v>
                </c:pt>
                <c:pt idx="39">
                  <c:v>308.85714285714283</c:v>
                </c:pt>
                <c:pt idx="40">
                  <c:v>323.14285714285717</c:v>
                </c:pt>
                <c:pt idx="41">
                  <c:v>346.28571428571428</c:v>
                </c:pt>
                <c:pt idx="42">
                  <c:v>357.28571428571428</c:v>
                </c:pt>
                <c:pt idx="43">
                  <c:v>393.85714285714283</c:v>
                </c:pt>
                <c:pt idx="44">
                  <c:v>370.85714285714283</c:v>
                </c:pt>
                <c:pt idx="45">
                  <c:v>369.57142857142856</c:v>
                </c:pt>
                <c:pt idx="46">
                  <c:v>396.28571428571428</c:v>
                </c:pt>
                <c:pt idx="47">
                  <c:v>388.28571428571428</c:v>
                </c:pt>
                <c:pt idx="48">
                  <c:v>384.42857142857144</c:v>
                </c:pt>
                <c:pt idx="49">
                  <c:v>396.71428571428572</c:v>
                </c:pt>
                <c:pt idx="50">
                  <c:v>408.71428571428572</c:v>
                </c:pt>
                <c:pt idx="51">
                  <c:v>421</c:v>
                </c:pt>
                <c:pt idx="52">
                  <c:v>487.14285714285717</c:v>
                </c:pt>
                <c:pt idx="53">
                  <c:v>502.28571428571428</c:v>
                </c:pt>
                <c:pt idx="54">
                  <c:v>491.57142857142856</c:v>
                </c:pt>
                <c:pt idx="55">
                  <c:v>490.71428571428572</c:v>
                </c:pt>
                <c:pt idx="56">
                  <c:v>500.71428571428572</c:v>
                </c:pt>
                <c:pt idx="57">
                  <c:v>482.14285714285717</c:v>
                </c:pt>
                <c:pt idx="58">
                  <c:v>484.28571428571428</c:v>
                </c:pt>
                <c:pt idx="59">
                  <c:v>457.14285714285717</c:v>
                </c:pt>
                <c:pt idx="60">
                  <c:v>435.28571428571428</c:v>
                </c:pt>
                <c:pt idx="61">
                  <c:v>460</c:v>
                </c:pt>
                <c:pt idx="62">
                  <c:v>515.14285714285711</c:v>
                </c:pt>
                <c:pt idx="63">
                  <c:v>495.71428571428572</c:v>
                </c:pt>
                <c:pt idx="64">
                  <c:v>578.71428571428567</c:v>
                </c:pt>
                <c:pt idx="65">
                  <c:v>602.28571428571433</c:v>
                </c:pt>
                <c:pt idx="66">
                  <c:v>607.85714285714289</c:v>
                </c:pt>
                <c:pt idx="67">
                  <c:v>610.57142857142856</c:v>
                </c:pt>
                <c:pt idx="68">
                  <c:v>641.28571428571433</c:v>
                </c:pt>
                <c:pt idx="69">
                  <c:v>698.71428571428567</c:v>
                </c:pt>
                <c:pt idx="70">
                  <c:v>700.71428571428567</c:v>
                </c:pt>
                <c:pt idx="71">
                  <c:v>667.14285714285711</c:v>
                </c:pt>
                <c:pt idx="72">
                  <c:v>627.57142857142856</c:v>
                </c:pt>
                <c:pt idx="73">
                  <c:v>639</c:v>
                </c:pt>
                <c:pt idx="74">
                  <c:v>727.42857142857144</c:v>
                </c:pt>
                <c:pt idx="75">
                  <c:v>743.57142857142856</c:v>
                </c:pt>
                <c:pt idx="76">
                  <c:v>775.28571428571433</c:v>
                </c:pt>
                <c:pt idx="77">
                  <c:v>818</c:v>
                </c:pt>
                <c:pt idx="78">
                  <c:v>-5014.5714285714284</c:v>
                </c:pt>
                <c:pt idx="79">
                  <c:v>963.42857142857144</c:v>
                </c:pt>
                <c:pt idx="80">
                  <c:v>1029.4285714285713</c:v>
                </c:pt>
                <c:pt idx="81">
                  <c:v>1154.2857142857142</c:v>
                </c:pt>
                <c:pt idx="82">
                  <c:v>1265.1428571428571</c:v>
                </c:pt>
                <c:pt idx="83">
                  <c:v>1324</c:v>
                </c:pt>
                <c:pt idx="84">
                  <c:v>1424</c:v>
                </c:pt>
                <c:pt idx="85">
                  <c:v>7347.2857142857147</c:v>
                </c:pt>
                <c:pt idx="86">
                  <c:v>1408.2857142857142</c:v>
                </c:pt>
                <c:pt idx="87">
                  <c:v>1429.2857142857142</c:v>
                </c:pt>
                <c:pt idx="88">
                  <c:v>1524.4285714285713</c:v>
                </c:pt>
                <c:pt idx="89">
                  <c:v>1528.7142857142858</c:v>
                </c:pt>
                <c:pt idx="90">
                  <c:v>1547.7142857142858</c:v>
                </c:pt>
                <c:pt idx="91">
                  <c:v>1552.2857142857142</c:v>
                </c:pt>
                <c:pt idx="92">
                  <c:v>1504.1428571428571</c:v>
                </c:pt>
                <c:pt idx="93">
                  <c:v>1874.1428571428571</c:v>
                </c:pt>
                <c:pt idx="94">
                  <c:v>1896.2857142857142</c:v>
                </c:pt>
                <c:pt idx="95">
                  <c:v>1867.8571428571429</c:v>
                </c:pt>
                <c:pt idx="96">
                  <c:v>1992.7142857142858</c:v>
                </c:pt>
                <c:pt idx="97">
                  <c:v>2039</c:v>
                </c:pt>
                <c:pt idx="98">
                  <c:v>2190</c:v>
                </c:pt>
                <c:pt idx="99">
                  <c:v>2307.8571428571427</c:v>
                </c:pt>
                <c:pt idx="100">
                  <c:v>2068.5714285714284</c:v>
                </c:pt>
                <c:pt idx="101">
                  <c:v>2165.1428571428573</c:v>
                </c:pt>
                <c:pt idx="102">
                  <c:v>2193.7142857142858</c:v>
                </c:pt>
                <c:pt idx="103">
                  <c:v>2206.7142857142858</c:v>
                </c:pt>
                <c:pt idx="104">
                  <c:v>2179.8571428571427</c:v>
                </c:pt>
                <c:pt idx="105">
                  <c:v>2065.7142857142858</c:v>
                </c:pt>
                <c:pt idx="106">
                  <c:v>2260.1428571428573</c:v>
                </c:pt>
                <c:pt idx="107">
                  <c:v>2390.7142857142858</c:v>
                </c:pt>
                <c:pt idx="108">
                  <c:v>2442.8571428571427</c:v>
                </c:pt>
                <c:pt idx="109">
                  <c:v>2343.5714285714284</c:v>
                </c:pt>
                <c:pt idx="110">
                  <c:v>2269.1428571428573</c:v>
                </c:pt>
                <c:pt idx="111">
                  <c:v>2411.5714285714284</c:v>
                </c:pt>
                <c:pt idx="112">
                  <c:v>2484</c:v>
                </c:pt>
                <c:pt idx="113">
                  <c:v>2241.4285714285716</c:v>
                </c:pt>
                <c:pt idx="114">
                  <c:v>2021</c:v>
                </c:pt>
                <c:pt idx="115">
                  <c:v>1913.8571428571429</c:v>
                </c:pt>
                <c:pt idx="116">
                  <c:v>1896.5714285714287</c:v>
                </c:pt>
                <c:pt idx="117">
                  <c:v>1925.5714285714287</c:v>
                </c:pt>
                <c:pt idx="118">
                  <c:v>1831.8571428571429</c:v>
                </c:pt>
                <c:pt idx="119">
                  <c:v>1771.5714285714287</c:v>
                </c:pt>
                <c:pt idx="120">
                  <c:v>1869.4285714285713</c:v>
                </c:pt>
                <c:pt idx="121">
                  <c:v>1896.8571428571429</c:v>
                </c:pt>
                <c:pt idx="122">
                  <c:v>1782</c:v>
                </c:pt>
                <c:pt idx="123">
                  <c:v>1756.4285714285713</c:v>
                </c:pt>
                <c:pt idx="124">
                  <c:v>1737.2857142857142</c:v>
                </c:pt>
                <c:pt idx="125">
                  <c:v>1668</c:v>
                </c:pt>
                <c:pt idx="126">
                  <c:v>1594.5714285714287</c:v>
                </c:pt>
                <c:pt idx="127">
                  <c:v>1570.8571428571429</c:v>
                </c:pt>
                <c:pt idx="128">
                  <c:v>1547.1428571428571</c:v>
                </c:pt>
                <c:pt idx="129">
                  <c:v>1551.8571428571429</c:v>
                </c:pt>
                <c:pt idx="130">
                  <c:v>1629.5714285714287</c:v>
                </c:pt>
                <c:pt idx="131">
                  <c:v>1523.4285714285713</c:v>
                </c:pt>
                <c:pt idx="132">
                  <c:v>1483.7142857142858</c:v>
                </c:pt>
                <c:pt idx="133">
                  <c:v>1476.5714285714287</c:v>
                </c:pt>
                <c:pt idx="134">
                  <c:v>1461.2857142857142</c:v>
                </c:pt>
                <c:pt idx="135">
                  <c:v>1408.5714285714287</c:v>
                </c:pt>
                <c:pt idx="136">
                  <c:v>1377</c:v>
                </c:pt>
                <c:pt idx="137">
                  <c:v>1364.7142857142858</c:v>
                </c:pt>
                <c:pt idx="138">
                  <c:v>1429.1428571428571</c:v>
                </c:pt>
                <c:pt idx="139">
                  <c:v>1424.4285714285713</c:v>
                </c:pt>
                <c:pt idx="140">
                  <c:v>1456.7142857142858</c:v>
                </c:pt>
                <c:pt idx="141">
                  <c:v>1311.1428571428571</c:v>
                </c:pt>
                <c:pt idx="142">
                  <c:v>1475.5714285714287</c:v>
                </c:pt>
                <c:pt idx="143">
                  <c:v>1558.8571428571429</c:v>
                </c:pt>
                <c:pt idx="144">
                  <c:v>1496.8571428571429</c:v>
                </c:pt>
                <c:pt idx="145">
                  <c:v>1481</c:v>
                </c:pt>
                <c:pt idx="146">
                  <c:v>1397.4285714285713</c:v>
                </c:pt>
                <c:pt idx="147">
                  <c:v>1440.2857142857142</c:v>
                </c:pt>
                <c:pt idx="148">
                  <c:v>1573</c:v>
                </c:pt>
                <c:pt idx="149">
                  <c:v>1453.7142857142858</c:v>
                </c:pt>
                <c:pt idx="150">
                  <c:v>1346.4285714285713</c:v>
                </c:pt>
                <c:pt idx="151">
                  <c:v>1250.8571428571429</c:v>
                </c:pt>
                <c:pt idx="152">
                  <c:v>1241.5714285714287</c:v>
                </c:pt>
                <c:pt idx="153">
                  <c:v>1323.1428571428571</c:v>
                </c:pt>
                <c:pt idx="154">
                  <c:v>1218.4285714285713</c:v>
                </c:pt>
                <c:pt idx="155">
                  <c:v>1099.7142857142858</c:v>
                </c:pt>
                <c:pt idx="156">
                  <c:v>1309.2857142857142</c:v>
                </c:pt>
                <c:pt idx="157">
                  <c:v>1211</c:v>
                </c:pt>
                <c:pt idx="158">
                  <c:v>1500</c:v>
                </c:pt>
                <c:pt idx="159">
                  <c:v>1414.7142857142858</c:v>
                </c:pt>
                <c:pt idx="160">
                  <c:v>1519.7142857142858</c:v>
                </c:pt>
                <c:pt idx="161">
                  <c:v>1506.8571428571429</c:v>
                </c:pt>
                <c:pt idx="162">
                  <c:v>1670</c:v>
                </c:pt>
                <c:pt idx="163">
                  <c:v>1447.8571428571429</c:v>
                </c:pt>
                <c:pt idx="164">
                  <c:v>1559.5714285714287</c:v>
                </c:pt>
                <c:pt idx="165">
                  <c:v>1374.5714285714287</c:v>
                </c:pt>
                <c:pt idx="166">
                  <c:v>1343.4285714285713</c:v>
                </c:pt>
                <c:pt idx="167">
                  <c:v>1279.5714285714287</c:v>
                </c:pt>
                <c:pt idx="168">
                  <c:v>-25919.857142857141</c:v>
                </c:pt>
                <c:pt idx="169">
                  <c:v>1354.4285714285713</c:v>
                </c:pt>
                <c:pt idx="170">
                  <c:v>1331.8571428571429</c:v>
                </c:pt>
                <c:pt idx="171">
                  <c:v>1351.8571428571429</c:v>
                </c:pt>
                <c:pt idx="172">
                  <c:v>1347.1428571428571</c:v>
                </c:pt>
                <c:pt idx="173">
                  <c:v>1412.5714285714287</c:v>
                </c:pt>
                <c:pt idx="174">
                  <c:v>1278.4285714285713</c:v>
                </c:pt>
                <c:pt idx="175">
                  <c:v>28513.571428571428</c:v>
                </c:pt>
                <c:pt idx="176">
                  <c:v>1173.5714285714287</c:v>
                </c:pt>
                <c:pt idx="177">
                  <c:v>1423.8571428571429</c:v>
                </c:pt>
                <c:pt idx="178">
                  <c:v>1537.7142857142858</c:v>
                </c:pt>
                <c:pt idx="179">
                  <c:v>1616.5714285714287</c:v>
                </c:pt>
                <c:pt idx="180">
                  <c:v>1716.4285714285713</c:v>
                </c:pt>
                <c:pt idx="181">
                  <c:v>1800</c:v>
                </c:pt>
                <c:pt idx="182">
                  <c:v>1864.8571428571429</c:v>
                </c:pt>
                <c:pt idx="183">
                  <c:v>1929.5714285714287</c:v>
                </c:pt>
                <c:pt idx="184">
                  <c:v>1997.5714285714287</c:v>
                </c:pt>
                <c:pt idx="185">
                  <c:v>1922</c:v>
                </c:pt>
                <c:pt idx="186">
                  <c:v>1869</c:v>
                </c:pt>
                <c:pt idx="187">
                  <c:v>1911.4285714285713</c:v>
                </c:pt>
                <c:pt idx="188">
                  <c:v>1784.2857142857142</c:v>
                </c:pt>
                <c:pt idx="189">
                  <c:v>1927.1428571428571</c:v>
                </c:pt>
                <c:pt idx="190">
                  <c:v>2003.8571428571429</c:v>
                </c:pt>
                <c:pt idx="191">
                  <c:v>2054.1428571428573</c:v>
                </c:pt>
                <c:pt idx="192">
                  <c:v>2105.7142857142858</c:v>
                </c:pt>
                <c:pt idx="193">
                  <c:v>2189</c:v>
                </c:pt>
                <c:pt idx="194">
                  <c:v>2154.2857142857142</c:v>
                </c:pt>
                <c:pt idx="195">
                  <c:v>2574.2857142857142</c:v>
                </c:pt>
                <c:pt idx="196">
                  <c:v>2564</c:v>
                </c:pt>
                <c:pt idx="197">
                  <c:v>2691.8571428571427</c:v>
                </c:pt>
                <c:pt idx="198">
                  <c:v>2543.5714285714284</c:v>
                </c:pt>
                <c:pt idx="199">
                  <c:v>2600.7142857142858</c:v>
                </c:pt>
                <c:pt idx="200">
                  <c:v>2622.7142857142858</c:v>
                </c:pt>
                <c:pt idx="201">
                  <c:v>2710.4285714285716</c:v>
                </c:pt>
                <c:pt idx="202">
                  <c:v>2567.8571428571427</c:v>
                </c:pt>
                <c:pt idx="203">
                  <c:v>2369.2857142857142</c:v>
                </c:pt>
                <c:pt idx="204">
                  <c:v>1977</c:v>
                </c:pt>
                <c:pt idx="205">
                  <c:v>2103</c:v>
                </c:pt>
                <c:pt idx="206">
                  <c:v>2083.2857142857142</c:v>
                </c:pt>
                <c:pt idx="207">
                  <c:v>2226</c:v>
                </c:pt>
                <c:pt idx="208">
                  <c:v>2127.2857142857142</c:v>
                </c:pt>
                <c:pt idx="209">
                  <c:v>1950.8571428571429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CF-490D-A533-5BF9F3D39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020617"/>
        <c:axId val="75942567"/>
      </c:lineChart>
      <c:catAx>
        <c:axId val="1273020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942567"/>
        <c:crosses val="autoZero"/>
        <c:auto val="1"/>
        <c:lblAlgn val="ctr"/>
        <c:lblOffset val="100"/>
        <c:noMultiLvlLbl val="1"/>
      </c:catAx>
      <c:valAx>
        <c:axId val="75942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302061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Model/Model/Susceptible, Model/Model/Infected and Model/Model/Recovered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'SIR Model KY - Center Differenc'!$W$1:$W$3</c:f>
              <c:strCache>
                <c:ptCount val="3"/>
                <c:pt idx="2">
                  <c:v>Susceptible</c:v>
                </c:pt>
              </c:strCache>
            </c:strRef>
          </c:tx>
          <c:marker>
            <c:symbol val="none"/>
          </c:marker>
          <c:val>
            <c:numRef>
              <c:f>'SIR Model KY - Center Differenc'!$W$4:$W$699</c:f>
              <c:numCache>
                <c:formatCode>General</c:formatCode>
                <c:ptCount val="696"/>
                <c:pt idx="0">
                  <c:v>0.99866782608695648</c:v>
                </c:pt>
                <c:pt idx="1">
                  <c:v>0.99863304347826087</c:v>
                </c:pt>
                <c:pt idx="2">
                  <c:v>0.99863508676644153</c:v>
                </c:pt>
                <c:pt idx="3">
                  <c:v>0.99859976878539358</c:v>
                </c:pt>
                <c:pt idx="4">
                  <c:v>0.99860120585804846</c:v>
                </c:pt>
                <c:pt idx="5">
                  <c:v>0.99856533173040596</c:v>
                </c:pt>
                <c:pt idx="6">
                  <c:v>0.99856614357078066</c:v>
                </c:pt>
                <c:pt idx="7">
                  <c:v>0.99852969187389362</c:v>
                </c:pt>
                <c:pt idx="8">
                  <c:v>0.99852985873550182</c:v>
                </c:pt>
                <c:pt idx="9">
                  <c:v>0.99849280737362767</c:v>
                </c:pt>
                <c:pt idx="10">
                  <c:v>0.99849230875756989</c:v>
                </c:pt>
                <c:pt idx="11">
                  <c:v>0.99845463493643893</c:v>
                </c:pt>
                <c:pt idx="12">
                  <c:v>0.99845344956787896</c:v>
                </c:pt>
                <c:pt idx="13">
                  <c:v>0.99841512976848179</c:v>
                </c:pt>
                <c:pt idx="14">
                  <c:v>0.99841323557225559</c:v>
                </c:pt>
                <c:pt idx="15">
                  <c:v>0.99837424552382603</c:v>
                </c:pt>
                <c:pt idx="16">
                  <c:v>0.99837161959915866</c:v>
                </c:pt>
                <c:pt idx="17">
                  <c:v>0.99833193425132316</c:v>
                </c:pt>
                <c:pt idx="18">
                  <c:v>0.99832855284562672</c:v>
                </c:pt>
                <c:pt idx="19">
                  <c:v>0.99828814633969198</c:v>
                </c:pt>
                <c:pt idx="20">
                  <c:v>0.99828398482141811</c:v>
                </c:pt>
                <c:pt idx="21">
                  <c:v>0.99824283046076645</c:v>
                </c:pt>
                <c:pt idx="22">
                  <c:v>0.99823786329128594</c:v>
                </c:pt>
                <c:pt idx="23">
                  <c:v>0.99819593351084812</c:v>
                </c:pt>
                <c:pt idx="24">
                  <c:v>0.99819013421532832</c:v>
                </c:pt>
                <c:pt idx="25">
                  <c:v>0.99814740055010298</c:v>
                </c:pt>
                <c:pt idx="26">
                  <c:v>0.99814074168735389</c:v>
                </c:pt>
                <c:pt idx="27">
                  <c:v>0.99809717473994086</c:v>
                </c:pt>
                <c:pt idx="28">
                  <c:v>0.9980896278711997</c:v>
                </c:pt>
                <c:pt idx="29">
                  <c:v>0.99804519727831453</c:v>
                </c:pt>
                <c:pt idx="30">
                  <c:v>0.99803673293493733</c:v>
                </c:pt>
                <c:pt idx="31">
                  <c:v>0.99799140733287361</c:v>
                </c:pt>
                <c:pt idx="32">
                  <c:v>0.99798199498290185</c:v>
                </c:pt>
                <c:pt idx="33">
                  <c:v>0.99793574197190638</c:v>
                </c:pt>
                <c:pt idx="34">
                  <c:v>0.99792534998547544</c:v>
                </c:pt>
                <c:pt idx="35">
                  <c:v>0.99787813609300102</c:v>
                </c:pt>
                <c:pt idx="36">
                  <c:v>0.99786673170655682</c:v>
                </c:pt>
                <c:pt idx="37">
                  <c:v>0.99781852234935675</c:v>
                </c:pt>
                <c:pt idx="38">
                  <c:v>0.99780607162864543</c:v>
                </c:pt>
                <c:pt idx="39">
                  <c:v>0.99775683107367152</c:v>
                </c:pt>
                <c:pt idx="40">
                  <c:v>0.99774329887546687</c:v>
                </c:pt>
                <c:pt idx="41">
                  <c:v>0.9976929901995345</c:v>
                </c:pt>
                <c:pt idx="42">
                  <c:v>0.99767834013206547</c:v>
                </c:pt>
                <c:pt idx="43">
                  <c:v>0.99762692518024554</c:v>
                </c:pt>
                <c:pt idx="44">
                  <c:v>0.9976111195622871</c:v>
                </c:pt>
                <c:pt idx="45">
                  <c:v>0.9975585589049859</c:v>
                </c:pt>
                <c:pt idx="46">
                  <c:v>0.99754155872357431</c:v>
                </c:pt>
                <c:pt idx="47">
                  <c:v>0.99748781161226041</c:v>
                </c:pt>
                <c:pt idx="48">
                  <c:v>0.99746957647899281</c:v>
                </c:pt>
                <c:pt idx="49">
                  <c:v>0.99741460080052902</c:v>
                </c:pt>
                <c:pt idx="50">
                  <c:v>0.99739508890640804</c:v>
                </c:pt>
                <c:pt idx="51">
                  <c:v>0.99733884113594651</c:v>
                </c:pt>
                <c:pt idx="52">
                  <c:v>0.99731800920472702</c:v>
                </c:pt>
                <c:pt idx="53">
                  <c:v>0.99726044435712424</c:v>
                </c:pt>
                <c:pt idx="54">
                  <c:v>0.99723824759712099</c:v>
                </c:pt>
                <c:pt idx="55">
                  <c:v>0.99717931917682745</c:v>
                </c:pt>
                <c:pt idx="56">
                  <c:v>0.99715571123113966</c:v>
                </c:pt>
                <c:pt idx="57">
                  <c:v>0.99709537118052038</c:v>
                </c:pt>
                <c:pt idx="58">
                  <c:v>0.9970703040756288</c:v>
                </c:pt>
                <c:pt idx="59">
                  <c:v>0.99700850272166797</c:v>
                </c:pt>
                <c:pt idx="60">
                  <c:v>0.99698192681436015</c:v>
                </c:pt>
                <c:pt idx="61">
                  <c:v>0.99691861281370242</c:v>
                </c:pt>
                <c:pt idx="62">
                  <c:v>0.99689047673627929</c:v>
                </c:pt>
                <c:pt idx="63">
                  <c:v>0.99682559701856155</c:v>
                </c:pt>
                <c:pt idx="64">
                  <c:v>0.99679584762227846</c:v>
                </c:pt>
                <c:pt idx="65">
                  <c:v>0.99672934733170204</c:v>
                </c:pt>
                <c:pt idx="66">
                  <c:v>0.99669792962839687</c:v>
                </c:pt>
                <c:pt idx="67">
                  <c:v>0.99662975206349136</c:v>
                </c:pt>
                <c:pt idx="68">
                  <c:v>0.99659660916535053</c:v>
                </c:pt>
                <c:pt idx="69">
                  <c:v>0.99652669571687957</c:v>
                </c:pt>
                <c:pt idx="70">
                  <c:v>0.99649176877429291</c:v>
                </c:pt>
                <c:pt idx="71">
                  <c:v>0.99642005886124996</c:v>
                </c:pt>
                <c:pt idx="72">
                  <c:v>0.99638328699870415</c:v>
                </c:pt>
                <c:pt idx="73">
                  <c:v>0.99630971800234758</c:v>
                </c:pt>
                <c:pt idx="74">
                  <c:v>0.99627103825230678</c:v>
                </c:pt>
                <c:pt idx="75">
                  <c:v>0.99619554544818145</c:v>
                </c:pt>
                <c:pt idx="76">
                  <c:v>0.99615489268290458</c:v>
                </c:pt>
                <c:pt idx="77">
                  <c:v>0.99607740917079723</c:v>
                </c:pt>
                <c:pt idx="78">
                  <c:v>0.9960347160320383</c:v>
                </c:pt>
                <c:pt idx="79">
                  <c:v>0.99595517266381339</c:v>
                </c:pt>
                <c:pt idx="80">
                  <c:v>0.99591036949035328</c:v>
                </c:pt>
                <c:pt idx="81">
                  <c:v>0.99582869479561509</c:v>
                </c:pt>
                <c:pt idx="82">
                  <c:v>0.99578170954857081</c:v>
                </c:pt>
                <c:pt idx="83">
                  <c:v>0.99569782965809739</c:v>
                </c:pt>
                <c:pt idx="84">
                  <c:v>0.99564858784395549</c:v>
                </c:pt>
                <c:pt idx="85">
                  <c:v>0.99556242641084991</c:v>
                </c:pt>
                <c:pt idx="86">
                  <c:v>0.99551085100217018</c:v>
                </c:pt>
                <c:pt idx="87">
                  <c:v>0.99542232912067419</c:v>
                </c:pt>
                <c:pt idx="88">
                  <c:v>0.99536834047440848</c:v>
                </c:pt>
                <c:pt idx="89">
                  <c:v>0.99527737659632276</c:v>
                </c:pt>
                <c:pt idx="90">
                  <c:v>0.99522089236969569</c:v>
                </c:pt>
                <c:pt idx="91">
                  <c:v>0.9951274022183525</c:v>
                </c:pt>
                <c:pt idx="92">
                  <c:v>0.99506833728224897</c:v>
                </c:pt>
                <c:pt idx="93">
                  <c:v>0.99497223376398114</c:v>
                </c:pt>
                <c:pt idx="94">
                  <c:v>0.99491050011378634</c:v>
                </c:pt>
                <c:pt idx="95">
                  <c:v>0.99481169322683816</c:v>
                </c:pt>
                <c:pt idx="96">
                  <c:v>0.9947471998906765</c:v>
                </c:pt>
                <c:pt idx="97">
                  <c:v>0.99464559663150121</c:v>
                </c:pt>
                <c:pt idx="98">
                  <c:v>0.99457824957581986</c:v>
                </c:pt>
                <c:pt idx="99">
                  <c:v>0.99447375384271031</c:v>
                </c:pt>
                <c:pt idx="100">
                  <c:v>0.99440345587515444</c:v>
                </c:pt>
                <c:pt idx="101">
                  <c:v>0.99429596836915335</c:v>
                </c:pt>
                <c:pt idx="102">
                  <c:v>0.99422261903868103</c:v>
                </c:pt>
                <c:pt idx="103">
                  <c:v>0.99411203716171737</c:v>
                </c:pt>
                <c:pt idx="104">
                  <c:v>0.99403553265590183</c:v>
                </c:pt>
                <c:pt idx="105">
                  <c:v>0.99392175040610276</c:v>
                </c:pt>
                <c:pt idx="106">
                  <c:v>0.99384198344557229</c:v>
                </c:pt>
                <c:pt idx="107">
                  <c:v>0.99372489130969932</c:v>
                </c:pt>
                <c:pt idx="108">
                  <c:v>0.9936417510396659</c:v>
                </c:pt>
                <c:pt idx="109">
                  <c:v>0.99352123588262709</c:v>
                </c:pt>
                <c:pt idx="110">
                  <c:v>0.99343460776145553</c:v>
                </c:pt>
                <c:pt idx="111">
                  <c:v>0.99331055271284607</c:v>
                </c:pt>
                <c:pt idx="112">
                  <c:v>0.99322031839761926</c:v>
                </c:pt>
                <c:pt idx="113">
                  <c:v>0.99309260273524558</c:v>
                </c:pt>
                <c:pt idx="114">
                  <c:v>0.99299863996428106</c:v>
                </c:pt>
                <c:pt idx="115">
                  <c:v>0.99286713899462598</c:v>
                </c:pt>
                <c:pt idx="116">
                  <c:v>0.99276932146690433</c:v>
                </c:pt>
                <c:pt idx="117">
                  <c:v>0.99263390640249205</c:v>
                </c:pt>
                <c:pt idx="118">
                  <c:v>0.99253210365395805</c:v>
                </c:pt>
                <c:pt idx="119">
                  <c:v>0.9923926414875831</c:v>
                </c:pt>
                <c:pt idx="120">
                  <c:v>0.99228671876428487</c:v>
                </c:pt>
                <c:pt idx="121">
                  <c:v>0.99214307214007003</c:v>
                </c:pt>
                <c:pt idx="122">
                  <c:v>0.99203289026810515</c:v>
                </c:pt>
                <c:pt idx="123">
                  <c:v>0.99188491734935924</c:v>
                </c:pt>
                <c:pt idx="124">
                  <c:v>0.99177033260159997</c:v>
                </c:pt>
                <c:pt idx="125">
                  <c:v>0.99161788693544872</c:v>
                </c:pt>
                <c:pt idx="126">
                  <c:v>0.99149875089502315</c:v>
                </c:pt>
                <c:pt idx="127">
                  <c:v>0.99134168127379296</c:v>
                </c:pt>
                <c:pt idx="128">
                  <c:v>0.99121784069430452</c:v>
                </c:pt>
                <c:pt idx="129">
                  <c:v>0.99105599101364239</c:v>
                </c:pt>
                <c:pt idx="130">
                  <c:v>0.99092728767611438</c:v>
                </c:pt>
                <c:pt idx="131">
                  <c:v>0.99076049678983324</c:v>
                </c:pt>
                <c:pt idx="132">
                  <c:v>0.99062676735637167</c:v>
                </c:pt>
                <c:pt idx="133">
                  <c:v>0.99045486892801815</c:v>
                </c:pt>
                <c:pt idx="134">
                  <c:v>0.9903159447921932</c:v>
                </c:pt>
                <c:pt idx="135">
                  <c:v>0.99013876714333915</c:v>
                </c:pt>
                <c:pt idx="136">
                  <c:v>0.98999447427729104</c:v>
                </c:pt>
                <c:pt idx="137">
                  <c:v>0.98981184023255975</c:v>
                </c:pt>
                <c:pt idx="138">
                  <c:v>0.98966199903084462</c:v>
                </c:pt>
                <c:pt idx="139">
                  <c:v>0.98947372575969028</c:v>
                </c:pt>
                <c:pt idx="140">
                  <c:v>0.9893181508798885</c:v>
                </c:pt>
                <c:pt idx="141">
                  <c:v>0.98912404973515522</c:v>
                </c:pt>
                <c:pt idx="142">
                  <c:v>0.98896254993527533</c:v>
                </c:pt>
                <c:pt idx="143">
                  <c:v>0.98876242628857303</c:v>
                </c:pt>
                <c:pt idx="144">
                  <c:v>0.98859480426129331</c:v>
                </c:pt>
                <c:pt idx="145">
                  <c:v>0.98838845733523828</c:v>
                </c:pt>
                <c:pt idx="146">
                  <c:v>0.98821450953903922</c:v>
                </c:pt>
                <c:pt idx="147">
                  <c:v>0.98800173223641719</c:v>
                </c:pt>
                <c:pt idx="148">
                  <c:v>0.98782124872367072</c:v>
                </c:pt>
                <c:pt idx="149">
                  <c:v>0.98760182745359393</c:v>
                </c:pt>
                <c:pt idx="150">
                  <c:v>0.98741459169568679</c:v>
                </c:pt>
                <c:pt idx="151">
                  <c:v>0.9871883061968294</c:v>
                </c:pt>
                <c:pt idx="152">
                  <c:v>0.98699409490641266</c:v>
                </c:pt>
                <c:pt idx="153">
                  <c:v>0.98676071806742249</c:v>
                </c:pt>
                <c:pt idx="154">
                  <c:v>0.98655930101789369</c:v>
                </c:pt>
                <c:pt idx="155">
                  <c:v>0.98631859869509464</c:v>
                </c:pt>
                <c:pt idx="156">
                  <c:v>0.98610973853743478</c:v>
                </c:pt>
                <c:pt idx="157">
                  <c:v>0.98586146936995023</c:v>
                </c:pt>
                <c:pt idx="158">
                  <c:v>0.98564492144705607</c:v>
                </c:pt>
                <c:pt idx="159">
                  <c:v>0.98538883666950094</c:v>
                </c:pt>
                <c:pt idx="160">
                  <c:v>0.9851643488281695</c:v>
                </c:pt>
                <c:pt idx="161">
                  <c:v>0.98490019208107871</c:v>
                </c:pt>
                <c:pt idx="162">
                  <c:v>0.98466750448182183</c:v>
                </c:pt>
                <c:pt idx="163">
                  <c:v>0.98439501162000242</c:v>
                </c:pt>
                <c:pt idx="164">
                  <c:v>0.98415385654489085</c:v>
                </c:pt>
                <c:pt idx="165">
                  <c:v>0.98387275544390629</c:v>
                </c:pt>
                <c:pt idx="166">
                  <c:v>0.98362285710266306</c:v>
                </c:pt>
                <c:pt idx="167">
                  <c:v>0.9833328674636832</c:v>
                </c:pt>
                <c:pt idx="168">
                  <c:v>0.98307394179827234</c:v>
                </c:pt>
                <c:pt idx="169">
                  <c:v>0.98277477495154486</c:v>
                </c:pt>
                <c:pt idx="170">
                  <c:v>0.98250652943952543</c:v>
                </c:pt>
                <c:pt idx="171">
                  <c:v>0.98219788814675324</c:v>
                </c:pt>
                <c:pt idx="172">
                  <c:v>0.9819200216036964</c:v>
                </c:pt>
                <c:pt idx="173">
                  <c:v>0.98160159985963125</c:v>
                </c:pt>
                <c:pt idx="174">
                  <c:v>0.98131380224092701</c:v>
                </c:pt>
                <c:pt idx="175">
                  <c:v>0.98098528507452154</c:v>
                </c:pt>
                <c:pt idx="176">
                  <c:v>0.98068723727693186</c:v>
                </c:pt>
                <c:pt idx="177">
                  <c:v>0.98034830055242128</c:v>
                </c:pt>
                <c:pt idx="178">
                  <c:v>0.98003967421576965</c:v>
                </c:pt>
                <c:pt idx="179">
                  <c:v>0.97968998443408972</c:v>
                </c:pt>
                <c:pt idx="180">
                  <c:v>0.97937044174351018</c:v>
                </c:pt>
                <c:pt idx="181">
                  <c:v>0.97900965584449229</c:v>
                </c:pt>
                <c:pt idx="182">
                  <c:v>0.97867884933369842</c:v>
                </c:pt>
                <c:pt idx="183">
                  <c:v>0.97830661449952039</c:v>
                </c:pt>
                <c:pt idx="184">
                  <c:v>0.97796418685559172</c:v>
                </c:pt>
                <c:pt idx="185">
                  <c:v>0.97758014031600116</c:v>
                </c:pt>
                <c:pt idx="186">
                  <c:v>0.97722572418622677</c:v>
                </c:pt>
                <c:pt idx="187">
                  <c:v>0.97682949302609623</c:v>
                </c:pt>
                <c:pt idx="188">
                  <c:v>0.97646271082745506</c:v>
                </c:pt>
                <c:pt idx="189">
                  <c:v>0.97605391179727119</c:v>
                </c:pt>
                <c:pt idx="190">
                  <c:v>0.97567437552917491</c:v>
                </c:pt>
                <c:pt idx="191">
                  <c:v>0.97525261485910975</c:v>
                </c:pt>
                <c:pt idx="192">
                  <c:v>0.97485992592008031</c:v>
                </c:pt>
                <c:pt idx="193">
                  <c:v>0.97442479913833946</c:v>
                </c:pt>
                <c:pt idx="194">
                  <c:v>0.97401854814734201</c:v>
                </c:pt>
                <c:pt idx="195">
                  <c:v>0.97356963990353607</c:v>
                </c:pt>
                <c:pt idx="196">
                  <c:v>0.9731494065267392</c:v>
                </c:pt>
                <c:pt idx="197">
                  <c:v>0.97268629042107546</c:v>
                </c:pt>
                <c:pt idx="198">
                  <c:v>0.97225164320486401</c:v>
                </c:pt>
                <c:pt idx="199">
                  <c:v>0.97177388162401135</c:v>
                </c:pt>
                <c:pt idx="200">
                  <c:v>0.97132437783513226</c:v>
                </c:pt>
                <c:pt idx="201">
                  <c:v>0.9708315217956669</c:v>
                </c:pt>
                <c:pt idx="202">
                  <c:v>0.97036670726944707</c:v>
                </c:pt>
                <c:pt idx="203">
                  <c:v>0.9698582962698471</c:v>
                </c:pt>
                <c:pt idx="204">
                  <c:v>0.96937770526748068</c:v>
                </c:pt>
                <c:pt idx="205">
                  <c:v>0.96885326714969755</c:v>
                </c:pt>
                <c:pt idx="206">
                  <c:v>0.96835642222566298</c:v>
                </c:pt>
                <c:pt idx="207">
                  <c:v>0.96781547304736104</c:v>
                </c:pt>
                <c:pt idx="208">
                  <c:v>0.96730188492809188</c:v>
                </c:pt>
                <c:pt idx="209">
                  <c:v>0.96674392884671145</c:v>
                </c:pt>
                <c:pt idx="210">
                  <c:v>0.96621309632171071</c:v>
                </c:pt>
                <c:pt idx="211">
                  <c:v>0.96563762549157772</c:v>
                </c:pt>
                <c:pt idx="212">
                  <c:v>0.96508903531823242</c:v>
                </c:pt>
                <c:pt idx="213">
                  <c:v>0.96449552980200559</c:v>
                </c:pt>
                <c:pt idx="214">
                  <c:v>0.9639286566254287</c:v>
                </c:pt>
                <c:pt idx="215">
                  <c:v>0.96331658432124478</c:v>
                </c:pt>
                <c:pt idx="216">
                  <c:v>0.96273089061054085</c:v>
                </c:pt>
                <c:pt idx="217">
                  <c:v>0.96209970719629001</c:v>
                </c:pt>
                <c:pt idx="218">
                  <c:v>0.96149464319871369</c:v>
                </c:pt>
                <c:pt idx="219">
                  <c:v>0.96084379209494986</c:v>
                </c:pt>
                <c:pt idx="220">
                  <c:v>0.96021879580949887</c:v>
                </c:pt>
                <c:pt idx="221">
                  <c:v>0.95954770816256163</c:v>
                </c:pt>
                <c:pt idx="222">
                  <c:v>0.95890220533461934</c:v>
                </c:pt>
                <c:pt idx="223">
                  <c:v>0.95821030002161978</c:v>
                </c:pt>
                <c:pt idx="224">
                  <c:v>0.95754370416033541</c:v>
                </c:pt>
                <c:pt idx="225">
                  <c:v>0.95683038781773</c:v>
                </c:pt>
                <c:pt idx="226">
                  <c:v>0.95614210023790003</c:v>
                </c:pt>
                <c:pt idx="227">
                  <c:v>0.95540676731545127</c:v>
                </c:pt>
                <c:pt idx="228">
                  <c:v>0.95469617720573774</c:v>
                </c:pt>
                <c:pt idx="229">
                  <c:v>0.95393821004773272</c:v>
                </c:pt>
                <c:pt idx="230">
                  <c:v>0.95320469456712598</c:v>
                </c:pt>
                <c:pt idx="231">
                  <c:v>0.95242346352279661</c:v>
                </c:pt>
                <c:pt idx="232">
                  <c:v>0.95166638792730185</c:v>
                </c:pt>
                <c:pt idx="233">
                  <c:v>0.95086125149245893</c:v>
                </c:pt>
                <c:pt idx="234">
                  <c:v>0.95007996929405447</c:v>
                </c:pt>
                <c:pt idx="235">
                  <c:v>0.94925027428601605</c:v>
                </c:pt>
                <c:pt idx="236">
                  <c:v>0.94844412744599738</c:v>
                </c:pt>
                <c:pt idx="237">
                  <c:v>0.94758920921395673</c:v>
                </c:pt>
                <c:pt idx="238">
                  <c:v>0.94675752837284211</c:v>
                </c:pt>
                <c:pt idx="239">
                  <c:v>0.94587671104588034</c:v>
                </c:pt>
                <c:pt idx="240">
                  <c:v>0.94501881579211366</c:v>
                </c:pt>
                <c:pt idx="241">
                  <c:v>0.94411141256711861</c:v>
                </c:pt>
                <c:pt idx="242">
                  <c:v>0.94322661174685796</c:v>
                </c:pt>
                <c:pt idx="243">
                  <c:v>0.94229192521866145</c:v>
                </c:pt>
                <c:pt idx="244">
                  <c:v>0.94137951728898828</c:v>
                </c:pt>
                <c:pt idx="245">
                  <c:v>0.94041683982507784</c:v>
                </c:pt>
                <c:pt idx="246">
                  <c:v>0.93947611325300406</c:v>
                </c:pt>
                <c:pt idx="247">
                  <c:v>0.93848472741520161</c:v>
                </c:pt>
                <c:pt idx="248">
                  <c:v>0.93751496112488342</c:v>
                </c:pt>
                <c:pt idx="249">
                  <c:v>0.93649414014041232</c:v>
                </c:pt>
                <c:pt idx="250">
                  <c:v>0.93549460401100226</c:v>
                </c:pt>
                <c:pt idx="251">
                  <c:v>0.93444361229538186</c:v>
                </c:pt>
                <c:pt idx="252">
                  <c:v>0.93341356771196549</c:v>
                </c:pt>
                <c:pt idx="253">
                  <c:v>0.93233166144617996</c:v>
                </c:pt>
                <c:pt idx="254">
                  <c:v>0.93127036190624413</c:v>
                </c:pt>
                <c:pt idx="255">
                  <c:v>0.93015678967062765</c:v>
                </c:pt>
                <c:pt idx="256">
                  <c:v>0.92906348144849549</c:v>
                </c:pt>
                <c:pt idx="257">
                  <c:v>0.92791748491575832</c:v>
                </c:pt>
                <c:pt idx="258">
                  <c:v>0.92679140778740254</c:v>
                </c:pt>
                <c:pt idx="259">
                  <c:v>0.92561222247718833</c:v>
                </c:pt>
                <c:pt idx="260">
                  <c:v>0.92445261050779071</c:v>
                </c:pt>
                <c:pt idx="261">
                  <c:v>0.9232394666051067</c:v>
                </c:pt>
                <c:pt idx="262">
                  <c:v>0.92204554900167601</c:v>
                </c:pt>
                <c:pt idx="263">
                  <c:v>0.92079767224147013</c:v>
                </c:pt>
                <c:pt idx="264">
                  <c:v>0.91956867427275168</c:v>
                </c:pt>
                <c:pt idx="265">
                  <c:v>0.91828528689282318</c:v>
                </c:pt>
                <c:pt idx="266">
                  <c:v>0.91702043087863749</c:v>
                </c:pt>
                <c:pt idx="267">
                  <c:v>0.91570075264296102</c:v>
                </c:pt>
                <c:pt idx="268">
                  <c:v>0.91439925901498964</c:v>
                </c:pt>
                <c:pt idx="269">
                  <c:v>0.9130425083094017</c:v>
                </c:pt>
                <c:pt idx="270">
                  <c:v>0.91170359674529544</c:v>
                </c:pt>
                <c:pt idx="271">
                  <c:v>0.91030899174733759</c:v>
                </c:pt>
                <c:pt idx="272">
                  <c:v>0.90893188237985756</c:v>
                </c:pt>
                <c:pt idx="273">
                  <c:v>0.90749864230439159</c:v>
                </c:pt>
                <c:pt idx="274">
                  <c:v>0.90608255700709761</c:v>
                </c:pt>
                <c:pt idx="275">
                  <c:v>0.90460990342909953</c:v>
                </c:pt>
                <c:pt idx="276">
                  <c:v>0.90315406717988156</c:v>
                </c:pt>
                <c:pt idx="277">
                  <c:v>0.90164122543558789</c:v>
                </c:pt>
                <c:pt idx="278">
                  <c:v>0.90014486775908376</c:v>
                </c:pt>
                <c:pt idx="279">
                  <c:v>0.89859106842639647</c:v>
                </c:pt>
                <c:pt idx="280">
                  <c:v>0.8970534249160611</c:v>
                </c:pt>
                <c:pt idx="281">
                  <c:v>0.89545790537482139</c:v>
                </c:pt>
                <c:pt idx="282">
                  <c:v>0.8938782192950987</c:v>
                </c:pt>
                <c:pt idx="283">
                  <c:v>0.89224022536751368</c:v>
                </c:pt>
                <c:pt idx="284">
                  <c:v>0.89061774933621807</c:v>
                </c:pt>
                <c:pt idx="285">
                  <c:v>0.88893653700736019</c:v>
                </c:pt>
                <c:pt idx="286">
                  <c:v>0.88727053475799733</c:v>
                </c:pt>
                <c:pt idx="287">
                  <c:v>0.88554537197590399</c:v>
                </c:pt>
                <c:pt idx="288">
                  <c:v>0.8838351201992487</c:v>
                </c:pt>
                <c:pt idx="289">
                  <c:v>0.8820652887537197</c:v>
                </c:pt>
                <c:pt idx="290">
                  <c:v>0.88031007901752201</c:v>
                </c:pt>
                <c:pt idx="291">
                  <c:v>0.87849487649625024</c:v>
                </c:pt>
                <c:pt idx="292">
                  <c:v>0.87669401724146256</c:v>
                </c:pt>
                <c:pt idx="293">
                  <c:v>0.87483275906163638</c:v>
                </c:pt>
                <c:pt idx="294">
                  <c:v>0.87298557767303964</c:v>
                </c:pt>
                <c:pt idx="295">
                  <c:v>0.87107759918602479</c:v>
                </c:pt>
                <c:pt idx="296">
                  <c:v>0.86918344413458637</c:v>
                </c:pt>
                <c:pt idx="297">
                  <c:v>0.86722810280073415</c:v>
                </c:pt>
                <c:pt idx="298">
                  <c:v>0.86528634585445108</c:v>
                </c:pt>
                <c:pt idx="299">
                  <c:v>0.86328302348448427</c:v>
                </c:pt>
                <c:pt idx="300">
                  <c:v>0.86129306198385747</c:v>
                </c:pt>
                <c:pt idx="301">
                  <c:v>0.85924116704266473</c:v>
                </c:pt>
                <c:pt idx="302">
                  <c:v>0.85720242623631338</c:v>
                </c:pt>
                <c:pt idx="303">
                  <c:v>0.85510139620433145</c:v>
                </c:pt>
                <c:pt idx="304">
                  <c:v>0.85301333163959459</c:v>
                </c:pt>
                <c:pt idx="305">
                  <c:v>0.85086263542628471</c:v>
                </c:pt>
                <c:pt idx="306">
                  <c:v>0.84872473538897308</c:v>
                </c:pt>
                <c:pt idx="307">
                  <c:v>0.84652387579220545</c:v>
                </c:pt>
                <c:pt idx="308">
                  <c:v>0.84433566378896363</c:v>
                </c:pt>
                <c:pt idx="309">
                  <c:v>0.84208417999341079</c:v>
                </c:pt>
                <c:pt idx="310">
                  <c:v>0.83984521726943273</c:v>
                </c:pt>
                <c:pt idx="311">
                  <c:v>0.8375426873763524</c:v>
                </c:pt>
                <c:pt idx="312">
                  <c:v>0.83525257546046761</c:v>
                </c:pt>
                <c:pt idx="313">
                  <c:v>0.83289861904052576</c:v>
                </c:pt>
                <c:pt idx="314">
                  <c:v>0.83055700230894147</c:v>
                </c:pt>
                <c:pt idx="315">
                  <c:v>0.82815128296899687</c:v>
                </c:pt>
                <c:pt idx="316">
                  <c:v>0.82575785121825729</c:v>
                </c:pt>
                <c:pt idx="317">
                  <c:v>0.82330007917230486</c:v>
                </c:pt>
                <c:pt idx="318">
                  <c:v>0.82085457019130592</c:v>
                </c:pt>
                <c:pt idx="319">
                  <c:v>0.81834450482506504</c:v>
                </c:pt>
                <c:pt idx="320">
                  <c:v>0.81584670695526496</c:v>
                </c:pt>
                <c:pt idx="321">
                  <c:v>0.81328415937320808</c:v>
                </c:pt>
                <c:pt idx="322">
                  <c:v>0.81073391404549311</c:v>
                </c:pt>
                <c:pt idx="323">
                  <c:v>0.80811874958844743</c:v>
                </c:pt>
                <c:pt idx="324">
                  <c:v>0.80551595382446906</c:v>
                </c:pt>
                <c:pt idx="325">
                  <c:v>0.8028480945452986</c:v>
                </c:pt>
                <c:pt idx="326">
                  <c:v>0.80019270341049453</c:v>
                </c:pt>
                <c:pt idx="327">
                  <c:v>0.79747213049479093</c:v>
                </c:pt>
                <c:pt idx="328">
                  <c:v>0.79476415948974821</c:v>
                </c:pt>
                <c:pt idx="329">
                  <c:v>0.79199091560793311</c:v>
                </c:pt>
                <c:pt idx="330">
                  <c:v>0.78923044298425959</c:v>
                </c:pt>
                <c:pt idx="331">
                  <c:v>0.78640463456104304</c:v>
                </c:pt>
                <c:pt idx="332">
                  <c:v>0.78359180354748825</c:v>
                </c:pt>
                <c:pt idx="333">
                  <c:v>0.78071360293424108</c:v>
                </c:pt>
                <c:pt idx="334">
                  <c:v>0.77784862385846376</c:v>
                </c:pt>
                <c:pt idx="335">
                  <c:v>0.77491827139375968</c:v>
                </c:pt>
                <c:pt idx="336">
                  <c:v>0.77200142368488167</c:v>
                </c:pt>
                <c:pt idx="337">
                  <c:v>0.76901922962825731</c:v>
                </c:pt>
                <c:pt idx="338">
                  <c:v>0.76605086368518449</c:v>
                </c:pt>
                <c:pt idx="339">
                  <c:v>0.76301721000905598</c:v>
                </c:pt>
                <c:pt idx="340">
                  <c:v>0.75999774891949468</c:v>
                </c:pt>
                <c:pt idx="341">
                  <c:v>0.75691309094417536</c:v>
                </c:pt>
                <c:pt idx="342">
                  <c:v>0.75384303203933223</c:v>
                </c:pt>
                <c:pt idx="343">
                  <c:v>0.75070789989621645</c:v>
                </c:pt>
                <c:pt idx="344">
                  <c:v>0.74758781612635639</c:v>
                </c:pt>
                <c:pt idx="345">
                  <c:v>0.74440281603458058</c:v>
                </c:pt>
                <c:pt idx="346">
                  <c:v>0.74123335715092697</c:v>
                </c:pt>
                <c:pt idx="347">
                  <c:v>0.73799917249320102</c:v>
                </c:pt>
                <c:pt idx="348">
                  <c:v>0.73478106602210935</c:v>
                </c:pt>
                <c:pt idx="349">
                  <c:v>0.73149845820592208</c:v>
                </c:pt>
                <c:pt idx="350">
                  <c:v>0.72823251020184376</c:v>
                </c:pt>
                <c:pt idx="351">
                  <c:v>0.72490231929290538</c:v>
                </c:pt>
                <c:pt idx="352">
                  <c:v>0.72158941485738315</c:v>
                </c:pt>
                <c:pt idx="353">
                  <c:v>0.71821255997296207</c:v>
                </c:pt>
                <c:pt idx="354">
                  <c:v>0.71485366352776758</c:v>
                </c:pt>
                <c:pt idx="355">
                  <c:v>0.71143114297851962</c:v>
                </c:pt>
                <c:pt idx="356">
                  <c:v>0.70802729828205491</c:v>
                </c:pt>
                <c:pt idx="357">
                  <c:v>0.70456018945202525</c:v>
                </c:pt>
                <c:pt idx="358">
                  <c:v>0.70111251934925922</c:v>
                </c:pt>
                <c:pt idx="359">
                  <c:v>0.69760197830495496</c:v>
                </c:pt>
                <c:pt idx="360">
                  <c:v>0.69411168420245462</c:v>
                </c:pt>
                <c:pt idx="361">
                  <c:v>0.69055894502324022</c:v>
                </c:pt>
                <c:pt idx="362">
                  <c:v>0.6870273060822718</c:v>
                </c:pt>
                <c:pt idx="363">
                  <c:v>0.68343367990581816</c:v>
                </c:pt>
                <c:pt idx="364">
                  <c:v>0.67986205194803284</c:v>
                </c:pt>
                <c:pt idx="365">
                  <c:v>0.67622892572614635</c:v>
                </c:pt>
                <c:pt idx="366">
                  <c:v>0.67261873984801579</c:v>
                </c:pt>
                <c:pt idx="367">
                  <c:v>0.66894757480987699</c:v>
                </c:pt>
                <c:pt idx="368">
                  <c:v>0.66530033570379432</c:v>
                </c:pt>
                <c:pt idx="369">
                  <c:v>0.66159266552543106</c:v>
                </c:pt>
                <c:pt idx="370">
                  <c:v>0.65790994950723036</c:v>
                </c:pt>
                <c:pt idx="371">
                  <c:v>0.65416737818792436</c:v>
                </c:pt>
                <c:pt idx="372">
                  <c:v>0.65045083093247835</c:v>
                </c:pt>
                <c:pt idx="373">
                  <c:v>0.64667503038074037</c:v>
                </c:pt>
                <c:pt idx="374">
                  <c:v>0.64292636436925688</c:v>
                </c:pt>
                <c:pt idx="375">
                  <c:v>0.63911907170298632</c:v>
                </c:pt>
                <c:pt idx="376">
                  <c:v>0.63534006338761873</c:v>
                </c:pt>
                <c:pt idx="377">
                  <c:v>0.63150307795506777</c:v>
                </c:pt>
                <c:pt idx="378">
                  <c:v>0.62769556464846432</c:v>
                </c:pt>
                <c:pt idx="379">
                  <c:v>0.62383074477863532</c:v>
                </c:pt>
                <c:pt idx="380">
                  <c:v>0.61999662127805544</c:v>
                </c:pt>
                <c:pt idx="381">
                  <c:v>0.61610588077115402</c:v>
                </c:pt>
                <c:pt idx="382">
                  <c:v>0.61224709572875491</c:v>
                </c:pt>
                <c:pt idx="383">
                  <c:v>0.60833240009927247</c:v>
                </c:pt>
                <c:pt idx="384">
                  <c:v>0.60445095215209477</c:v>
                </c:pt>
                <c:pt idx="385">
                  <c:v>0.60051431463898763</c:v>
                </c:pt>
                <c:pt idx="386">
                  <c:v>0.59661224831402271</c:v>
                </c:pt>
                <c:pt idx="387">
                  <c:v>0.59265572567426539</c:v>
                </c:pt>
                <c:pt idx="388">
                  <c:v>0.58873512708574816</c:v>
                </c:pt>
                <c:pt idx="389">
                  <c:v>0.58476081518924328</c:v>
                </c:pt>
                <c:pt idx="390">
                  <c:v>0.58082380754695917</c:v>
                </c:pt>
                <c:pt idx="391">
                  <c:v>0.57683383679236944</c:v>
                </c:pt>
                <c:pt idx="392">
                  <c:v>0.57288257574127877</c:v>
                </c:pt>
                <c:pt idx="393">
                  <c:v>0.56887910631378369</c:v>
                </c:pt>
                <c:pt idx="394">
                  <c:v>0.56491577512662383</c:v>
                </c:pt>
                <c:pt idx="395">
                  <c:v>0.56090099211988154</c:v>
                </c:pt>
                <c:pt idx="396">
                  <c:v>0.55692779676559945</c:v>
                </c:pt>
                <c:pt idx="397">
                  <c:v>0.55290390519129351</c:v>
                </c:pt>
                <c:pt idx="398">
                  <c:v>0.5489230693031647</c:v>
                </c:pt>
                <c:pt idx="399">
                  <c:v>0.54489228901242359</c:v>
                </c:pt>
                <c:pt idx="400">
                  <c:v>0.54090604878052506</c:v>
                </c:pt>
                <c:pt idx="401">
                  <c:v>0.53687060932220954</c:v>
                </c:pt>
                <c:pt idx="402">
                  <c:v>0.53288120833551211</c:v>
                </c:pt>
                <c:pt idx="403">
                  <c:v>0.52884334377685893</c:v>
                </c:pt>
                <c:pt idx="404">
                  <c:v>0.52485302784059407</c:v>
                </c:pt>
                <c:pt idx="405">
                  <c:v>0.52081497157598278</c:v>
                </c:pt>
                <c:pt idx="406">
                  <c:v>0.51682598353010345</c:v>
                </c:pt>
                <c:pt idx="407">
                  <c:v>0.51278996310376945</c:v>
                </c:pt>
                <c:pt idx="408">
                  <c:v>0.50880453766827172</c:v>
                </c:pt>
                <c:pt idx="409">
                  <c:v>0.50477276963662254</c:v>
                </c:pt>
                <c:pt idx="410">
                  <c:v>0.50079312830921963</c:v>
                </c:pt>
                <c:pt idx="411">
                  <c:v>0.49676781316802904</c:v>
                </c:pt>
                <c:pt idx="412">
                  <c:v>0.49279615919917652</c:v>
                </c:pt>
                <c:pt idx="413">
                  <c:v>0.48877947640033353</c:v>
                </c:pt>
                <c:pt idx="414">
                  <c:v>0.48481798986990565</c:v>
                </c:pt>
                <c:pt idx="415">
                  <c:v>0.48081209295159255</c:v>
                </c:pt>
                <c:pt idx="416">
                  <c:v>0.4768629259706062</c:v>
                </c:pt>
                <c:pt idx="417">
                  <c:v>0.47286993782378234</c:v>
                </c:pt>
                <c:pt idx="418">
                  <c:v>0.46893520988347626</c:v>
                </c:pt>
                <c:pt idx="419">
                  <c:v>0.46495721817636571</c:v>
                </c:pt>
                <c:pt idx="420">
                  <c:v>0.46103901166567735</c:v>
                </c:pt>
                <c:pt idx="421">
                  <c:v>0.45707806444661309</c:v>
                </c:pt>
                <c:pt idx="422">
                  <c:v>0.45317842035767381</c:v>
                </c:pt>
                <c:pt idx="423">
                  <c:v>0.44923652185515528</c:v>
                </c:pt>
                <c:pt idx="424">
                  <c:v>0.44535743569486119</c:v>
                </c:pt>
                <c:pt idx="425">
                  <c:v>0.44143654233205792</c:v>
                </c:pt>
                <c:pt idx="426">
                  <c:v>0.43757996025609081</c:v>
                </c:pt>
                <c:pt idx="427">
                  <c:v>0.4336819768952872</c:v>
                </c:pt>
                <c:pt idx="428">
                  <c:v>0.4298497920791754</c:v>
                </c:pt>
                <c:pt idx="429">
                  <c:v>0.4259765685098269</c:v>
                </c:pt>
                <c:pt idx="430">
                  <c:v>0.42217061776977355</c:v>
                </c:pt>
                <c:pt idx="431">
                  <c:v>0.41832394545194895</c:v>
                </c:pt>
                <c:pt idx="432">
                  <c:v>0.4145460061262336</c:v>
                </c:pt>
                <c:pt idx="433">
                  <c:v>0.41072761519927714</c:v>
                </c:pt>
                <c:pt idx="434">
                  <c:v>0.40697940229908097</c:v>
                </c:pt>
                <c:pt idx="435">
                  <c:v>0.40319095886336154</c:v>
                </c:pt>
                <c:pt idx="436">
                  <c:v>0.399474122499894</c:v>
                </c:pt>
                <c:pt idx="437">
                  <c:v>0.39571722617753807</c:v>
                </c:pt>
                <c:pt idx="438">
                  <c:v>0.39203334927037869</c:v>
                </c:pt>
                <c:pt idx="439">
                  <c:v>0.38830953104892874</c:v>
                </c:pt>
                <c:pt idx="440">
                  <c:v>0.38466012731855809</c:v>
                </c:pt>
                <c:pt idx="441">
                  <c:v>0.38097084767957973</c:v>
                </c:pt>
                <c:pt idx="442">
                  <c:v>0.37735735992517949</c:v>
                </c:pt>
                <c:pt idx="443">
                  <c:v>0.37370400725797587</c:v>
                </c:pt>
                <c:pt idx="444">
                  <c:v>0.37012780591974637</c:v>
                </c:pt>
                <c:pt idx="445">
                  <c:v>0.36651169521854243</c:v>
                </c:pt>
                <c:pt idx="446">
                  <c:v>0.36297407722203151</c:v>
                </c:pt>
                <c:pt idx="447">
                  <c:v>0.35939644906328294</c:v>
                </c:pt>
                <c:pt idx="448">
                  <c:v>0.35589863694155888</c:v>
                </c:pt>
                <c:pt idx="449">
                  <c:v>0.35236065673642852</c:v>
                </c:pt>
                <c:pt idx="450">
                  <c:v>0.34890379802437221</c:v>
                </c:pt>
                <c:pt idx="451">
                  <c:v>0.34540655553991645</c:v>
                </c:pt>
                <c:pt idx="452">
                  <c:v>0.34199172243346643</c:v>
                </c:pt>
                <c:pt idx="453">
                  <c:v>0.33853623157469304</c:v>
                </c:pt>
                <c:pt idx="454">
                  <c:v>0.33516442084655723</c:v>
                </c:pt>
                <c:pt idx="455">
                  <c:v>0.33175161969026085</c:v>
                </c:pt>
                <c:pt idx="456">
                  <c:v>0.32842375285242081</c:v>
                </c:pt>
                <c:pt idx="457">
                  <c:v>0.3250545039225809</c:v>
                </c:pt>
                <c:pt idx="458">
                  <c:v>0.32177142762485961</c:v>
                </c:pt>
                <c:pt idx="459">
                  <c:v>0.31844651839839916</c:v>
                </c:pt>
                <c:pt idx="460">
                  <c:v>0.31520900505144561</c:v>
                </c:pt>
                <c:pt idx="461">
                  <c:v>0.31192914868230059</c:v>
                </c:pt>
                <c:pt idx="462">
                  <c:v>0.3087378972925659</c:v>
                </c:pt>
                <c:pt idx="463">
                  <c:v>0.30550373354130589</c:v>
                </c:pt>
                <c:pt idx="464">
                  <c:v>0.30235937074494301</c:v>
                </c:pt>
                <c:pt idx="465">
                  <c:v>0.29917146710060794</c:v>
                </c:pt>
                <c:pt idx="466">
                  <c:v>0.29607454838272107</c:v>
                </c:pt>
                <c:pt idx="467">
                  <c:v>0.29293340136310014</c:v>
                </c:pt>
                <c:pt idx="468">
                  <c:v>0.28988441244839314</c:v>
                </c:pt>
                <c:pt idx="469">
                  <c:v>0.28679044906465895</c:v>
                </c:pt>
                <c:pt idx="470">
                  <c:v>0.28378980746528409</c:v>
                </c:pt>
                <c:pt idx="471">
                  <c:v>0.28074338683670785</c:v>
                </c:pt>
                <c:pt idx="472">
                  <c:v>0.27779144354298685</c:v>
                </c:pt>
                <c:pt idx="473">
                  <c:v>0.27479285864738895</c:v>
                </c:pt>
                <c:pt idx="474">
                  <c:v>0.27188989994706309</c:v>
                </c:pt>
                <c:pt idx="475">
                  <c:v>0.26893937949269203</c:v>
                </c:pt>
                <c:pt idx="476">
                  <c:v>0.26608562890444853</c:v>
                </c:pt>
                <c:pt idx="477">
                  <c:v>0.26318333930912186</c:v>
                </c:pt>
                <c:pt idx="478">
                  <c:v>0.26037895961633173</c:v>
                </c:pt>
                <c:pt idx="479">
                  <c:v>0.25752500707990533</c:v>
                </c:pt>
                <c:pt idx="480">
                  <c:v>0.25477010245078474</c:v>
                </c:pt>
                <c:pt idx="481">
                  <c:v>0.25196453510733557</c:v>
                </c:pt>
                <c:pt idx="482">
                  <c:v>0.24925915328809867</c:v>
                </c:pt>
                <c:pt idx="483">
                  <c:v>0.24650196342459799</c:v>
                </c:pt>
                <c:pt idx="484">
                  <c:v>0.24384609799259735</c:v>
                </c:pt>
                <c:pt idx="485">
                  <c:v>0.24113722432131177</c:v>
                </c:pt>
                <c:pt idx="486">
                  <c:v>0.23853081698565018</c:v>
                </c:pt>
                <c:pt idx="487">
                  <c:v>0.23587014695802294</c:v>
                </c:pt>
                <c:pt idx="488">
                  <c:v>0.23331308989566266</c:v>
                </c:pt>
                <c:pt idx="489">
                  <c:v>0.23070046204599245</c:v>
                </c:pt>
                <c:pt idx="490">
                  <c:v>0.22819260026197216</c:v>
                </c:pt>
                <c:pt idx="491">
                  <c:v>0.22562780656981038</c:v>
                </c:pt>
                <c:pt idx="492">
                  <c:v>0.223168940270801</c:v>
                </c:pt>
                <c:pt idx="493">
                  <c:v>0.2206517285316229</c:v>
                </c:pt>
                <c:pt idx="494">
                  <c:v>0.21824161550270038</c:v>
                </c:pt>
                <c:pt idx="495">
                  <c:v>0.21577169169706414</c:v>
                </c:pt>
                <c:pt idx="496">
                  <c:v>0.21341004967224445</c:v>
                </c:pt>
                <c:pt idx="497">
                  <c:v>0.21098708032432545</c:v>
                </c:pt>
                <c:pt idx="498">
                  <c:v>0.20867358934208619</c:v>
                </c:pt>
                <c:pt idx="499">
                  <c:v>0.20629720385915706</c:v>
                </c:pt>
                <c:pt idx="500">
                  <c:v>0.20403150859485453</c:v>
                </c:pt>
                <c:pt idx="501">
                  <c:v>0.20170130157996666</c:v>
                </c:pt>
                <c:pt idx="502">
                  <c:v>0.1994830136477421</c:v>
                </c:pt>
                <c:pt idx="503">
                  <c:v>0.19719854717854601</c:v>
                </c:pt>
                <c:pt idx="504">
                  <c:v>0.19502724739599281</c:v>
                </c:pt>
                <c:pt idx="505">
                  <c:v>0.19278805326330908</c:v>
                </c:pt>
                <c:pt idx="506">
                  <c:v>0.19066329387284023</c:v>
                </c:pt>
                <c:pt idx="507">
                  <c:v>0.18846887577325228</c:v>
                </c:pt>
                <c:pt idx="508">
                  <c:v>0.1863901826147602</c:v>
                </c:pt>
                <c:pt idx="509">
                  <c:v>0.18424001829214401</c:v>
                </c:pt>
                <c:pt idx="510">
                  <c:v>0.18220689292217751</c:v>
                </c:pt>
                <c:pt idx="511">
                  <c:v>0.18010043625370603</c:v>
                </c:pt>
                <c:pt idx="512">
                  <c:v>0.1781123580070009</c:v>
                </c:pt>
                <c:pt idx="513">
                  <c:v>0.17604904102975927</c:v>
                </c:pt>
                <c:pt idx="514">
                  <c:v>0.17410546901954504</c:v>
                </c:pt>
                <c:pt idx="515">
                  <c:v>0.17208470389446637</c:v>
                </c:pt>
                <c:pt idx="516">
                  <c:v>0.17018507894853074</c:v>
                </c:pt>
                <c:pt idx="517">
                  <c:v>0.1682062598589065</c:v>
                </c:pt>
                <c:pt idx="518">
                  <c:v>0.16635000638892944</c:v>
                </c:pt>
                <c:pt idx="519">
                  <c:v>0.16441251137126422</c:v>
                </c:pt>
                <c:pt idx="520">
                  <c:v>0.16259903917343385</c:v>
                </c:pt>
                <c:pt idx="521">
                  <c:v>0.16070223187889859</c:v>
                </c:pt>
                <c:pt idx="522">
                  <c:v>0.15893093786429008</c:v>
                </c:pt>
                <c:pt idx="523">
                  <c:v>0.15707416924948167</c:v>
                </c:pt>
                <c:pt idx="524">
                  <c:v>0.15534443910311813</c:v>
                </c:pt>
                <c:pt idx="525">
                  <c:v>0.15352704904925485</c:v>
                </c:pt>
                <c:pt idx="526">
                  <c:v>0.15183825881717522</c:v>
                </c:pt>
                <c:pt idx="527">
                  <c:v>0.15005957767724759</c:v>
                </c:pt>
                <c:pt idx="528">
                  <c:v>0.14841109528128074</c:v>
                </c:pt>
                <c:pt idx="529">
                  <c:v>0.14667044535503618</c:v>
                </c:pt>
                <c:pt idx="530">
                  <c:v>0.14506163203532399</c:v>
                </c:pt>
                <c:pt idx="531">
                  <c:v>0.14335832897229137</c:v>
                </c:pt>
                <c:pt idx="532">
                  <c:v>0.14178854065791602</c:v>
                </c:pt>
                <c:pt idx="533">
                  <c:v>0.14012189478897405</c:v>
                </c:pt>
                <c:pt idx="534">
                  <c:v>0.13859048339732752</c:v>
                </c:pt>
                <c:pt idx="535">
                  <c:v>0.13695980099558885</c:v>
                </c:pt>
                <c:pt idx="536">
                  <c:v>0.13546611566137728</c:v>
                </c:pt>
                <c:pt idx="537">
                  <c:v>0.13387070013340041</c:v>
                </c:pt>
                <c:pt idx="538">
                  <c:v>0.13241408836840174</c:v>
                </c:pt>
                <c:pt idx="539">
                  <c:v>0.13085324137695598</c:v>
                </c:pt>
                <c:pt idx="540">
                  <c:v>0.12943305016184958</c:v>
                </c:pt>
                <c:pt idx="541">
                  <c:v>0.12790607268164517</c:v>
                </c:pt>
                <c:pt idx="542">
                  <c:v>0.12652164949140701</c:v>
                </c:pt>
                <c:pt idx="543">
                  <c:v>0.12502784279936516</c:v>
                </c:pt>
                <c:pt idx="544">
                  <c:v>0.12367853656387275</c:v>
                </c:pt>
                <c:pt idx="545">
                  <c:v>0.12221720316564995</c:v>
                </c:pt>
                <c:pt idx="546">
                  <c:v>0.12090236516727017</c:v>
                </c:pt>
                <c:pt idx="547">
                  <c:v>0.11947280966186898</c:v>
                </c:pt>
                <c:pt idx="548">
                  <c:v>0.1181917943719093</c:v>
                </c:pt>
                <c:pt idx="549">
                  <c:v>0.11679332425630512</c:v>
                </c:pt>
                <c:pt idx="550">
                  <c:v>0.11554549011229674</c:v>
                </c:pt>
                <c:pt idx="551">
                  <c:v>0.11417741652808919</c:v>
                </c:pt>
                <c:pt idx="552">
                  <c:v>0.11296212665394074</c:v>
                </c:pt>
                <c:pt idx="553">
                  <c:v>0.11162376507809905</c:v>
                </c:pt>
                <c:pt idx="554">
                  <c:v>0.11044038794921253</c:v>
                </c:pt>
                <c:pt idx="555">
                  <c:v>0.10913105883103025</c:v>
                </c:pt>
                <c:pt idx="556">
                  <c:v>0.10797896888650871</c:v>
                </c:pt>
                <c:pt idx="557">
                  <c:v>0.10669799823291309</c:v>
                </c:pt>
                <c:pt idx="558">
                  <c:v>0.10557657643701382</c:v>
                </c:pt>
                <c:pt idx="559">
                  <c:v>0.10432329634839291</c:v>
                </c:pt>
                <c:pt idx="560">
                  <c:v>0.10323193070339053</c:v>
                </c:pt>
                <c:pt idx="561">
                  <c:v>0.10200567986210596</c:v>
                </c:pt>
                <c:pt idx="562">
                  <c:v>0.10094376587473004</c:v>
                </c:pt>
                <c:pt idx="563">
                  <c:v>9.9743889988478024E-2</c:v>
                </c:pt>
                <c:pt idx="564">
                  <c:v>9.8710831092079024E-2</c:v>
                </c:pt>
                <c:pt idx="565">
                  <c:v>9.7536683294246571E-2</c:v>
                </c:pt>
                <c:pt idx="566">
                  <c:v>9.653189122882419E-2</c:v>
                </c:pt>
                <c:pt idx="567">
                  <c:v>9.5382832437963638E-2</c:v>
                </c:pt>
                <c:pt idx="568">
                  <c:v>9.4405727590164037E-2</c:v>
                </c:pt>
                <c:pt idx="569">
                  <c:v>9.3281126830677435E-2</c:v>
                </c:pt>
                <c:pt idx="570">
                  <c:v>9.233113853583072E-2</c:v>
                </c:pt>
                <c:pt idx="571">
                  <c:v>9.1230373221917294E-2</c:v>
                </c:pt>
                <c:pt idx="572">
                  <c:v>9.0306940030145763E-2</c:v>
                </c:pt>
                <c:pt idx="573">
                  <c:v>8.9229396215022044E-2</c:v>
                </c:pt>
                <c:pt idx="574">
                  <c:v>8.8331966123403216E-2</c:v>
                </c:pt>
                <c:pt idx="575">
                  <c:v>8.7277038715756358E-2</c:v>
                </c:pt>
                <c:pt idx="576">
                  <c:v>8.640506936847421E-2</c:v>
                </c:pt>
                <c:pt idx="577">
                  <c:v>8.5372162318056347E-2</c:v>
                </c:pt>
                <c:pt idx="578">
                  <c:v>8.4525121176419471E-2</c:v>
                </c:pt>
                <c:pt idx="579">
                  <c:v>8.3513647630634721E-2</c:v>
                </c:pt>
                <c:pt idx="580">
                  <c:v>8.2691012114782581E-2</c:v>
                </c:pt>
                <c:pt idx="581">
                  <c:v>8.170039454805926E-2</c:v>
                </c:pt>
                <c:pt idx="582">
                  <c:v>8.0901652152117906E-2</c:v>
                </c:pt>
                <c:pt idx="583">
                  <c:v>7.9931322469797478E-2</c:v>
                </c:pt>
                <c:pt idx="584">
                  <c:v>7.9155970852184038E-2</c:v>
                </c:pt>
                <c:pt idx="585">
                  <c:v>7.8205370470595656E-2</c:v>
                </c:pt>
                <c:pt idx="586">
                  <c:v>7.7452917521107972E-2</c:v>
                </c:pt>
                <c:pt idx="587">
                  <c:v>7.6521497425433779E-2</c:v>
                </c:pt>
                <c:pt idx="588">
                  <c:v>7.5791461310697403E-2</c:v>
                </c:pt>
                <c:pt idx="589">
                  <c:v>7.4878682092169344E-2</c:v>
                </c:pt>
                <c:pt idx="590">
                  <c:v>7.4170591280949799E-2</c:v>
                </c:pt>
                <c:pt idx="591">
                  <c:v>7.3275923154854095E-2</c:v>
                </c:pt>
                <c:pt idx="592">
                  <c:v>7.2589316424677794E-2</c:v>
                </c:pt>
                <c:pt idx="593">
                  <c:v>7.1712239230578748E-2</c:v>
                </c:pt>
                <c:pt idx="594">
                  <c:v>7.1046665657041735E-2</c:v>
                </c:pt>
                <c:pt idx="595">
                  <c:v>7.0186668842572381E-2</c:v>
                </c:pt>
                <c:pt idx="596">
                  <c:v>6.9541687772652461E-2</c:v>
                </c:pt>
                <c:pt idx="597">
                  <c:v>6.8698270362156394E-2</c:v>
                </c:pt>
                <c:pt idx="598">
                  <c:v>6.8073451372781313E-2</c:v>
                </c:pt>
                <c:pt idx="599">
                  <c:v>6.7246121922027377E-2</c:v>
                </c:pt>
                <c:pt idx="600">
                  <c:v>6.6641044765090099E-2</c:v>
                </c:pt>
                <c:pt idx="601">
                  <c:v>6.5829321303220445E-2</c:v>
                </c:pt>
                <c:pt idx="602">
                  <c:v>6.5243575838171919E-2</c:v>
                </c:pt>
                <c:pt idx="603">
                  <c:v>6.4446985797983997E-2</c:v>
                </c:pt>
                <c:pt idx="604">
                  <c:v>6.3880171913074643E-2</c:v>
                </c:pt>
                <c:pt idx="605">
                  <c:v>6.3098252050679149E-2</c:v>
                </c:pt>
                <c:pt idx="606">
                  <c:v>6.2549979573862852E-2</c:v>
                </c:pt>
                <c:pt idx="607">
                  <c:v>6.178227587870265E-2</c:v>
                </c:pt>
                <c:pt idx="608">
                  <c:v>6.1252164479160931E-2</c:v>
                </c:pt>
                <c:pt idx="609">
                  <c:v>6.0498232075321054E-2</c:v>
                </c:pt>
                <c:pt idx="610">
                  <c:v>5.9985911156510932E-2</c:v>
                </c:pt>
                <c:pt idx="611">
                  <c:v>5.9245314196195928E-2</c:v>
                </c:pt>
                <c:pt idx="612">
                  <c:v>5.8750422781272522E-2</c:v>
                </c:pt>
                <c:pt idx="613">
                  <c:v>5.8022734331276103E-2</c:v>
                </c:pt>
                <c:pt idx="614">
                  <c:v>5.7544920941690531E-2</c:v>
                </c:pt>
                <c:pt idx="615">
                  <c:v>5.6829722863632581E-2</c:v>
                </c:pt>
                <c:pt idx="616">
                  <c:v>5.6368645391656931E-2</c:v>
                </c:pt>
                <c:pt idx="617">
                  <c:v>5.5665528216715124E-2</c:v>
                </c:pt>
                <c:pt idx="618">
                  <c:v>5.5220853792599528E-2</c:v>
                </c:pt>
                <c:pt idx="619">
                  <c:v>5.4529416591416906E-2</c:v>
                </c:pt>
                <c:pt idx="620">
                  <c:v>5.4100821445838922E-2</c:v>
                </c:pt>
                <c:pt idx="621">
                  <c:v>5.342067169424472E-2</c:v>
                </c:pt>
                <c:pt idx="622">
                  <c:v>5.3007841016668222E-2</c:v>
                </c:pt>
                <c:pt idx="623">
                  <c:v>5.2338594457807183E-2</c:v>
                </c:pt>
                <c:pt idx="624">
                  <c:v>5.1941222251326941E-2</c:v>
                </c:pt>
                <c:pt idx="625">
                  <c:v>5.1282502754752109E-2</c:v>
                </c:pt>
                <c:pt idx="626">
                  <c:v>5.0900291687961084E-2</c:v>
                </c:pt>
                <c:pt idx="627">
                  <c:v>5.0251731106206711E-2</c:v>
                </c:pt>
                <c:pt idx="628">
                  <c:v>4.988439236258578E-2</c:v>
                </c:pt>
                <c:pt idx="629">
                  <c:v>4.9245630385700581E-2</c:v>
                </c:pt>
                <c:pt idx="630">
                  <c:v>4.8892883510994842E-2</c:v>
                </c:pt>
                <c:pt idx="631">
                  <c:v>4.8263567519480993E-2</c:v>
                </c:pt>
                <c:pt idx="632">
                  <c:v>4.7925140267493192E-2</c:v>
                </c:pt>
                <c:pt idx="633">
                  <c:v>4.7304925184063602E-2</c:v>
                </c:pt>
                <c:pt idx="634">
                  <c:v>4.6980553361263132E-2</c:v>
                </c:pt>
                <c:pt idx="635">
                  <c:v>4.6369101501798272E-2</c:v>
                </c:pt>
                <c:pt idx="636">
                  <c:v>4.6058528811113983E-2</c:v>
                </c:pt>
                <c:pt idx="637">
                  <c:v>4.5455509735169944E-2</c:v>
                </c:pt>
                <c:pt idx="638">
                  <c:v>4.5158487619306249E-2</c:v>
                </c:pt>
                <c:pt idx="639">
                  <c:v>4.4563577980497808E-2</c:v>
                </c:pt>
                <c:pt idx="640">
                  <c:v>4.4279865465086533E-2</c:v>
                </c:pt>
                <c:pt idx="641">
                  <c:v>4.3692748861642511E-2</c:v>
                </c:pt>
                <c:pt idx="642">
                  <c:v>4.3422112398517385E-2</c:v>
                </c:pt>
                <c:pt idx="643">
                  <c:v>4.2842479224280743E-2</c:v>
                </c:pt>
                <c:pt idx="644">
                  <c:v>4.2584692535137317E-2</c:v>
                </c:pt>
                <c:pt idx="645">
                  <c:v>4.2012239831258916E-2</c:v>
                </c:pt>
                <c:pt idx="646">
                  <c:v>4.1767083751939993E-2</c:v>
                </c:pt>
                <c:pt idx="647">
                  <c:v>4.1201515059492919E-2</c:v>
                </c:pt>
                <c:pt idx="648">
                  <c:v>4.0968777385118331E-2</c:v>
                </c:pt>
                <c:pt idx="649">
                  <c:v>4.0409802598838869E-2</c:v>
                </c:pt>
                <c:pt idx="650">
                  <c:v>4.0189277929978361E-2</c:v>
                </c:pt>
                <c:pt idx="651">
                  <c:v>3.9636613153320337E-2</c:v>
                </c:pt>
                <c:pt idx="652">
                  <c:v>3.942810274338953E-2</c:v>
                </c:pt>
                <c:pt idx="653">
                  <c:v>3.8881470145060354E-2</c:v>
                </c:pt>
                <c:pt idx="654">
                  <c:v>3.8684781749102254E-2</c:v>
                </c:pt>
                <c:pt idx="655">
                  <c:v>3.8143909421232018E-2</c:v>
                </c:pt>
                <c:pt idx="656">
                  <c:v>3.7958857146229985E-2</c:v>
                </c:pt>
                <c:pt idx="657">
                  <c:v>3.7423478964308893E-2</c:v>
                </c:pt>
                <c:pt idx="658">
                  <c:v>3.7249883121161668E-2</c:v>
                </c:pt>
                <c:pt idx="659">
                  <c:v>3.6719738605866199E-2</c:v>
                </c:pt>
                <c:pt idx="660">
                  <c:v>3.655742556314124E-2</c:v>
                </c:pt>
                <c:pt idx="661">
                  <c:v>3.6032259744155547E-2</c:v>
                </c:pt>
                <c:pt idx="662">
                  <c:v>3.5881061783723467E-2</c:v>
                </c:pt>
                <c:pt idx="663">
                  <c:v>3.5360625065649395E-2</c:v>
                </c:pt>
                <c:pt idx="664">
                  <c:v>3.5220380240290013E-2</c:v>
                </c:pt>
                <c:pt idx="665">
                  <c:v>3.4704428270727235E-2</c:v>
                </c:pt>
                <c:pt idx="666">
                  <c:v>3.4574980263785943E-2</c:v>
                </c:pt>
                <c:pt idx="667">
                  <c:v>3.4063273803652323E-2</c:v>
                </c:pt>
                <c:pt idx="668">
                  <c:v>3.3944471790814945E-2</c:v>
                </c:pt>
                <c:pt idx="669">
                  <c:v>3.3436776586966942E-2</c:v>
                </c:pt>
                <c:pt idx="670">
                  <c:v>3.3328475100211169E-2</c:v>
                </c:pt>
                <c:pt idx="671">
                  <c:v>3.2824561760414366E-2</c:v>
                </c:pt>
                <c:pt idx="672">
                  <c:v>3.2726620554186625E-2</c:v>
                </c:pt>
                <c:pt idx="673">
                  <c:v>3.2226264424477589E-2</c:v>
                </c:pt>
                <c:pt idx="674">
                  <c:v>3.2138548344135764E-2</c:v>
                </c:pt>
                <c:pt idx="675">
                  <c:v>3.1641529388608168E-2</c:v>
                </c:pt>
                <c:pt idx="676">
                  <c:v>3.1563908241162633E-2</c:v>
                </c:pt>
                <c:pt idx="677">
                  <c:v>3.1070010924202942E-2</c:v>
                </c:pt>
                <c:pt idx="678">
                  <c:v>3.1002359351381174E-2</c:v>
                </c:pt>
                <c:pt idx="679">
                  <c:v>3.0511372522372255E-2</c:v>
                </c:pt>
                <c:pt idx="680">
                  <c:v>3.0453569876025571E-2</c:v>
                </c:pt>
                <c:pt idx="681">
                  <c:v>2.9965286656530064E-2</c:v>
                </c:pt>
                <c:pt idx="682">
                  <c:v>2.9917216876394953E-2</c:v>
                </c:pt>
                <c:pt idx="683">
                  <c:v>2.9431434549824394E-2</c:v>
                </c:pt>
                <c:pt idx="684">
                  <c:v>2.9392986043645288E-2</c:v>
                </c:pt>
                <c:pt idx="685">
                  <c:v>2.890950594741554E-2</c:v>
                </c:pt>
                <c:pt idx="686">
                  <c:v>2.8880571473430712E-2</c:v>
                </c:pt>
                <c:pt idx="687">
                  <c:v>2.8399198893599299E-2</c:v>
                </c:pt>
                <c:pt idx="688">
                  <c:v>2.837967544538696E-2</c:v>
                </c:pt>
                <c:pt idx="689">
                  <c:v>2.7900219513763425E-2</c:v>
                </c:pt>
                <c:pt idx="690">
                  <c:v>2.7890008207440749E-2</c:v>
                </c:pt>
                <c:pt idx="691">
                  <c:v>2.7412281801157054E-2</c:v>
                </c:pt>
                <c:pt idx="692">
                  <c:v>2.7411287764921074E-2</c:v>
                </c:pt>
                <c:pt idx="693">
                  <c:v>2.6935107408445326E-2</c:v>
                </c:pt>
                <c:pt idx="694">
                  <c:v>2.6943239674441094E-2</c:v>
                </c:pt>
                <c:pt idx="695">
                  <c:v>2.6468425444014565E-2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0B-4A58-A566-ECFA8956FFA5}"/>
            </c:ext>
          </c:extLst>
        </c:ser>
        <c:ser>
          <c:idx val="1"/>
          <c:order val="1"/>
          <c:tx>
            <c:strRef>
              <c:f>'SIR Model KY - Center Differenc'!$X$1:$X$3</c:f>
              <c:strCache>
                <c:ptCount val="3"/>
                <c:pt idx="2">
                  <c:v>Infected</c:v>
                </c:pt>
              </c:strCache>
            </c:strRef>
          </c:tx>
          <c:marker>
            <c:symbol val="none"/>
          </c:marker>
          <c:val>
            <c:numRef>
              <c:f>'SIR Model KY - Center Differenc'!$X$4:$X$699</c:f>
              <c:numCache>
                <c:formatCode>General</c:formatCode>
                <c:ptCount val="696"/>
                <c:pt idx="0">
                  <c:v>7.9500000000000003E-4</c:v>
                </c:pt>
                <c:pt idx="1">
                  <c:v>8.0956521739130433E-4</c:v>
                </c:pt>
                <c:pt idx="2">
                  <c:v>8.2280201371230828E-4</c:v>
                </c:pt>
                <c:pt idx="3">
                  <c:v>8.3782187601956688E-4</c:v>
                </c:pt>
                <c:pt idx="4">
                  <c:v>8.5157328602042468E-4</c:v>
                </c:pt>
                <c:pt idx="5">
                  <c:v>8.6706542900422015E-4</c:v>
                </c:pt>
                <c:pt idx="6">
                  <c:v>8.8134758913443816E-4</c:v>
                </c:pt>
                <c:pt idx="7">
                  <c:v>8.973301985515618E-4</c:v>
                </c:pt>
                <c:pt idx="8">
                  <c:v>9.1215986408295043E-4</c:v>
                </c:pt>
                <c:pt idx="9">
                  <c:v>9.2865169659691292E-4</c:v>
                </c:pt>
                <c:pt idx="10">
                  <c:v>9.4404626082285629E-4</c:v>
                </c:pt>
                <c:pt idx="11">
                  <c:v>9.6106666554776274E-4</c:v>
                </c:pt>
                <c:pt idx="12">
                  <c:v>9.7704417969374908E-4</c:v>
                </c:pt>
                <c:pt idx="13">
                  <c:v>9.9461312039407653E-4</c:v>
                </c:pt>
                <c:pt idx="14">
                  <c:v>1.0111923142599962E-3</c:v>
                </c:pt>
                <c:pt idx="15">
                  <c:v>1.029330392229382E-3</c:v>
                </c:pt>
                <c:pt idx="16">
                  <c:v>1.0465306955847525E-3</c:v>
                </c:pt>
                <c:pt idx="17">
                  <c:v>1.065259173227484E-3</c:v>
                </c:pt>
                <c:pt idx="18">
                  <c:v>1.0831007379814232E-3</c:v>
                </c:pt>
                <c:pt idx="19">
                  <c:v>1.1024415631209151E-3</c:v>
                </c:pt>
                <c:pt idx="20">
                  <c:v>1.1209452862893559E-3</c:v>
                </c:pt>
                <c:pt idx="21">
                  <c:v>1.1409211172285078E-3</c:v>
                </c:pt>
                <c:pt idx="22">
                  <c:v>1.1601086647218309E-3</c:v>
                </c:pt>
                <c:pt idx="23">
                  <c:v>1.1807428960807784E-3</c:v>
                </c:pt>
                <c:pt idx="24">
                  <c:v>1.2006367273357304E-3</c:v>
                </c:pt>
                <c:pt idx="25">
                  <c:v>1.2219535166931332E-3</c:v>
                </c:pt>
                <c:pt idx="26">
                  <c:v>1.242576910173596E-3</c:v>
                </c:pt>
                <c:pt idx="27">
                  <c:v>1.2646012055382476E-3</c:v>
                </c:pt>
                <c:pt idx="28">
                  <c:v>1.2859782851301358E-3</c:v>
                </c:pt>
                <c:pt idx="29">
                  <c:v>1.3087358532703343E-3</c:v>
                </c:pt>
                <c:pt idx="30">
                  <c:v>1.33089161559661E-3</c:v>
                </c:pt>
                <c:pt idx="31">
                  <c:v>1.3544090712553855E-3</c:v>
                </c:pt>
                <c:pt idx="32">
                  <c:v>1.3773694139379092E-3</c:v>
                </c:pt>
                <c:pt idx="33">
                  <c:v>1.4016742499628799E-3</c:v>
                </c:pt>
                <c:pt idx="34">
                  <c:v>1.4254660008585379E-3</c:v>
                </c:pt>
                <c:pt idx="35">
                  <c:v>1.4505866192758409E-3</c:v>
                </c:pt>
                <c:pt idx="36">
                  <c:v>1.4752375667151313E-3</c:v>
                </c:pt>
                <c:pt idx="37">
                  <c:v>1.5012033107775595E-3</c:v>
                </c:pt>
                <c:pt idx="38">
                  <c:v>1.5267422348345552E-3</c:v>
                </c:pt>
                <c:pt idx="39">
                  <c:v>1.5535834220747264E-3</c:v>
                </c:pt>
                <c:pt idx="40">
                  <c:v>1.5800401268980763E-3</c:v>
                </c:pt>
                <c:pt idx="41">
                  <c:v>1.6077880832181511E-3</c:v>
                </c:pt>
                <c:pt idx="42">
                  <c:v>1.6351934304535277E-3</c:v>
                </c:pt>
                <c:pt idx="43">
                  <c:v>1.663880525283695E-3</c:v>
                </c:pt>
                <c:pt idx="44">
                  <c:v>1.6922664686188412E-3</c:v>
                </c:pt>
                <c:pt idx="45">
                  <c:v>1.7219261511774904E-3</c:v>
                </c:pt>
                <c:pt idx="46">
                  <c:v>1.7513257720417627E-3</c:v>
                </c:pt>
                <c:pt idx="47">
                  <c:v>1.7819926087309613E-3</c:v>
                </c:pt>
                <c:pt idx="48">
                  <c:v>1.8124401531820129E-3</c:v>
                </c:pt>
                <c:pt idx="49">
                  <c:v>1.8441498661526086E-3</c:v>
                </c:pt>
                <c:pt idx="50">
                  <c:v>1.875680782983591E-3</c:v>
                </c:pt>
                <c:pt idx="51">
                  <c:v>1.9084702899049533E-3</c:v>
                </c:pt>
                <c:pt idx="52">
                  <c:v>1.9411212700063496E-3</c:v>
                </c:pt>
                <c:pt idx="53">
                  <c:v>1.9750287250764548E-3</c:v>
                </c:pt>
                <c:pt idx="54">
                  <c:v>2.008837742087384E-3</c:v>
                </c:pt>
                <c:pt idx="55">
                  <c:v>2.0439025783196307E-3</c:v>
                </c:pt>
                <c:pt idx="56">
                  <c:v>2.0789089306041714E-3</c:v>
                </c:pt>
                <c:pt idx="57">
                  <c:v>2.1151719034279829E-3</c:v>
                </c:pt>
                <c:pt idx="58">
                  <c:v>2.1514162574127718E-3</c:v>
                </c:pt>
                <c:pt idx="59">
                  <c:v>2.1889194896257038E-3</c:v>
                </c:pt>
                <c:pt idx="60">
                  <c:v>2.2264439245357408E-3</c:v>
                </c:pt>
                <c:pt idx="61">
                  <c:v>2.26523095264545E-3</c:v>
                </c:pt>
                <c:pt idx="62">
                  <c:v>2.3040790066757122E-3</c:v>
                </c:pt>
                <c:pt idx="63">
                  <c:v>2.3441948286707665E-3</c:v>
                </c:pt>
                <c:pt idx="64">
                  <c:v>2.384411546631876E-3</c:v>
                </c:pt>
                <c:pt idx="65">
                  <c:v>2.4259026712209818E-3</c:v>
                </c:pt>
                <c:pt idx="66">
                  <c:v>2.4675346536977808E-3</c:v>
                </c:pt>
                <c:pt idx="67">
                  <c:v>2.5104491510575789E-3</c:v>
                </c:pt>
                <c:pt idx="68">
                  <c:v>2.5535446051200604E-3</c:v>
                </c:pt>
                <c:pt idx="69">
                  <c:v>2.5979321591921784E-3</c:v>
                </c:pt>
                <c:pt idx="70">
                  <c:v>2.6425409506987646E-3</c:v>
                </c:pt>
                <c:pt idx="71">
                  <c:v>2.6884529130773186E-3</c:v>
                </c:pt>
                <c:pt idx="72">
                  <c:v>2.734626620610991E-3</c:v>
                </c:pt>
                <c:pt idx="73">
                  <c:v>2.7821160660621942E-3</c:v>
                </c:pt>
                <c:pt idx="74">
                  <c:v>2.8299080365404464E-3</c:v>
                </c:pt>
                <c:pt idx="75">
                  <c:v>2.8790298201963964E-3</c:v>
                </c:pt>
                <c:pt idx="76">
                  <c:v>2.9284952261964012E-3</c:v>
                </c:pt>
                <c:pt idx="77">
                  <c:v>2.9793060424654861E-3</c:v>
                </c:pt>
                <c:pt idx="78">
                  <c:v>3.0305019413062206E-3</c:v>
                </c:pt>
                <c:pt idx="79">
                  <c:v>3.0830603845428857E-3</c:v>
                </c:pt>
                <c:pt idx="80">
                  <c:v>3.1360457791662646E-3</c:v>
                </c:pt>
                <c:pt idx="81">
                  <c:v>3.1904124061431331E-3</c:v>
                </c:pt>
                <c:pt idx="82">
                  <c:v>3.2452483078364218E-3</c:v>
                </c:pt>
                <c:pt idx="83">
                  <c:v>3.3014857020619236E-3</c:v>
                </c:pt>
                <c:pt idx="84">
                  <c:v>3.3582351950638641E-3</c:v>
                </c:pt>
                <c:pt idx="85">
                  <c:v>3.4164080329886254E-3</c:v>
                </c:pt>
                <c:pt idx="86">
                  <c:v>3.4751363410217674E-3</c:v>
                </c:pt>
                <c:pt idx="87">
                  <c:v>3.5353114601770117E-3</c:v>
                </c:pt>
                <c:pt idx="88">
                  <c:v>3.5960860149487229E-3</c:v>
                </c:pt>
                <c:pt idx="89">
                  <c:v>3.6583324840598463E-3</c:v>
                </c:pt>
                <c:pt idx="90">
                  <c:v>3.7212229957743464E-3</c:v>
                </c:pt>
                <c:pt idx="91">
                  <c:v>3.7856121868926271E-3</c:v>
                </c:pt>
                <c:pt idx="92">
                  <c:v>3.8506907168161493E-3</c:v>
                </c:pt>
                <c:pt idx="93">
                  <c:v>3.9172963795112391E-3</c:v>
                </c:pt>
                <c:pt idx="94">
                  <c:v>3.9846374146320683E-3</c:v>
                </c:pt>
                <c:pt idx="95">
                  <c:v>4.0535357522874672E-3</c:v>
                </c:pt>
                <c:pt idx="96">
                  <c:v>4.1232162821121035E-3</c:v>
                </c:pt>
                <c:pt idx="97">
                  <c:v>4.194486030365244E-3</c:v>
                </c:pt>
                <c:pt idx="98">
                  <c:v>4.2665856258913039E-3</c:v>
                </c:pt>
                <c:pt idx="99">
                  <c:v>4.3403081332591374E-3</c:v>
                </c:pt>
                <c:pt idx="100">
                  <c:v>4.4149090281648054E-3</c:v>
                </c:pt>
                <c:pt idx="101">
                  <c:v>4.4911683388948838E-3</c:v>
                </c:pt>
                <c:pt idx="102">
                  <c:v>4.5683555129837575E-3</c:v>
                </c:pt>
                <c:pt idx="103">
                  <c:v>4.6472384521697389E-3</c:v>
                </c:pt>
                <c:pt idx="104">
                  <c:v>4.727099717108758E-3</c:v>
                </c:pt>
                <c:pt idx="105">
                  <c:v>4.8086959781079843E-3</c:v>
                </c:pt>
                <c:pt idx="106">
                  <c:v>4.8913220654947702E-3</c:v>
                </c:pt>
                <c:pt idx="107">
                  <c:v>4.9757242996841047E-3</c:v>
                </c:pt>
                <c:pt idx="108">
                  <c:v>5.0612089514784665E-3</c:v>
                </c:pt>
                <c:pt idx="109">
                  <c:v>5.1485128603828614E-3</c:v>
                </c:pt>
                <c:pt idx="110">
                  <c:v>5.2369529217354098E-3</c:v>
                </c:pt>
                <c:pt idx="111">
                  <c:v>5.3272573515617391E-3</c:v>
                </c:pt>
                <c:pt idx="112">
                  <c:v>5.4187528660704833E-3</c:v>
                </c:pt>
                <c:pt idx="113">
                  <c:v>5.5121599046769575E-3</c:v>
                </c:pt>
                <c:pt idx="114">
                  <c:v>5.6068142121004179E-3</c:v>
                </c:pt>
                <c:pt idx="115">
                  <c:v>5.7034292884294117E-3</c:v>
                </c:pt>
                <c:pt idx="116">
                  <c:v>5.8013491248821523E-3</c:v>
                </c:pt>
                <c:pt idx="117">
                  <c:v>5.9012811108814667E-3</c:v>
                </c:pt>
                <c:pt idx="118">
                  <c:v>6.0025767115349888E-3</c:v>
                </c:pt>
                <c:pt idx="119">
                  <c:v>6.1059380265894511E-3</c:v>
                </c:pt>
                <c:pt idx="120">
                  <c:v>6.2107232308981075E-3</c:v>
                </c:pt>
                <c:pt idx="121">
                  <c:v>6.3176299487899251E-3</c:v>
                </c:pt>
                <c:pt idx="122">
                  <c:v>6.4260223082578411E-3</c:v>
                </c:pt>
                <c:pt idx="123">
                  <c:v>6.5365942666702759E-3</c:v>
                </c:pt>
                <c:pt idx="124">
                  <c:v>6.6487151551712243E-3</c:v>
                </c:pt>
                <c:pt idx="125">
                  <c:v>6.7630760677458799E-3</c:v>
                </c:pt>
                <c:pt idx="126">
                  <c:v>6.8790507944035796E-3</c:v>
                </c:pt>
                <c:pt idx="127">
                  <c:v>6.997328365356912E-3</c:v>
                </c:pt>
                <c:pt idx="128">
                  <c:v>7.1172862899883081E-3</c:v>
                </c:pt>
                <c:pt idx="129">
                  <c:v>7.2396123312877944E-3</c:v>
                </c:pt>
                <c:pt idx="130">
                  <c:v>7.3636869824064682E-3</c:v>
                </c:pt>
                <c:pt idx="131">
                  <c:v>7.4901975335012324E-3</c:v>
                </c:pt>
                <c:pt idx="132">
                  <c:v>7.6185267288721896E-3</c:v>
                </c:pt>
                <c:pt idx="133">
                  <c:v>7.7493621789666879E-3</c:v>
                </c:pt>
                <c:pt idx="134">
                  <c:v>7.8820881486973138E-3</c:v>
                </c:pt>
                <c:pt idx="135">
                  <c:v>8.0173933615499456E-3</c:v>
                </c:pt>
                <c:pt idx="136">
                  <c:v>8.1546628736948769E-3</c:v>
                </c:pt>
                <c:pt idx="137">
                  <c:v>8.294587314916042E-3</c:v>
                </c:pt>
                <c:pt idx="138">
                  <c:v>8.4365518035660614E-3</c:v>
                </c:pt>
                <c:pt idx="139">
                  <c:v>8.5812496703822089E-3</c:v>
                </c:pt>
                <c:pt idx="140">
                  <c:v>8.7280653661989394E-3</c:v>
                </c:pt>
                <c:pt idx="141">
                  <c:v>8.8776957196404892E-3</c:v>
                </c:pt>
                <c:pt idx="142">
                  <c:v>9.0295237827896641E-3</c:v>
                </c:pt>
                <c:pt idx="143">
                  <c:v>9.1842506822513176E-3</c:v>
                </c:pt>
                <c:pt idx="144">
                  <c:v>9.3412573376776709E-3</c:v>
                </c:pt>
                <c:pt idx="145">
                  <c:v>9.5012499777894777E-3</c:v>
                </c:pt>
                <c:pt idx="146">
                  <c:v>9.6636066527657286E-3</c:v>
                </c:pt>
                <c:pt idx="147">
                  <c:v>9.8290395025023552E-3</c:v>
                </c:pt>
                <c:pt idx="148">
                  <c:v>9.9969229663734258E-3</c:v>
                </c:pt>
                <c:pt idx="149">
                  <c:v>1.016797591031726E-2</c:v>
                </c:pt>
                <c:pt idx="150">
                  <c:v>1.0341568416348626E-2</c:v>
                </c:pt>
                <c:pt idx="151">
                  <c:v>1.0518426898009662E-2</c:v>
                </c:pt>
                <c:pt idx="152">
                  <c:v>1.0697916327235553E-2</c:v>
                </c:pt>
                <c:pt idx="153">
                  <c:v>1.0880771494317354E-2</c:v>
                </c:pt>
                <c:pt idx="154">
                  <c:v>1.1066351501270381E-2</c:v>
                </c:pt>
                <c:pt idx="155">
                  <c:v>1.1255400352756784E-2</c:v>
                </c:pt>
                <c:pt idx="156">
                  <c:v>1.1447270512945433E-2</c:v>
                </c:pt>
                <c:pt idx="157">
                  <c:v>1.1642716047866934E-2</c:v>
                </c:pt>
                <c:pt idx="158">
                  <c:v>1.1841082006851047E-2</c:v>
                </c:pt>
                <c:pt idx="159">
                  <c:v>1.2043133374573014E-2</c:v>
                </c:pt>
                <c:pt idx="160">
                  <c:v>1.224820699847007E-2</c:v>
                </c:pt>
                <c:pt idx="161">
                  <c:v>1.2457079650326955E-2</c:v>
                </c:pt>
                <c:pt idx="162">
                  <c:v>1.2669079177563315E-2</c:v>
                </c:pt>
                <c:pt idx="163">
                  <c:v>1.2884995019643833E-2</c:v>
                </c:pt>
                <c:pt idx="164">
                  <c:v>1.3104145213745326E-2</c:v>
                </c:pt>
                <c:pt idx="165">
                  <c:v>1.3327332760613129E-2</c:v>
                </c:pt>
                <c:pt idx="166">
                  <c:v>1.3553865063808207E-2</c:v>
                </c:pt>
                <c:pt idx="167">
                  <c:v>1.378455959292073E-2</c:v>
                </c:pt>
                <c:pt idx="168">
                  <c:v>1.4018712280306926E-2</c:v>
                </c:pt>
                <c:pt idx="169">
                  <c:v>1.4257155986871956E-2</c:v>
                </c:pt>
                <c:pt idx="170">
                  <c:v>1.4499174320872469E-2</c:v>
                </c:pt>
                <c:pt idx="171">
                  <c:v>1.4745616472857286E-2</c:v>
                </c:pt>
                <c:pt idx="172">
                  <c:v>1.4995752857669121E-2</c:v>
                </c:pt>
                <c:pt idx="173">
                  <c:v>1.5250449950650951E-2</c:v>
                </c:pt>
                <c:pt idx="174">
                  <c:v>1.5508964086359114E-2</c:v>
                </c:pt>
                <c:pt idx="175">
                  <c:v>1.5772179997877927E-2</c:v>
                </c:pt>
                <c:pt idx="176">
                  <c:v>1.6039339033881665E-2</c:v>
                </c:pt>
                <c:pt idx="177">
                  <c:v>1.6311345176927013E-2</c:v>
                </c:pt>
                <c:pt idx="178">
                  <c:v>1.6587423864293922E-2</c:v>
                </c:pt>
                <c:pt idx="179">
                  <c:v>1.6868499339526544E-2</c:v>
                </c:pt>
                <c:pt idx="180">
                  <c:v>1.7153780181858546E-2</c:v>
                </c:pt>
                <c:pt idx="181">
                  <c:v>1.7444211928134744E-2</c:v>
                </c:pt>
                <c:pt idx="182">
                  <c:v>1.7738985330496299E-2</c:v>
                </c:pt>
                <c:pt idx="183">
                  <c:v>1.8039068273228626E-2</c:v>
                </c:pt>
                <c:pt idx="184">
                  <c:v>1.8343632688652214E-2</c:v>
                </c:pt>
                <c:pt idx="185">
                  <c:v>1.8653669885503738E-2</c:v>
                </c:pt>
                <c:pt idx="186">
                  <c:v>1.8968331958550379E-2</c:v>
                </c:pt>
                <c:pt idx="187">
                  <c:v>1.9288634741921676E-2</c:v>
                </c:pt>
                <c:pt idx="188">
                  <c:v>1.9613709448735271E-2</c:v>
                </c:pt>
                <c:pt idx="189">
                  <c:v>1.9944597564463259E-2</c:v>
                </c:pt>
                <c:pt idx="190">
                  <c:v>2.0280408348716483E-2</c:v>
                </c:pt>
                <c:pt idx="191">
                  <c:v>2.0622210090362369E-2</c:v>
                </c:pt>
                <c:pt idx="192">
                  <c:v>2.0969088994449037E-2</c:v>
                </c:pt>
                <c:pt idx="193">
                  <c:v>2.132214133250878E-2</c:v>
                </c:pt>
                <c:pt idx="194">
                  <c:v>2.1680429123292804E-2</c:v>
                </c:pt>
                <c:pt idx="195">
                  <c:v>2.2045077828617747E-2</c:v>
                </c:pt>
                <c:pt idx="196">
                  <c:v>2.2415124117002042E-2</c:v>
                </c:pt>
                <c:pt idx="197">
                  <c:v>2.2791723877669735E-2</c:v>
                </c:pt>
                <c:pt idx="198">
                  <c:v>2.3173887231199827E-2</c:v>
                </c:pt>
                <c:pt idx="199">
                  <c:v>2.356280176202543E-2</c:v>
                </c:pt>
                <c:pt idx="200">
                  <c:v>2.3957449809691937E-2</c:v>
                </c:pt>
                <c:pt idx="201">
                  <c:v>2.4359051953519156E-2</c:v>
                </c:pt>
                <c:pt idx="202">
                  <c:v>2.4766561481870935E-2</c:v>
                </c:pt>
                <c:pt idx="203">
                  <c:v>2.5181233301728109E-2</c:v>
                </c:pt>
                <c:pt idx="204">
                  <c:v>2.5601990341353631E-2</c:v>
                </c:pt>
                <c:pt idx="205">
                  <c:v>2.6030123202505528E-2</c:v>
                </c:pt>
                <c:pt idx="206">
                  <c:v>2.6464523103884065E-2</c:v>
                </c:pt>
                <c:pt idx="207">
                  <c:v>2.6906517744753132E-2</c:v>
                </c:pt>
                <c:pt idx="208">
                  <c:v>2.7354965242419725E-2</c:v>
                </c:pt>
                <c:pt idx="209">
                  <c:v>2.7811231833292163E-2</c:v>
                </c:pt>
                <c:pt idx="210">
                  <c:v>2.8274141097201215E-2</c:v>
                </c:pt>
                <c:pt idx="211">
                  <c:v>2.8745099285573388E-2</c:v>
                </c:pt>
                <c:pt idx="212">
                  <c:v>2.9222893958485083E-2</c:v>
                </c:pt>
                <c:pt idx="213">
                  <c:v>2.9708972899844532E-2</c:v>
                </c:pt>
                <c:pt idx="214">
                  <c:v>3.0202086119496568E-2</c:v>
                </c:pt>
                <c:pt idx="215">
                  <c:v>3.0703724492269636E-2</c:v>
                </c:pt>
                <c:pt idx="216">
                  <c:v>3.1212598897033789E-2</c:v>
                </c:pt>
                <c:pt idx="217">
                  <c:v>3.1730244900368465E-2</c:v>
                </c:pt>
                <c:pt idx="218">
                  <c:v>3.2255332617027885E-2</c:v>
                </c:pt>
                <c:pt idx="219">
                  <c:v>3.2789443950016574E-2</c:v>
                </c:pt>
                <c:pt idx="220">
                  <c:v>3.333120656223542E-2</c:v>
                </c:pt>
                <c:pt idx="221">
                  <c:v>3.3882250383117866E-2</c:v>
                </c:pt>
                <c:pt idx="222">
                  <c:v>3.4441158879110326E-2</c:v>
                </c:pt>
                <c:pt idx="223">
                  <c:v>3.5009611742932351E-2</c:v>
                </c:pt>
                <c:pt idx="224">
                  <c:v>3.5586146440773625E-2</c:v>
                </c:pt>
                <c:pt idx="225">
                  <c:v>3.617249421391313E-2</c:v>
                </c:pt>
                <c:pt idx="226">
                  <c:v>3.6767144662870906E-2</c:v>
                </c:pt>
                <c:pt idx="227">
                  <c:v>3.7371882412778799E-2</c:v>
                </c:pt>
                <c:pt idx="228">
                  <c:v>3.7985147268980508E-2</c:v>
                </c:pt>
                <c:pt idx="229">
                  <c:v>3.8608779127421784E-2</c:v>
                </c:pt>
                <c:pt idx="230">
                  <c:v>3.9241166002111111E-2</c:v>
                </c:pt>
                <c:pt idx="231">
                  <c:v>3.9884205000130159E-2</c:v>
                </c:pt>
                <c:pt idx="232">
                  <c:v>4.0536230278706217E-2</c:v>
                </c:pt>
                <c:pt idx="233">
                  <c:v>4.1199198151481695E-2</c:v>
                </c:pt>
                <c:pt idx="234">
                  <c:v>4.1871386781456708E-2</c:v>
                </c:pt>
                <c:pt idx="235">
                  <c:v>4.2554813741155127E-2</c:v>
                </c:pt>
                <c:pt idx="236">
                  <c:v>4.32476989871119E-2</c:v>
                </c:pt>
                <c:pt idx="237">
                  <c:v>4.3952123461796354E-2</c:v>
                </c:pt>
                <c:pt idx="238">
                  <c:v>4.4666246625375994E-2</c:v>
                </c:pt>
                <c:pt idx="239">
                  <c:v>4.5392214961977796E-2</c:v>
                </c:pt>
                <c:pt idx="240">
                  <c:v>4.6128125064881967E-2</c:v>
                </c:pt>
                <c:pt idx="241">
                  <c:v>4.6876191194199293E-2</c:v>
                </c:pt>
                <c:pt idx="242">
                  <c:v>4.7634444622150093E-2</c:v>
                </c:pt>
                <c:pt idx="243">
                  <c:v>4.840516968379973E-2</c:v>
                </c:pt>
                <c:pt idx="244">
                  <c:v>4.9186329789365678E-2</c:v>
                </c:pt>
                <c:pt idx="245">
                  <c:v>4.998028171458254E-2</c:v>
                </c:pt>
                <c:pt idx="246">
                  <c:v>5.0784918376751392E-2</c:v>
                </c:pt>
                <c:pt idx="247">
                  <c:v>5.1602671426906881E-2</c:v>
                </c:pt>
                <c:pt idx="248">
                  <c:v>5.2431360565266379E-2</c:v>
                </c:pt>
                <c:pt idx="249">
                  <c:v>5.3273494823961501E-2</c:v>
                </c:pt>
                <c:pt idx="250">
                  <c:v>5.4126817865338912E-2</c:v>
                </c:pt>
                <c:pt idx="251">
                  <c:v>5.4993918681922729E-2</c:v>
                </c:pt>
                <c:pt idx="252">
                  <c:v>5.5872461977333907E-2</c:v>
                </c:pt>
                <c:pt idx="253">
                  <c:v>5.6765119359703513E-2</c:v>
                </c:pt>
                <c:pt idx="254">
                  <c:v>5.7669473549473708E-2</c:v>
                </c:pt>
                <c:pt idx="255">
                  <c:v>5.8588281504029616E-2</c:v>
                </c:pt>
                <c:pt idx="256">
                  <c:v>5.9519040828972428E-2</c:v>
                </c:pt>
                <c:pt idx="257">
                  <c:v>6.0464596645634291E-2</c:v>
                </c:pt>
                <c:pt idx="258">
                  <c:v>6.1422358202213478E-2</c:v>
                </c:pt>
                <c:pt idx="259">
                  <c:v>6.2395261682446933E-2</c:v>
                </c:pt>
                <c:pt idx="260">
                  <c:v>6.3380624619899378E-2</c:v>
                </c:pt>
                <c:pt idx="261">
                  <c:v>6.4381477245766552E-2</c:v>
                </c:pt>
                <c:pt idx="262">
                  <c:v>6.5395041903235071E-2</c:v>
                </c:pt>
                <c:pt idx="263">
                  <c:v>6.6424445945560739E-2</c:v>
                </c:pt>
                <c:pt idx="264">
                  <c:v>6.7466812927373943E-2</c:v>
                </c:pt>
                <c:pt idx="265">
                  <c:v>6.8525370491217416E-2</c:v>
                </c:pt>
                <c:pt idx="266">
                  <c:v>6.9597139678562098E-2</c:v>
                </c:pt>
                <c:pt idx="267">
                  <c:v>7.068545168430336E-2</c:v>
                </c:pt>
                <c:pt idx="268">
                  <c:v>7.1787221181663891E-2</c:v>
                </c:pt>
                <c:pt idx="269">
                  <c:v>7.2905886280152876E-2</c:v>
                </c:pt>
                <c:pt idx="270">
                  <c:v>7.403825129504378E-2</c:v>
                </c:pt>
                <c:pt idx="271">
                  <c:v>7.5187864715424865E-2</c:v>
                </c:pt>
                <c:pt idx="272">
                  <c:v>7.635141637011808E-2</c:v>
                </c:pt>
                <c:pt idx="273">
                  <c:v>7.7532568699129847E-2</c:v>
                </c:pt>
                <c:pt idx="274">
                  <c:v>7.8727892773278838E-2</c:v>
                </c:pt>
                <c:pt idx="275">
                  <c:v>7.9941168665042819E-2</c:v>
                </c:pt>
                <c:pt idx="276">
                  <c:v>8.1168844268332804E-2</c:v>
                </c:pt>
                <c:pt idx="277">
                  <c:v>8.241482108388562E-2</c:v>
                </c:pt>
                <c:pt idx="278">
                  <c:v>8.3675419258093908E-2</c:v>
                </c:pt>
                <c:pt idx="279">
                  <c:v>8.4954665634186383E-2</c:v>
                </c:pt>
                <c:pt idx="280">
                  <c:v>8.6248747884320187E-2</c:v>
                </c:pt>
                <c:pt idx="281">
                  <c:v>8.7561822231305167E-2</c:v>
                </c:pt>
                <c:pt idx="282">
                  <c:v>8.8889938985797723E-2</c:v>
                </c:pt>
                <c:pt idx="283">
                  <c:v>9.0237387914756648E-2</c:v>
                </c:pt>
                <c:pt idx="284">
                  <c:v>9.160007691504593E-2</c:v>
                </c:pt>
                <c:pt idx="285">
                  <c:v>9.2982433594663641E-2</c:v>
                </c:pt>
                <c:pt idx="286">
                  <c:v>9.4380218214852873E-2</c:v>
                </c:pt>
                <c:pt idx="287">
                  <c:v>9.5798000658940244E-2</c:v>
                </c:pt>
                <c:pt idx="288">
                  <c:v>9.7231388156645518E-2</c:v>
                </c:pt>
                <c:pt idx="289">
                  <c:v>9.868509744363177E-2</c:v>
                </c:pt>
                <c:pt idx="290">
                  <c:v>0.10015457714355983</c:v>
                </c:pt>
                <c:pt idx="291">
                  <c:v>0.10164469556972956</c:v>
                </c:pt>
                <c:pt idx="292">
                  <c:v>0.10315073698199771</c:v>
                </c:pt>
                <c:pt idx="293">
                  <c:v>0.10467772615073222</c:v>
                </c:pt>
                <c:pt idx="294">
                  <c:v>0.10622077702644211</c:v>
                </c:pt>
                <c:pt idx="295">
                  <c:v>0.10778507587623926</c:v>
                </c:pt>
                <c:pt idx="296">
                  <c:v>0.10936556020334573</c:v>
                </c:pt>
                <c:pt idx="297">
                  <c:v>0.1109675829779366</c:v>
                </c:pt>
                <c:pt idx="298">
                  <c:v>0.11258589892101073</c:v>
                </c:pt>
                <c:pt idx="299">
                  <c:v>0.11422603308546288</c:v>
                </c:pt>
                <c:pt idx="300">
                  <c:v>0.11588255087353319</c:v>
                </c:pt>
                <c:pt idx="301">
                  <c:v>0.11756115498082738</c:v>
                </c:pt>
                <c:pt idx="302">
                  <c:v>0.11925621474809203</c:v>
                </c:pt>
                <c:pt idx="303">
                  <c:v>0.12097361626127986</c:v>
                </c:pt>
                <c:pt idx="304">
                  <c:v>0.12270752584611362</c:v>
                </c:pt>
                <c:pt idx="305">
                  <c:v>0.12446401892180373</c:v>
                </c:pt>
                <c:pt idx="306">
                  <c:v>0.1262370516301326</c:v>
                </c:pt>
                <c:pt idx="307">
                  <c:v>0.12803289486971009</c:v>
                </c:pt>
                <c:pt idx="308">
                  <c:v>0.12984528720949035</c:v>
                </c:pt>
                <c:pt idx="309">
                  <c:v>0.13168070138514354</c:v>
                </c:pt>
                <c:pt idx="310">
                  <c:v>0.1335326507793555</c:v>
                </c:pt>
                <c:pt idx="311">
                  <c:v>0.13540781654266121</c:v>
                </c:pt>
                <c:pt idx="312">
                  <c:v>0.1372994790289076</c:v>
                </c:pt>
                <c:pt idx="313">
                  <c:v>0.13921453461040567</c:v>
                </c:pt>
                <c:pt idx="314">
                  <c:v>0.14114602253588268</c:v>
                </c:pt>
                <c:pt idx="315">
                  <c:v>0.14310106144474674</c:v>
                </c:pt>
                <c:pt idx="316">
                  <c:v>0.14507244116602802</c:v>
                </c:pt>
                <c:pt idx="317">
                  <c:v>0.14706750989960582</c:v>
                </c:pt>
                <c:pt idx="318">
                  <c:v>0.14907879949733907</c:v>
                </c:pt>
                <c:pt idx="319">
                  <c:v>0.15111389527098515</c:v>
                </c:pt>
                <c:pt idx="320">
                  <c:v>0.15316506229023874</c:v>
                </c:pt>
                <c:pt idx="321">
                  <c:v>0.15524013079848792</c:v>
                </c:pt>
                <c:pt idx="322">
                  <c:v>0.15733109002609569</c:v>
                </c:pt>
                <c:pt idx="323">
                  <c:v>0.15944602324681881</c:v>
                </c:pt>
                <c:pt idx="324">
                  <c:v>0.16157663453764537</c:v>
                </c:pt>
                <c:pt idx="325">
                  <c:v>0.16373126859138148</c:v>
                </c:pt>
                <c:pt idx="326">
                  <c:v>0.1659013347559592</c:v>
                </c:pt>
                <c:pt idx="327">
                  <c:v>0.16809544783312202</c:v>
                </c:pt>
                <c:pt idx="328">
                  <c:v>0.17030471259958715</c:v>
                </c:pt>
                <c:pt idx="329">
                  <c:v>0.17253802296868914</c:v>
                </c:pt>
                <c:pt idx="330">
                  <c:v>0.17478616903235705</c:v>
                </c:pt>
                <c:pt idx="331">
                  <c:v>0.17705833314277281</c:v>
                </c:pt>
                <c:pt idx="332">
                  <c:v>0.17934498031703414</c:v>
                </c:pt>
                <c:pt idx="333">
                  <c:v>0.18165559101012704</c:v>
                </c:pt>
                <c:pt idx="334">
                  <c:v>0.18398029449260736</c:v>
                </c:pt>
                <c:pt idx="335">
                  <c:v>0.18632887933526024</c:v>
                </c:pt>
                <c:pt idx="336">
                  <c:v>0.1886911281033565</c:v>
                </c:pt>
                <c:pt idx="337">
                  <c:v>0.1910771478580702</c:v>
                </c:pt>
                <c:pt idx="338">
                  <c:v>0.19347636320805056</c:v>
                </c:pt>
                <c:pt idx="339">
                  <c:v>0.19589921045379494</c:v>
                </c:pt>
                <c:pt idx="340">
                  <c:v>0.19833474469761458</c:v>
                </c:pt>
                <c:pt idx="341">
                  <c:v>0.2007937426155264</c:v>
                </c:pt>
                <c:pt idx="342">
                  <c:v>0.20326487794936468</c:v>
                </c:pt>
                <c:pt idx="343">
                  <c:v>0.20575927928718027</c:v>
                </c:pt>
                <c:pt idx="344">
                  <c:v>0.20826522684543622</c:v>
                </c:pt>
                <c:pt idx="345">
                  <c:v>0.21079421307421523</c:v>
                </c:pt>
                <c:pt idx="346">
                  <c:v>0.21333411218230353</c:v>
                </c:pt>
                <c:pt idx="347">
                  <c:v>0.21589679285854063</c:v>
                </c:pt>
                <c:pt idx="348">
                  <c:v>0.21846971049730415</c:v>
                </c:pt>
                <c:pt idx="349">
                  <c:v>0.22106512284293198</c:v>
                </c:pt>
                <c:pt idx="350">
                  <c:v>0.22367005333682585</c:v>
                </c:pt>
                <c:pt idx="351">
                  <c:v>0.22629716204888334</c:v>
                </c:pt>
                <c:pt idx="352">
                  <c:v>0.22893302698928811</c:v>
                </c:pt>
                <c:pt idx="353">
                  <c:v>0.23159072429016198</c:v>
                </c:pt>
                <c:pt idx="354">
                  <c:v>0.23425637270424809</c:v>
                </c:pt>
                <c:pt idx="355">
                  <c:v>0.23694347864239171</c:v>
                </c:pt>
                <c:pt idx="356">
                  <c:v>0.23963768741688651</c:v>
                </c:pt>
                <c:pt idx="357">
                  <c:v>0.24235295042678218</c:v>
                </c:pt>
                <c:pt idx="358">
                  <c:v>0.24507442499478635</c:v>
                </c:pt>
                <c:pt idx="359">
                  <c:v>0.24781652272364776</c:v>
                </c:pt>
                <c:pt idx="360">
                  <c:v>0.25056389802131551</c:v>
                </c:pt>
                <c:pt idx="361">
                  <c:v>0.25333143842863304</c:v>
                </c:pt>
                <c:pt idx="362">
                  <c:v>0.25610328012707645</c:v>
                </c:pt>
                <c:pt idx="363">
                  <c:v>0.25889480286159594</c:v>
                </c:pt>
                <c:pt idx="364">
                  <c:v>0.26168960887780685</c:v>
                </c:pt>
                <c:pt idx="365">
                  <c:v>0.26450358693491344</c:v>
                </c:pt>
                <c:pt idx="366">
                  <c:v>0.26731978922382782</c:v>
                </c:pt>
                <c:pt idx="367">
                  <c:v>0.27015463088459102</c:v>
                </c:pt>
                <c:pt idx="368">
                  <c:v>0.27299059751266203</c:v>
                </c:pt>
                <c:pt idx="369">
                  <c:v>0.27584464856400021</c:v>
                </c:pt>
                <c:pt idx="370">
                  <c:v>0.27869868606281262</c:v>
                </c:pt>
                <c:pt idx="371">
                  <c:v>0.28157023229637007</c:v>
                </c:pt>
                <c:pt idx="372">
                  <c:v>0.28444058829293672</c:v>
                </c:pt>
                <c:pt idx="373">
                  <c:v>0.28732785827835033</c:v>
                </c:pt>
                <c:pt idx="374">
                  <c:v>0.29021272439679641</c:v>
                </c:pt>
                <c:pt idx="375">
                  <c:v>0.29311389252308184</c:v>
                </c:pt>
                <c:pt idx="376">
                  <c:v>0.29601140755046634</c:v>
                </c:pt>
                <c:pt idx="377">
                  <c:v>0.29892459732729232</c:v>
                </c:pt>
                <c:pt idx="378">
                  <c:v>0.30183285063435739</c:v>
                </c:pt>
                <c:pt idx="379">
                  <c:v>0.30475613824302383</c:v>
                </c:pt>
                <c:pt idx="380">
                  <c:v>0.30767317344872058</c:v>
                </c:pt>
                <c:pt idx="381">
                  <c:v>0.31060459153073294</c:v>
                </c:pt>
                <c:pt idx="382">
                  <c:v>0.31352841039747176</c:v>
                </c:pt>
                <c:pt idx="383">
                  <c:v>0.31646595206672945</c:v>
                </c:pt>
                <c:pt idx="384">
                  <c:v>0.3193945186114619</c:v>
                </c:pt>
                <c:pt idx="385">
                  <c:v>0.32233614167427782</c:v>
                </c:pt>
                <c:pt idx="386">
                  <c:v>0.32526738647876008</c:v>
                </c:pt>
                <c:pt idx="387">
                  <c:v>0.32821101784421919</c:v>
                </c:pt>
                <c:pt idx="388">
                  <c:v>0.33114284254615289</c:v>
                </c:pt>
                <c:pt idx="389">
                  <c:v>0.33408638280772374</c:v>
                </c:pt>
                <c:pt idx="390">
                  <c:v>0.3370166647529399</c:v>
                </c:pt>
                <c:pt idx="391">
                  <c:v>0.33995799292079204</c:v>
                </c:pt>
                <c:pt idx="392">
                  <c:v>0.3428845899552575</c:v>
                </c:pt>
                <c:pt idx="393">
                  <c:v>0.34582156831742855</c:v>
                </c:pt>
                <c:pt idx="394">
                  <c:v>0.34874232369662711</c:v>
                </c:pt>
                <c:pt idx="395">
                  <c:v>0.35167280278604418</c:v>
                </c:pt>
                <c:pt idx="396">
                  <c:v>0.35458555017823534</c:v>
                </c:pt>
                <c:pt idx="397">
                  <c:v>0.35750737382163822</c:v>
                </c:pt>
                <c:pt idx="398">
                  <c:v>0.36040994238063695</c:v>
                </c:pt>
                <c:pt idx="399">
                  <c:v>0.36332095280469051</c:v>
                </c:pt>
                <c:pt idx="400">
                  <c:v>0.36621117228715316</c:v>
                </c:pt>
                <c:pt idx="401">
                  <c:v>0.36910921525648388</c:v>
                </c:pt>
                <c:pt idx="402">
                  <c:v>0.37198492115823845</c:v>
                </c:pt>
                <c:pt idx="403">
                  <c:v>0.37486785111978888</c:v>
                </c:pt>
                <c:pt idx="404">
                  <c:v>0.37772688980551755</c:v>
                </c:pt>
                <c:pt idx="405">
                  <c:v>0.38059257501349331</c:v>
                </c:pt>
                <c:pt idx="406">
                  <c:v>0.38343280881406483</c:v>
                </c:pt>
                <c:pt idx="407">
                  <c:v>0.38627913640984873</c:v>
                </c:pt>
                <c:pt idx="408">
                  <c:v>0.38909844866180926</c:v>
                </c:pt>
                <c:pt idx="409">
                  <c:v>0.39192332968353727</c:v>
                </c:pt>
                <c:pt idx="410">
                  <c:v>0.39471962968569718</c:v>
                </c:pt>
                <c:pt idx="411">
                  <c:v>0.39752100398272772</c:v>
                </c:pt>
                <c:pt idx="412">
                  <c:v>0.40029223184542467</c:v>
                </c:pt>
                <c:pt idx="413">
                  <c:v>0.40306807287367902</c:v>
                </c:pt>
                <c:pt idx="414">
                  <c:v>0.40581220423714498</c:v>
                </c:pt>
                <c:pt idx="415">
                  <c:v>0.40856052371224272</c:v>
                </c:pt>
                <c:pt idx="416">
                  <c:v>0.41127557431154493</c:v>
                </c:pt>
                <c:pt idx="417">
                  <c:v>0.41399442669779302</c:v>
                </c:pt>
                <c:pt idx="418">
                  <c:v>0.41667845675304294</c:v>
                </c:pt>
                <c:pt idx="419">
                  <c:v>0.4193659435676465</c:v>
                </c:pt>
                <c:pt idx="420">
                  <c:v>0.42201706197956051</c:v>
                </c:pt>
                <c:pt idx="421">
                  <c:v>0.4246713358928898</c:v>
                </c:pt>
                <c:pt idx="422">
                  <c:v>0.42728770422532569</c:v>
                </c:pt>
                <c:pt idx="423">
                  <c:v>0.42990697293968078</c:v>
                </c:pt>
                <c:pt idx="424">
                  <c:v>0.43248680917244281</c:v>
                </c:pt>
                <c:pt idx="425">
                  <c:v>0.43506933906348544</c:v>
                </c:pt>
                <c:pt idx="426">
                  <c:v>0.43761092110047145</c:v>
                </c:pt>
                <c:pt idx="427">
                  <c:v>0.44015504060732019</c:v>
                </c:pt>
                <c:pt idx="428">
                  <c:v>0.44265670952695335</c:v>
                </c:pt>
                <c:pt idx="429">
                  <c:v>0.44516081227884408</c:v>
                </c:pt>
                <c:pt idx="430">
                  <c:v>0.44762097531566886</c:v>
                </c:pt>
                <c:pt idx="431">
                  <c:v>0.45008352298504534</c:v>
                </c:pt>
                <c:pt idx="432">
                  <c:v>0.45250065623334962</c:v>
                </c:pt>
                <c:pt idx="433">
                  <c:v>0.45492018110724541</c:v>
                </c:pt>
                <c:pt idx="434">
                  <c:v>0.45729283193957726</c:v>
                </c:pt>
                <c:pt idx="435">
                  <c:v>0.45966793920316079</c:v>
                </c:pt>
                <c:pt idx="436">
                  <c:v>0.46199472839861683</c:v>
                </c:pt>
                <c:pt idx="437">
                  <c:v>0.46432409812677289</c:v>
                </c:pt>
                <c:pt idx="438">
                  <c:v>0.46660372170592557</c:v>
                </c:pt>
                <c:pt idx="439">
                  <c:v>0.46888611056072071</c:v>
                </c:pt>
                <c:pt idx="440">
                  <c:v>0.47111734132600414</c:v>
                </c:pt>
                <c:pt idx="441">
                  <c:v>0.4733515839598087</c:v>
                </c:pt>
                <c:pt idx="442">
                  <c:v>0.47553327274207779</c:v>
                </c:pt>
                <c:pt idx="443">
                  <c:v>0.47771828290797885</c:v>
                </c:pt>
                <c:pt idx="444">
                  <c:v>0.47984935952177921</c:v>
                </c:pt>
                <c:pt idx="445">
                  <c:v>0.48198413089469705</c:v>
                </c:pt>
                <c:pt idx="446">
                  <c:v>0.48406360480651578</c:v>
                </c:pt>
                <c:pt idx="447">
                  <c:v>0.48614721152012064</c:v>
                </c:pt>
                <c:pt idx="448">
                  <c:v>0.4881741722355184</c:v>
                </c:pt>
                <c:pt idx="449">
                  <c:v>0.49020576914161867</c:v>
                </c:pt>
                <c:pt idx="450">
                  <c:v>0.49217938631866071</c:v>
                </c:pt>
                <c:pt idx="451">
                  <c:v>0.49415820897718932</c:v>
                </c:pt>
                <c:pt idx="452">
                  <c:v>0.49607773227498464</c:v>
                </c:pt>
                <c:pt idx="453">
                  <c:v>0.49800309668403769</c:v>
                </c:pt>
                <c:pt idx="454">
                  <c:v>0.499867855356458</c:v>
                </c:pt>
                <c:pt idx="455">
                  <c:v>0.50173915743303354</c:v>
                </c:pt>
                <c:pt idx="456">
                  <c:v>0.5035485596788063</c:v>
                </c:pt>
                <c:pt idx="457">
                  <c:v>0.50536527450194435</c:v>
                </c:pt>
                <c:pt idx="458">
                  <c:v>0.50711880658329866</c:v>
                </c:pt>
                <c:pt idx="459">
                  <c:v>0.50888048741223557</c:v>
                </c:pt>
                <c:pt idx="460">
                  <c:v>0.51057771255511863</c:v>
                </c:pt>
                <c:pt idx="461">
                  <c:v>0.51228398963583766</c:v>
                </c:pt>
                <c:pt idx="462">
                  <c:v>0.51392454672541854</c:v>
                </c:pt>
                <c:pt idx="463">
                  <c:v>0.51557512589960564</c:v>
                </c:pt>
                <c:pt idx="464">
                  <c:v>0.51715872798533902</c:v>
                </c:pt>
                <c:pt idx="465">
                  <c:v>0.51875338911623892</c:v>
                </c:pt>
                <c:pt idx="466">
                  <c:v>0.52027982174117948</c:v>
                </c:pt>
                <c:pt idx="467">
                  <c:v>0.52181841697119946</c:v>
                </c:pt>
                <c:pt idx="468">
                  <c:v>0.52328753634054326</c:v>
                </c:pt>
                <c:pt idx="469">
                  <c:v>0.52476998819567044</c:v>
                </c:pt>
                <c:pt idx="470">
                  <c:v>0.52618171919965706</c:v>
                </c:pt>
                <c:pt idx="471">
                  <c:v>0.52760801855585304</c:v>
                </c:pt>
                <c:pt idx="472">
                  <c:v>0.52896235266219749</c:v>
                </c:pt>
                <c:pt idx="473">
                  <c:v>0.53033255658891054</c:v>
                </c:pt>
                <c:pt idx="474">
                  <c:v>0.53162954961985809</c:v>
                </c:pt>
                <c:pt idx="475">
                  <c:v>0.53294377911566437</c:v>
                </c:pt>
                <c:pt idx="476">
                  <c:v>0.53418354892457853</c:v>
                </c:pt>
                <c:pt idx="477">
                  <c:v>0.53544198655973152</c:v>
                </c:pt>
                <c:pt idx="478">
                  <c:v>0.53662471062184824</c:v>
                </c:pt>
                <c:pt idx="479">
                  <c:v>0.53782759810219194</c:v>
                </c:pt>
                <c:pt idx="480">
                  <c:v>0.53895351103380729</c:v>
                </c:pt>
                <c:pt idx="481">
                  <c:v>0.54010114670010723</c:v>
                </c:pt>
                <c:pt idx="482">
                  <c:v>0.5411705377200241</c:v>
                </c:pt>
                <c:pt idx="483">
                  <c:v>0.5422632739962886</c:v>
                </c:pt>
                <c:pt idx="484">
                  <c:v>0.54327648434283837</c:v>
                </c:pt>
                <c:pt idx="485">
                  <c:v>0.54431472514666535</c:v>
                </c:pt>
                <c:pt idx="486">
                  <c:v>0.54527214546305103</c:v>
                </c:pt>
                <c:pt idx="487">
                  <c:v>0.54625634359044073</c:v>
                </c:pt>
                <c:pt idx="488">
                  <c:v>0.54715841129053266</c:v>
                </c:pt>
                <c:pt idx="489">
                  <c:v>0.54808906578696748</c:v>
                </c:pt>
                <c:pt idx="490">
                  <c:v>0.54893626241302385</c:v>
                </c:pt>
                <c:pt idx="491">
                  <c:v>0.54981391594194506</c:v>
                </c:pt>
                <c:pt idx="492">
                  <c:v>0.55060676452504254</c:v>
                </c:pt>
                <c:pt idx="493">
                  <c:v>0.55143200074415066</c:v>
                </c:pt>
                <c:pt idx="494">
                  <c:v>0.5521710631773995</c:v>
                </c:pt>
                <c:pt idx="495">
                  <c:v>0.55294450413248653</c:v>
                </c:pt>
                <c:pt idx="496">
                  <c:v>0.55363037856637753</c:v>
                </c:pt>
                <c:pt idx="497">
                  <c:v>0.55435268211166955</c:v>
                </c:pt>
                <c:pt idx="498">
                  <c:v>0.5549860003801671</c:v>
                </c:pt>
                <c:pt idx="499">
                  <c:v>0.55565785763341813</c:v>
                </c:pt>
                <c:pt idx="500">
                  <c:v>0.55623928271867829</c:v>
                </c:pt>
                <c:pt idx="501">
                  <c:v>0.55686141555852497</c:v>
                </c:pt>
                <c:pt idx="502">
                  <c:v>0.55739163910138734</c:v>
                </c:pt>
                <c:pt idx="503">
                  <c:v>0.55796479771374752</c:v>
                </c:pt>
                <c:pt idx="504">
                  <c:v>0.55844453757643031</c:v>
                </c:pt>
                <c:pt idx="505">
                  <c:v>0.55896949805601537</c:v>
                </c:pt>
                <c:pt idx="506">
                  <c:v>0.5593994959427373</c:v>
                </c:pt>
                <c:pt idx="507">
                  <c:v>0.55987705795505371</c:v>
                </c:pt>
                <c:pt idx="508">
                  <c:v>0.56025807709562281</c:v>
                </c:pt>
                <c:pt idx="509">
                  <c:v>0.5606890616041641</c:v>
                </c:pt>
                <c:pt idx="510">
                  <c:v>0.56102188450491042</c:v>
                </c:pt>
                <c:pt idx="511">
                  <c:v>0.56140713156759081</c:v>
                </c:pt>
                <c:pt idx="512">
                  <c:v>0.56169255783338423</c:v>
                </c:pt>
                <c:pt idx="513">
                  <c:v>0.56203292447164432</c:v>
                </c:pt>
                <c:pt idx="514">
                  <c:v>0.56227176870213236</c:v>
                </c:pt>
                <c:pt idx="515">
                  <c:v>0.56256812684555446</c:v>
                </c:pt>
                <c:pt idx="516">
                  <c:v>0.56276121660817713</c:v>
                </c:pt>
                <c:pt idx="517">
                  <c:v>0.56301445111688786</c:v>
                </c:pt>
                <c:pt idx="518">
                  <c:v>0.56316262499868408</c:v>
                </c:pt>
                <c:pt idx="519">
                  <c:v>0.56337363176529431</c:v>
                </c:pt>
                <c:pt idx="520">
                  <c:v>0.56347773750500207</c:v>
                </c:pt>
                <c:pt idx="521">
                  <c:v>0.56364742163734016</c:v>
                </c:pt>
                <c:pt idx="522">
                  <c:v>0.5637083143388163</c:v>
                </c:pt>
                <c:pt idx="523">
                  <c:v>0.56383758842425069</c:v>
                </c:pt>
                <c:pt idx="524">
                  <c:v>0.56385612885179481</c:v>
                </c:pt>
                <c:pt idx="525">
                  <c:v>0.56394591130351734</c:v>
                </c:pt>
                <c:pt idx="526">
                  <c:v>0.56392296425927368</c:v>
                </c:pt>
                <c:pt idx="527">
                  <c:v>0.56397417774452274</c:v>
                </c:pt>
                <c:pt idx="528">
                  <c:v>0.56391061052776192</c:v>
                </c:pt>
                <c:pt idx="529">
                  <c:v>0.56392418047760884</c:v>
                </c:pt>
                <c:pt idx="530">
                  <c:v>0.56382086142534893</c:v>
                </c:pt>
                <c:pt idx="531">
                  <c:v>0.56379771462534423</c:v>
                </c:pt>
                <c:pt idx="532">
                  <c:v>0.56365551173346295</c:v>
                </c:pt>
                <c:pt idx="533">
                  <c:v>0.56359657499414872</c:v>
                </c:pt>
                <c:pt idx="534">
                  <c:v>0.56341635461786144</c:v>
                </c:pt>
                <c:pt idx="535">
                  <c:v>0.56332255352389315</c:v>
                </c:pt>
                <c:pt idx="536">
                  <c:v>0.56310517915622482</c:v>
                </c:pt>
                <c:pt idx="537">
                  <c:v>0.56297743689261492</c:v>
                </c:pt>
                <c:pt idx="538">
                  <c:v>0.56272376801927737</c:v>
                </c:pt>
                <c:pt idx="539">
                  <c:v>0.56256300427306982</c:v>
                </c:pt>
                <c:pt idx="540">
                  <c:v>0.56227389530196503</c:v>
                </c:pt>
                <c:pt idx="541">
                  <c:v>0.56208102523747339</c:v>
                </c:pt>
                <c:pt idx="542">
                  <c:v>0.56175732450088134</c:v>
                </c:pt>
                <c:pt idx="543">
                  <c:v>0.56153325780647223</c:v>
                </c:pt>
                <c:pt idx="544">
                  <c:v>0.56117580663384192</c:v>
                </c:pt>
                <c:pt idx="545">
                  <c:v>0.56092144663811883</c:v>
                </c:pt>
                <c:pt idx="546">
                  <c:v>0.56053107849726713</c:v>
                </c:pt>
                <c:pt idx="547">
                  <c:v>0.56024732135240563</c:v>
                </c:pt>
                <c:pt idx="548">
                  <c:v>0.55982486105683293</c:v>
                </c:pt>
                <c:pt idx="549">
                  <c:v>0.55951259498673389</c:v>
                </c:pt>
                <c:pt idx="550">
                  <c:v>0.55905885796669319</c:v>
                </c:pt>
                <c:pt idx="551">
                  <c:v>0.55871896257755738</c:v>
                </c:pt>
                <c:pt idx="552">
                  <c:v>0.5582347542124575</c:v>
                </c:pt>
                <c:pt idx="553">
                  <c:v>0.5578680998633373</c:v>
                </c:pt>
                <c:pt idx="554">
                  <c:v>0.55735421487302272</c:v>
                </c:pt>
                <c:pt idx="555">
                  <c:v>0.5569616621038771</c:v>
                </c:pt>
                <c:pt idx="556">
                  <c:v>0.55641888399630401</c:v>
                </c:pt>
                <c:pt idx="557">
                  <c:v>0.55600128301106722</c:v>
                </c:pt>
                <c:pt idx="558">
                  <c:v>0.55543038358388686</c:v>
                </c:pt>
                <c:pt idx="559">
                  <c:v>0.55498857378605915</c:v>
                </c:pt>
                <c:pt idx="560">
                  <c:v>0.55439031267962346</c:v>
                </c:pt>
                <c:pt idx="561">
                  <c:v>0.55392512225790214</c:v>
                </c:pt>
                <c:pt idx="562">
                  <c:v>0.55330024655722221</c:v>
                </c:pt>
                <c:pt idx="563">
                  <c:v>0.55281249211871208</c:v>
                </c:pt>
                <c:pt idx="564">
                  <c:v>0.55216173600192453</c:v>
                </c:pt>
                <c:pt idx="565">
                  <c:v>0.55165222225049715</c:v>
                </c:pt>
                <c:pt idx="566">
                  <c:v>0.55097630668143083</c:v>
                </c:pt>
                <c:pt idx="567">
                  <c:v>0.55044582613884008</c:v>
                </c:pt>
                <c:pt idx="568">
                  <c:v>0.54974545860131352</c:v>
                </c:pt>
                <c:pt idx="569">
                  <c:v>0.54919479136872207</c:v>
                </c:pt>
                <c:pt idx="570">
                  <c:v>0.54847066564025604</c:v>
                </c:pt>
                <c:pt idx="571">
                  <c:v>0.54790057919787871</c:v>
                </c:pt>
                <c:pt idx="572">
                  <c:v>0.5471533751605594</c:v>
                </c:pt>
                <c:pt idx="573">
                  <c:v>0.54656462420318708</c:v>
                </c:pt>
                <c:pt idx="574">
                  <c:v>0.54579500768947764</c:v>
                </c:pt>
                <c:pt idx="575">
                  <c:v>0.54518833399570887</c:v>
                </c:pt>
                <c:pt idx="576">
                  <c:v>0.54439695666707044</c:v>
                </c:pt>
                <c:pt idx="577">
                  <c:v>0.54377308900014176</c:v>
                </c:pt>
                <c:pt idx="578">
                  <c:v>0.54296058825639226</c:v>
                </c:pt>
                <c:pt idx="579">
                  <c:v>0.5423202422945691</c:v>
                </c:pt>
                <c:pt idx="580">
                  <c:v>0.54148724121197833</c:v>
                </c:pt>
                <c:pt idx="581">
                  <c:v>0.54083111950653784</c:v>
                </c:pt>
                <c:pt idx="582">
                  <c:v>0.53997822680272978</c:v>
                </c:pt>
                <c:pt idx="583">
                  <c:v>0.53930701876164122</c:v>
                </c:pt>
                <c:pt idx="584">
                  <c:v>0.53843482878544646</c:v>
                </c:pt>
                <c:pt idx="585">
                  <c:v>0.53774921068092785</c:v>
                </c:pt>
                <c:pt idx="586">
                  <c:v>0.53685830342540564</c:v>
                </c:pt>
                <c:pt idx="587">
                  <c:v>0.53615893842360995</c:v>
                </c:pt>
                <c:pt idx="588">
                  <c:v>0.53524987956053094</c:v>
                </c:pt>
                <c:pt idx="589">
                  <c:v>0.53453741777169117</c:v>
                </c:pt>
                <c:pt idx="590">
                  <c:v>0.53361075870584951</c:v>
                </c:pt>
                <c:pt idx="591">
                  <c:v>0.5328858372532842</c:v>
                </c:pt>
                <c:pt idx="592">
                  <c:v>0.53194211519508028</c:v>
                </c:pt>
                <c:pt idx="593">
                  <c:v>0.53120535830153703</c:v>
                </c:pt>
                <c:pt idx="594">
                  <c:v>0.53024509635634565</c:v>
                </c:pt>
                <c:pt idx="595">
                  <c:v>0.52949711544623335</c:v>
                </c:pt>
                <c:pt idx="596">
                  <c:v>0.52852082271914469</c:v>
                </c:pt>
                <c:pt idx="597">
                  <c:v>0.52776221653527522</c:v>
                </c:pt>
                <c:pt idx="598">
                  <c:v>0.52677038824986844</c:v>
                </c:pt>
                <c:pt idx="599">
                  <c:v>0.52600174298340152</c:v>
                </c:pt>
                <c:pt idx="600">
                  <c:v>0.52499486061327805</c:v>
                </c:pt>
                <c:pt idx="601">
                  <c:v>0.52421675004563029</c:v>
                </c:pt>
                <c:pt idx="602">
                  <c:v>0.52319528145750493</c:v>
                </c:pt>
                <c:pt idx="603">
                  <c:v>0.5224082671130521</c:v>
                </c:pt>
                <c:pt idx="604">
                  <c:v>0.52137266672026361</c:v>
                </c:pt>
                <c:pt idx="605">
                  <c:v>0.52057729802873132</c:v>
                </c:pt>
                <c:pt idx="606">
                  <c:v>0.51952800695410006</c:v>
                </c:pt>
                <c:pt idx="607">
                  <c:v>0.51872482142159981</c:v>
                </c:pt>
                <c:pt idx="608">
                  <c:v>0.51766226766862244</c:v>
                </c:pt>
                <c:pt idx="609">
                  <c:v>0.51685179105635259</c:v>
                </c:pt>
                <c:pt idx="610">
                  <c:v>0.51577638968778305</c:v>
                </c:pt>
                <c:pt idx="611">
                  <c:v>0.51495913619747335</c:v>
                </c:pt>
                <c:pt idx="612">
                  <c:v>0.51387128952039818</c:v>
                </c:pt>
                <c:pt idx="613">
                  <c:v>0.51304776198563329</c:v>
                </c:pt>
                <c:pt idx="614">
                  <c:v>0.5119478597422048</c:v>
                </c:pt>
                <c:pt idx="615">
                  <c:v>0.5111185498248173</c:v>
                </c:pt>
                <c:pt idx="616">
                  <c:v>0.51000696938786172</c:v>
                </c:pt>
                <c:pt idx="617">
                  <c:v>0.50917235777863745</c:v>
                </c:pt>
                <c:pt idx="618">
                  <c:v>0.50804946435140741</c:v>
                </c:pt>
                <c:pt idx="619">
                  <c:v>0.50721002097439649</c:v>
                </c:pt>
                <c:pt idx="620">
                  <c:v>0.50607616779378473</c:v>
                </c:pt>
                <c:pt idx="621">
                  <c:v>0.50523235201356043</c:v>
                </c:pt>
                <c:pt idx="622">
                  <c:v>0.50408788055614018</c:v>
                </c:pt>
                <c:pt idx="623">
                  <c:v>0.50324014138739215</c:v>
                </c:pt>
                <c:pt idx="624">
                  <c:v>0.50208538157769356</c:v>
                </c:pt>
                <c:pt idx="625">
                  <c:v>0.50123415789658787</c:v>
                </c:pt>
                <c:pt idx="626">
                  <c:v>0.50006942831706258</c:v>
                </c:pt>
                <c:pt idx="627">
                  <c:v>0.49921514907384074</c:v>
                </c:pt>
                <c:pt idx="628">
                  <c:v>0.49804075717600765</c:v>
                </c:pt>
                <c:pt idx="629">
                  <c:v>0.49718384160833778</c:v>
                </c:pt>
                <c:pt idx="630">
                  <c:v>0.49600008392464084</c:v>
                </c:pt>
                <c:pt idx="631">
                  <c:v>0.49514094177127105</c:v>
                </c:pt>
                <c:pt idx="632">
                  <c:v>0.49394810412721712</c:v>
                </c:pt>
                <c:pt idx="633">
                  <c:v>0.4930871358415167</c:v>
                </c:pt>
                <c:pt idx="634">
                  <c:v>0.4918854935676954</c:v>
                </c:pt>
                <c:pt idx="635">
                  <c:v>0.49102309053070353</c:v>
                </c:pt>
                <c:pt idx="636">
                  <c:v>0.48981290867432392</c:v>
                </c:pt>
                <c:pt idx="637">
                  <c:v>0.48894945340695706</c:v>
                </c:pt>
                <c:pt idx="638">
                  <c:v>0.48773098694256689</c:v>
                </c:pt>
                <c:pt idx="639">
                  <c:v>0.48686685331666596</c:v>
                </c:pt>
                <c:pt idx="640">
                  <c:v>0.48564034735574818</c:v>
                </c:pt>
                <c:pt idx="641">
                  <c:v>0.48477590080367511</c:v>
                </c:pt>
                <c:pt idx="642">
                  <c:v>0.48354159080284326</c:v>
                </c:pt>
                <c:pt idx="643">
                  <c:v>0.48267718852536329</c:v>
                </c:pt>
                <c:pt idx="644">
                  <c:v>0.48143530049290378</c:v>
                </c:pt>
                <c:pt idx="645">
                  <c:v>0.48057129166511436</c:v>
                </c:pt>
                <c:pt idx="646">
                  <c:v>0.47932204236564718</c:v>
                </c:pt>
                <c:pt idx="647">
                  <c:v>0.47845876834073808</c:v>
                </c:pt>
                <c:pt idx="648">
                  <c:v>0.47720236549779071</c:v>
                </c:pt>
                <c:pt idx="649">
                  <c:v>0.47634016000844215</c:v>
                </c:pt>
                <c:pt idx="650">
                  <c:v>0.47507680250475193</c:v>
                </c:pt>
                <c:pt idx="651">
                  <c:v>0.47421599186199759</c:v>
                </c:pt>
                <c:pt idx="652">
                  <c:v>0.4729458699373783</c:v>
                </c:pt>
                <c:pt idx="653">
                  <c:v>0.47208677322678005</c:v>
                </c:pt>
                <c:pt idx="654">
                  <c:v>0.47081006867340652</c:v>
                </c:pt>
                <c:pt idx="655">
                  <c:v>0.469952997948405</c:v>
                </c:pt>
                <c:pt idx="656">
                  <c:v>0.46866988430338696</c:v>
                </c:pt>
                <c:pt idx="657">
                  <c:v>0.46781514477570951</c:v>
                </c:pt>
                <c:pt idx="658">
                  <c:v>0.46652578751084223</c:v>
                </c:pt>
                <c:pt idx="659">
                  <c:v>0.46567367773786478</c:v>
                </c:pt>
                <c:pt idx="660">
                  <c:v>0.46437823444645876</c:v>
                </c:pt>
                <c:pt idx="661">
                  <c:v>0.46352904651543297</c:v>
                </c:pt>
                <c:pt idx="662">
                  <c:v>0.46222766709613888</c:v>
                </c:pt>
                <c:pt idx="663">
                  <c:v>0.46138168680520975</c:v>
                </c:pt>
                <c:pt idx="664">
                  <c:v>0.46007451364276791</c:v>
                </c:pt>
                <c:pt idx="665">
                  <c:v>0.45923202067871877</c:v>
                </c:pt>
                <c:pt idx="666">
                  <c:v>0.45791918882157417</c:v>
                </c:pt>
                <c:pt idx="667">
                  <c:v>0.45708045693424826</c:v>
                </c:pt>
                <c:pt idx="668">
                  <c:v>0.45576209426898351</c:v>
                </c:pt>
                <c:pt idx="669">
                  <c:v>0.45492739144234184</c:v>
                </c:pt>
                <c:pt idx="670">
                  <c:v>0.45360361886489003</c:v>
                </c:pt>
                <c:pt idx="671">
                  <c:v>0.4527732074846747</c:v>
                </c:pt>
                <c:pt idx="672">
                  <c:v>0.45144413906828462</c:v>
                </c:pt>
                <c:pt idx="673">
                  <c:v>0.45061827608626664</c:v>
                </c:pt>
                <c:pt idx="674">
                  <c:v>0.44928401924620021</c:v>
                </c:pt>
                <c:pt idx="675">
                  <c:v>0.44846295634099853</c:v>
                </c:pt>
                <c:pt idx="676">
                  <c:v>0.44712361199594919</c:v>
                </c:pt>
                <c:pt idx="677">
                  <c:v>0.44630759573041573</c:v>
                </c:pt>
                <c:pt idx="678">
                  <c:v>0.4449632584606435</c:v>
                </c:pt>
                <c:pt idx="679">
                  <c:v>0.44415253043581576</c:v>
                </c:pt>
                <c:pt idx="680">
                  <c:v>0.44280328863800122</c:v>
                </c:pt>
                <c:pt idx="681">
                  <c:v>0.44199808564363091</c:v>
                </c:pt>
                <c:pt idx="682">
                  <c:v>0.44064402168245642</c:v>
                </c:pt>
                <c:pt idx="683">
                  <c:v>0.43984457584412762</c:v>
                </c:pt>
                <c:pt idx="684">
                  <c:v>0.43848576620060009</c:v>
                </c:pt>
                <c:pt idx="685">
                  <c:v>0.4376923051234568</c:v>
                </c:pt>
                <c:pt idx="686">
                  <c:v>0.4363288205399905</c:v>
                </c:pt>
                <c:pt idx="687">
                  <c:v>0.43554156744909733</c:v>
                </c:pt>
                <c:pt idx="688">
                  <c:v>0.43417347307138082</c:v>
                </c:pt>
                <c:pt idx="689">
                  <c:v>0.43339264694874535</c:v>
                </c:pt>
                <c:pt idx="690">
                  <c:v>0.43202000246441957</c:v>
                </c:pt>
                <c:pt idx="691">
                  <c:v>0.43124581818270918</c:v>
                </c:pt>
                <c:pt idx="692">
                  <c:v>0.42986867795688821</c:v>
                </c:pt>
                <c:pt idx="693">
                  <c:v>0.42910134640987679</c:v>
                </c:pt>
                <c:pt idx="694">
                  <c:v>0.42771975961754588</c:v>
                </c:pt>
                <c:pt idx="695">
                  <c:v>0.42695948784733007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0B-4A58-A566-ECFA8956FFA5}"/>
            </c:ext>
          </c:extLst>
        </c:ser>
        <c:ser>
          <c:idx val="2"/>
          <c:order val="2"/>
          <c:tx>
            <c:strRef>
              <c:f>'SIR Model KY - Center Differenc'!$Y$1:$Y$3</c:f>
              <c:strCache>
                <c:ptCount val="3"/>
                <c:pt idx="2">
                  <c:v>Recovered</c:v>
                </c:pt>
              </c:strCache>
            </c:strRef>
          </c:tx>
          <c:marker>
            <c:symbol val="none"/>
          </c:marker>
          <c:val>
            <c:numRef>
              <c:f>'SIR Model KY - Center Differenc'!$Y$4:$Y$699</c:f>
              <c:numCache>
                <c:formatCode>General</c:formatCode>
                <c:ptCount val="696"/>
                <c:pt idx="0">
                  <c:v>5.3717391304347823E-4</c:v>
                </c:pt>
                <c:pt idx="1">
                  <c:v>5.5739130434782609E-4</c:v>
                </c:pt>
                <c:pt idx="2">
                  <c:v>5.4211121984614938E-4</c:v>
                </c:pt>
                <c:pt idx="3">
                  <c:v>5.6240933858680165E-4</c:v>
                </c:pt>
                <c:pt idx="4">
                  <c:v>5.4722085593109332E-4</c:v>
                </c:pt>
                <c:pt idx="5">
                  <c:v>5.6760284058975324E-4</c:v>
                </c:pt>
                <c:pt idx="6">
                  <c:v>5.5250884008483238E-4</c:v>
                </c:pt>
                <c:pt idx="7">
                  <c:v>5.7297792755479503E-4</c:v>
                </c:pt>
                <c:pt idx="8">
                  <c:v>5.5798140041521209E-4</c:v>
                </c:pt>
                <c:pt idx="9">
                  <c:v>5.7854092977538516E-4</c:v>
                </c:pt>
                <c:pt idx="10">
                  <c:v>5.6364498160721855E-4</c:v>
                </c:pt>
                <c:pt idx="11">
                  <c:v>5.8429839801323318E-4</c:v>
                </c:pt>
                <c:pt idx="12">
                  <c:v>5.6950625242727635E-4</c:v>
                </c:pt>
                <c:pt idx="13">
                  <c:v>5.9025711112402693E-4</c:v>
                </c:pt>
                <c:pt idx="14">
                  <c:v>5.7557211348436524E-4</c:v>
                </c:pt>
                <c:pt idx="15">
                  <c:v>5.9642408394444083E-4</c:v>
                </c:pt>
                <c:pt idx="16">
                  <c:v>5.8184970525655948E-4</c:v>
                </c:pt>
                <c:pt idx="17">
                  <c:v>6.0280657544915827E-4</c:v>
                </c:pt>
                <c:pt idx="18">
                  <c:v>5.8834641639186717E-4</c:v>
                </c:pt>
                <c:pt idx="19">
                  <c:v>6.0941209718691968E-4</c:v>
                </c:pt>
                <c:pt idx="20">
                  <c:v>5.9506989229252876E-4</c:v>
                </c:pt>
                <c:pt idx="21">
                  <c:v>6.1624842200489111E-4</c:v>
                </c:pt>
                <c:pt idx="22">
                  <c:v>6.0202804399222154E-4</c:v>
                </c:pt>
                <c:pt idx="23">
                  <c:v>6.2332359307094279E-4</c:v>
                </c:pt>
                <c:pt idx="24">
                  <c:v>6.092290573359154E-4</c:v>
                </c:pt>
                <c:pt idx="25">
                  <c:v>6.3064593320372826E-4</c:v>
                </c:pt>
                <c:pt idx="26">
                  <c:v>6.166814024724293E-4</c:v>
                </c:pt>
                <c:pt idx="27">
                  <c:v>6.382240545207621E-4</c:v>
                </c:pt>
                <c:pt idx="28">
                  <c:v>6.2439384367005081E-4</c:v>
                </c:pt>
                <c:pt idx="29">
                  <c:v>6.4606686841501496E-4</c:v>
                </c:pt>
                <c:pt idx="30">
                  <c:v>6.3237544946590353E-4</c:v>
                </c:pt>
                <c:pt idx="31">
                  <c:v>6.5418359587086732E-4</c:v>
                </c:pt>
                <c:pt idx="32">
                  <c:v>6.4063560316007643E-4</c:v>
                </c:pt>
                <c:pt idx="33">
                  <c:v>6.6258377813059968E-4</c:v>
                </c:pt>
                <c:pt idx="34">
                  <c:v>6.4918401366586729E-4</c:v>
                </c:pt>
                <c:pt idx="35">
                  <c:v>6.7127728772293864E-4</c:v>
                </c:pt>
                <c:pt idx="36">
                  <c:v>6.5803072672783989E-4</c:v>
                </c:pt>
                <c:pt idx="37">
                  <c:v>6.8027433986553093E-4</c:v>
                </c:pt>
                <c:pt idx="38">
                  <c:v>6.6718613651975032E-4</c:v>
                </c:pt>
                <c:pt idx="39">
                  <c:v>6.8958550425357612E-4</c:v>
                </c:pt>
                <c:pt idx="40">
                  <c:v>6.7666099763476174E-4</c:v>
                </c:pt>
                <c:pt idx="41">
                  <c:v>6.9922171724721874E-4</c:v>
                </c:pt>
                <c:pt idx="42">
                  <c:v>6.8646643748073973E-4</c:v>
                </c:pt>
                <c:pt idx="43">
                  <c:v>7.09194294470678E-4</c:v>
                </c:pt>
                <c:pt idx="44">
                  <c:v>6.9661396909380358E-4</c:v>
                </c:pt>
                <c:pt idx="45">
                  <c:v>7.195149438364789E-4</c:v>
                </c:pt>
                <c:pt idx="46">
                  <c:v>7.0711550438369813E-4</c:v>
                </c:pt>
                <c:pt idx="47">
                  <c:v>7.3019577900854582E-4</c:v>
                </c:pt>
                <c:pt idx="48">
                  <c:v>7.1798336782495122E-4</c:v>
                </c:pt>
                <c:pt idx="49">
                  <c:v>7.4124933331832111E-4</c:v>
                </c:pt>
                <c:pt idx="50">
                  <c:v>7.2923031060819008E-4</c:v>
                </c:pt>
                <c:pt idx="51">
                  <c:v>7.5268857414848662E-4</c:v>
                </c:pt>
                <c:pt idx="52">
                  <c:v>7.4086952526640699E-4</c:v>
                </c:pt>
                <c:pt idx="53">
                  <c:v>7.6452691779928554E-4</c:v>
                </c:pt>
                <c:pt idx="54">
                  <c:v>7.5291466079139028E-4</c:v>
                </c:pt>
                <c:pt idx="55">
                  <c:v>7.767782448528743E-4</c:v>
                </c:pt>
                <c:pt idx="56">
                  <c:v>7.653798382559711E-4</c:v>
                </c:pt>
                <c:pt idx="57">
                  <c:v>7.8945691605157098E-4</c:v>
                </c:pt>
                <c:pt idx="58">
                  <c:v>7.7827966695817933E-4</c:v>
                </c:pt>
                <c:pt idx="59">
                  <c:v>8.0257778870631484E-4</c:v>
                </c:pt>
                <c:pt idx="60">
                  <c:v>7.9162926110385346E-4</c:v>
                </c:pt>
                <c:pt idx="61">
                  <c:v>8.1615623365210706E-4</c:v>
                </c:pt>
                <c:pt idx="62">
                  <c:v>8.0544425704470756E-4</c:v>
                </c:pt>
                <c:pt idx="63">
                  <c:v>8.3020815276766509E-4</c:v>
                </c:pt>
                <c:pt idx="64">
                  <c:v>8.1974083108932627E-4</c:v>
                </c:pt>
                <c:pt idx="65">
                  <c:v>8.4474999707699497E-4</c:v>
                </c:pt>
                <c:pt idx="66">
                  <c:v>8.3453571790503302E-4</c:v>
                </c:pt>
                <c:pt idx="67">
                  <c:v>8.5979878545106383E-4</c:v>
                </c:pt>
                <c:pt idx="68">
                  <c:v>8.4984622952905887E-4</c:v>
                </c:pt>
                <c:pt idx="69">
                  <c:v>8.7537212392823998E-4</c:v>
                </c:pt>
                <c:pt idx="70">
                  <c:v>8.6569027500792704E-4</c:v>
                </c:pt>
                <c:pt idx="71">
                  <c:v>8.9148822567266031E-4</c:v>
                </c:pt>
                <c:pt idx="72">
                  <c:v>8.8208638068446553E-4</c:v>
                </c:pt>
                <c:pt idx="73">
                  <c:v>9.0816593159018385E-4</c:v>
                </c:pt>
                <c:pt idx="74">
                  <c:v>8.9905371115235806E-4</c:v>
                </c:pt>
                <c:pt idx="75">
                  <c:v>9.2542473162209211E-4</c:v>
                </c:pt>
                <c:pt idx="76">
                  <c:v>9.1661209089865343E-4</c:v>
                </c:pt>
                <c:pt idx="77">
                  <c:v>9.432847867372079E-4</c:v>
                </c:pt>
                <c:pt idx="78">
                  <c:v>9.3478202665516212E-4</c:v>
                </c:pt>
                <c:pt idx="79">
                  <c:v>9.6176695164361728E-4</c:v>
                </c:pt>
                <c:pt idx="80">
                  <c:v>9.5358473048018561E-4</c:v>
                </c:pt>
                <c:pt idx="81">
                  <c:v>9.808927982416951E-4</c:v>
                </c:pt>
                <c:pt idx="82">
                  <c:v>9.7304214359254153E-4</c:v>
                </c:pt>
                <c:pt idx="83">
                  <c:v>1.0006846398406568E-3</c:v>
                </c:pt>
                <c:pt idx="84">
                  <c:v>9.9317696098037028E-4</c:v>
                </c:pt>
                <c:pt idx="85">
                  <c:v>1.0211655561613788E-3</c:v>
                </c:pt>
                <c:pt idx="86">
                  <c:v>1.0140126568077294E-3</c:v>
                </c:pt>
                <c:pt idx="87">
                  <c:v>1.0423594191487546E-3</c:v>
                </c:pt>
                <c:pt idx="88">
                  <c:v>1.0355735106425061E-3</c:v>
                </c:pt>
                <c:pt idx="89">
                  <c:v>1.0642909196173758E-3</c:v>
                </c:pt>
                <c:pt idx="90">
                  <c:v>1.0578846345297012E-3</c:v>
                </c:pt>
                <c:pt idx="91">
                  <c:v>1.0869855947548482E-3</c:v>
                </c:pt>
                <c:pt idx="92">
                  <c:v>1.0809720009346557E-3</c:v>
                </c:pt>
                <c:pt idx="93">
                  <c:v>1.110469856507573E-3</c:v>
                </c:pt>
                <c:pt idx="94">
                  <c:v>1.1048624715813108E-3</c:v>
                </c:pt>
                <c:pt idx="95">
                  <c:v>1.1347710208743367E-3</c:v>
                </c:pt>
                <c:pt idx="96">
                  <c:v>1.1295838272111019E-3</c:v>
                </c:pt>
                <c:pt idx="97">
                  <c:v>1.1599173381335631E-3</c:v>
                </c:pt>
                <c:pt idx="98">
                  <c:v>1.1551647982885949E-3</c:v>
                </c:pt>
                <c:pt idx="99">
                  <c:v>1.1859380240305834E-3</c:v>
                </c:pt>
                <c:pt idx="100">
                  <c:v>1.1816350966804678E-3</c:v>
                </c:pt>
                <c:pt idx="101">
                  <c:v>1.2128632919517672E-3</c:v>
                </c:pt>
                <c:pt idx="102">
                  <c:v>1.2090254483349274E-3</c:v>
                </c:pt>
                <c:pt idx="103">
                  <c:v>1.240724386112848E-3</c:v>
                </c:pt>
                <c:pt idx="104">
                  <c:v>1.2373676269891297E-3</c:v>
                </c:pt>
                <c:pt idx="105">
                  <c:v>1.2695536157892322E-3</c:v>
                </c:pt>
                <c:pt idx="106">
                  <c:v>1.2666944889326243E-3</c:v>
                </c:pt>
                <c:pt idx="107">
                  <c:v>1.2993843906165428E-3</c:v>
                </c:pt>
                <c:pt idx="108">
                  <c:v>1.2970400088552917E-3</c:v>
                </c:pt>
                <c:pt idx="109">
                  <c:v>1.3302512569900722E-3</c:v>
                </c:pt>
                <c:pt idx="110">
                  <c:v>1.3284393168086636E-3</c:v>
                </c:pt>
                <c:pt idx="111">
                  <c:v>1.3621899355922371E-3</c:v>
                </c:pt>
                <c:pt idx="112">
                  <c:v>1.3609287363099121E-3</c:v>
                </c:pt>
                <c:pt idx="113">
                  <c:v>1.3952373600775109E-3</c:v>
                </c:pt>
                <c:pt idx="114">
                  <c:v>1.3945458236181703E-3</c:v>
                </c:pt>
                <c:pt idx="115">
                  <c:v>1.4294317169446689E-3</c:v>
                </c:pt>
                <c:pt idx="116">
                  <c:v>1.4293294082131905E-3</c:v>
                </c:pt>
                <c:pt idx="117">
                  <c:v>1.4648124866265093E-3</c:v>
                </c:pt>
                <c:pt idx="118">
                  <c:v>1.4653196345066537E-3</c:v>
                </c:pt>
                <c:pt idx="119">
                  <c:v>1.5014204858275076E-3</c:v>
                </c:pt>
                <c:pt idx="120">
                  <c:v>1.5025580048167221E-3</c:v>
                </c:pt>
                <c:pt idx="121">
                  <c:v>1.5392979111401113E-3</c:v>
                </c:pt>
                <c:pt idx="122">
                  <c:v>1.5410874236366546E-3</c:v>
                </c:pt>
                <c:pt idx="123">
                  <c:v>1.5784883839705941E-3</c:v>
                </c:pt>
                <c:pt idx="124">
                  <c:v>1.5809522432284936E-3</c:v>
                </c:pt>
                <c:pt idx="125">
                  <c:v>1.6190369968055532E-3</c:v>
                </c:pt>
                <c:pt idx="126">
                  <c:v>1.6221983105729658E-3</c:v>
                </c:pt>
                <c:pt idx="127">
                  <c:v>1.6609903608502345E-3</c:v>
                </c:pt>
                <c:pt idx="128">
                  <c:v>1.6648730157068222E-3</c:v>
                </c:pt>
                <c:pt idx="129">
                  <c:v>1.7043966550699282E-3</c:v>
                </c:pt>
                <c:pt idx="130">
                  <c:v>1.709025341478857E-3</c:v>
                </c:pt>
                <c:pt idx="131">
                  <c:v>1.7493056766656561E-3</c:v>
                </c:pt>
                <c:pt idx="132">
                  <c:v>1.7547059147557979E-3</c:v>
                </c:pt>
                <c:pt idx="133">
                  <c:v>1.7957688930152922E-3</c:v>
                </c:pt>
                <c:pt idx="134">
                  <c:v>1.8019670591091393E-3</c:v>
                </c:pt>
                <c:pt idx="135">
                  <c:v>1.8438394951110916E-3</c:v>
                </c:pt>
                <c:pt idx="136">
                  <c:v>1.8508628490137811E-3</c:v>
                </c:pt>
                <c:pt idx="137">
                  <c:v>1.8935724525243579E-3</c:v>
                </c:pt>
                <c:pt idx="138">
                  <c:v>1.9014491655890522E-3</c:v>
                </c:pt>
                <c:pt idx="139">
                  <c:v>1.9450245699276438E-3</c:v>
                </c:pt>
                <c:pt idx="140">
                  <c:v>1.9537837539123034E-3</c:v>
                </c:pt>
                <c:pt idx="141">
                  <c:v>1.9982545452044385E-3</c:v>
                </c:pt>
                <c:pt idx="142">
                  <c:v>2.007926281934773E-3</c:v>
                </c:pt>
                <c:pt idx="143">
                  <c:v>2.0533230291757548E-3</c:v>
                </c:pt>
                <c:pt idx="144">
                  <c:v>2.0639384010288156E-3</c:v>
                </c:pt>
                <c:pt idx="145">
                  <c:v>2.1102926869723607E-3</c:v>
                </c:pt>
                <c:pt idx="146">
                  <c:v>2.1218838081948754E-3</c:v>
                </c:pt>
                <c:pt idx="147">
                  <c:v>2.1692282610806246E-3</c:v>
                </c:pt>
                <c:pt idx="148">
                  <c:v>2.1818283099557158E-3</c:v>
                </c:pt>
                <c:pt idx="149">
                  <c:v>2.2301966360890059E-3</c:v>
                </c:pt>
                <c:pt idx="150">
                  <c:v>2.2438398879644338E-3</c:v>
                </c:pt>
                <c:pt idx="151">
                  <c:v>2.2932669051611604E-3</c:v>
                </c:pt>
                <c:pt idx="152">
                  <c:v>2.307988766351634E-3</c:v>
                </c:pt>
                <c:pt idx="153">
                  <c:v>2.3585104382604048E-3</c:v>
                </c:pt>
                <c:pt idx="154">
                  <c:v>2.3743474808358271E-3</c:v>
                </c:pt>
                <c:pt idx="155">
                  <c:v>2.4260009521488773E-3</c:v>
                </c:pt>
                <c:pt idx="156">
                  <c:v>2.4429909496196307E-3</c:v>
                </c:pt>
                <c:pt idx="157">
                  <c:v>2.4958145821831622E-3</c:v>
                </c:pt>
                <c:pt idx="158">
                  <c:v>2.5139965460926777E-3</c:v>
                </c:pt>
                <c:pt idx="159">
                  <c:v>2.5680299559263675E-3</c:v>
                </c:pt>
                <c:pt idx="160">
                  <c:v>2.5874441733602592E-3</c:v>
                </c:pt>
                <c:pt idx="161">
                  <c:v>2.6427282685946608E-3</c:v>
                </c:pt>
                <c:pt idx="162">
                  <c:v>2.6634163406146325E-3</c:v>
                </c:pt>
                <c:pt idx="163">
                  <c:v>2.7199933603540669E-3</c:v>
                </c:pt>
                <c:pt idx="164">
                  <c:v>2.7419982413636138E-3</c:v>
                </c:pt>
                <c:pt idx="165">
                  <c:v>2.7999117954808847E-3</c:v>
                </c:pt>
                <c:pt idx="166">
                  <c:v>2.8232778335284931E-3</c:v>
                </c:pt>
                <c:pt idx="167">
                  <c:v>2.8825729433963852E-3</c:v>
                </c:pt>
                <c:pt idx="168">
                  <c:v>2.9073459214204868E-3</c:v>
                </c:pt>
                <c:pt idx="169">
                  <c:v>2.9680690615834808E-3</c:v>
                </c:pt>
                <c:pt idx="170">
                  <c:v>2.9942962396018349E-3</c:v>
                </c:pt>
                <c:pt idx="171">
                  <c:v>3.0564953803898093E-3</c:v>
                </c:pt>
                <c:pt idx="172">
                  <c:v>3.0842255386342413E-3</c:v>
                </c:pt>
                <c:pt idx="173">
                  <c:v>3.1479501897181085E-3</c:v>
                </c:pt>
                <c:pt idx="174">
                  <c:v>3.1772336727136355E-3</c:v>
                </c:pt>
                <c:pt idx="175">
                  <c:v>3.2425349276008772E-3</c:v>
                </c:pt>
                <c:pt idx="176">
                  <c:v>3.2734236891861892E-3</c:v>
                </c:pt>
                <c:pt idx="177">
                  <c:v>3.3403542706520934E-3</c:v>
                </c:pt>
                <c:pt idx="178">
                  <c:v>3.3729019199361058E-3</c:v>
                </c:pt>
                <c:pt idx="179">
                  <c:v>3.4415162263841696E-3</c:v>
                </c:pt>
                <c:pt idx="180">
                  <c:v>3.4757780746309313E-3</c:v>
                </c:pt>
                <c:pt idx="181">
                  <c:v>3.5461322273733506E-3</c:v>
                </c:pt>
                <c:pt idx="182">
                  <c:v>3.5821653358049581E-3</c:v>
                </c:pt>
                <c:pt idx="183">
                  <c:v>3.6543172272513894E-3</c:v>
                </c:pt>
                <c:pt idx="184">
                  <c:v>3.6921804557557094E-3</c:v>
                </c:pt>
                <c:pt idx="185">
                  <c:v>3.7661897984955254E-3</c:v>
                </c:pt>
                <c:pt idx="186">
                  <c:v>3.8059438552224666E-3</c:v>
                </c:pt>
                <c:pt idx="187">
                  <c:v>3.8818722319825462E-3</c:v>
                </c:pt>
                <c:pt idx="188">
                  <c:v>3.9235797238093171E-3</c:v>
                </c:pt>
                <c:pt idx="189">
                  <c:v>4.0014906382659877E-3</c:v>
                </c:pt>
                <c:pt idx="190">
                  <c:v>4.0452161221082392E-3</c:v>
                </c:pt>
                <c:pt idx="191">
                  <c:v>4.1251750505283142E-3</c:v>
                </c:pt>
                <c:pt idx="192">
                  <c:v>4.1709850854702675E-3</c:v>
                </c:pt>
                <c:pt idx="193">
                  <c:v>4.2530595291521874E-3</c:v>
                </c:pt>
                <c:pt idx="194">
                  <c:v>4.3010227293647759E-3</c:v>
                </c:pt>
                <c:pt idx="195">
                  <c:v>4.3852822678466579E-3</c:v>
                </c:pt>
                <c:pt idx="196">
                  <c:v>4.4354693562583805E-3</c:v>
                </c:pt>
                <c:pt idx="197">
                  <c:v>4.5219857012552839E-3</c:v>
                </c:pt>
                <c:pt idx="198">
                  <c:v>4.5744695639358176E-3</c:v>
                </c:pt>
                <c:pt idx="199">
                  <c:v>4.6633166139637451E-3</c:v>
                </c:pt>
                <c:pt idx="200">
                  <c:v>4.7181723551754364E-3</c:v>
                </c:pt>
                <c:pt idx="201">
                  <c:v>4.809426250814498E-3</c:v>
                </c:pt>
                <c:pt idx="202">
                  <c:v>4.8667312486816005E-3</c:v>
                </c:pt>
                <c:pt idx="203">
                  <c:v>4.9604704284253428E-3</c:v>
                </c:pt>
                <c:pt idx="204">
                  <c:v>5.0203043911652865E-3</c:v>
                </c:pt>
                <c:pt idx="205">
                  <c:v>5.1166096477974462E-3</c:v>
                </c:pt>
                <c:pt idx="206">
                  <c:v>5.1790546704525179E-3</c:v>
                </c:pt>
                <c:pt idx="207">
                  <c:v>5.2780092078863741E-3</c:v>
                </c:pt>
                <c:pt idx="208">
                  <c:v>5.3431498294879264E-3</c:v>
                </c:pt>
                <c:pt idx="209">
                  <c:v>5.4448393199969707E-3</c:v>
                </c:pt>
                <c:pt idx="210">
                  <c:v>5.5127625810876615E-3</c:v>
                </c:pt>
                <c:pt idx="211">
                  <c:v>5.6172752228495259E-3</c:v>
                </c:pt>
                <c:pt idx="212">
                  <c:v>5.6880707232821147E-3</c:v>
                </c:pt>
                <c:pt idx="213">
                  <c:v>5.7954972981505036E-3</c:v>
                </c:pt>
                <c:pt idx="214">
                  <c:v>5.8692572550743715E-3</c:v>
                </c:pt>
                <c:pt idx="215">
                  <c:v>5.979691186486215E-3</c:v>
                </c:pt>
                <c:pt idx="216">
                  <c:v>6.0565104924250445E-3</c:v>
                </c:pt>
                <c:pt idx="217">
                  <c:v>6.1700479033421508E-3</c:v>
                </c:pt>
                <c:pt idx="218">
                  <c:v>6.2500241842580861E-3</c:v>
                </c:pt>
                <c:pt idx="219">
                  <c:v>6.366763955034248E-3</c:v>
                </c:pt>
                <c:pt idx="220">
                  <c:v>6.4499976282653398E-3</c:v>
                </c:pt>
                <c:pt idx="221">
                  <c:v>6.5700414543211497E-3</c:v>
                </c:pt>
                <c:pt idx="222">
                  <c:v>6.6566357862699911E-3</c:v>
                </c:pt>
                <c:pt idx="223">
                  <c:v>6.7800882354485019E-3</c:v>
                </c:pt>
                <c:pt idx="224">
                  <c:v>6.8701493988906608E-3</c:v>
                </c:pt>
                <c:pt idx="225">
                  <c:v>6.9971179683575406E-3</c:v>
                </c:pt>
                <c:pt idx="226">
                  <c:v>7.0907550992287119E-3</c:v>
                </c:pt>
                <c:pt idx="227">
                  <c:v>7.221350271770649E-3</c:v>
                </c:pt>
                <c:pt idx="228">
                  <c:v>7.3186755252813689E-3</c:v>
                </c:pt>
                <c:pt idx="229">
                  <c:v>7.4530108248462047E-3</c:v>
                </c:pt>
                <c:pt idx="230">
                  <c:v>7.5541394307625112E-3</c:v>
                </c:pt>
                <c:pt idx="231">
                  <c:v>7.6923314770739335E-3</c:v>
                </c:pt>
                <c:pt idx="232">
                  <c:v>7.797381793991527E-3</c:v>
                </c:pt>
                <c:pt idx="233">
                  <c:v>7.9395503560601363E-3</c:v>
                </c:pt>
                <c:pt idx="234">
                  <c:v>8.0486439244884037E-3</c:v>
                </c:pt>
                <c:pt idx="235">
                  <c:v>8.1949119728295938E-3</c:v>
                </c:pt>
                <c:pt idx="236">
                  <c:v>8.3081735668903353E-3</c:v>
                </c:pt>
                <c:pt idx="237">
                  <c:v>8.4586673242477272E-3</c:v>
                </c:pt>
                <c:pt idx="238">
                  <c:v>8.5762250017815643E-3</c:v>
                </c:pt>
                <c:pt idx="239">
                  <c:v>8.7310739921427263E-3</c:v>
                </c:pt>
                <c:pt idx="240">
                  <c:v>8.8530591430040079E-3</c:v>
                </c:pt>
                <c:pt idx="241">
                  <c:v>9.0123962386829005E-3</c:v>
                </c:pt>
                <c:pt idx="242">
                  <c:v>9.1389436309915455E-3</c:v>
                </c:pt>
                <c:pt idx="243">
                  <c:v>9.3029050975395738E-3</c:v>
                </c:pt>
                <c:pt idx="244">
                  <c:v>9.4341529216455909E-3</c:v>
                </c:pt>
                <c:pt idx="245">
                  <c:v>9.6028784603404121E-3</c:v>
                </c:pt>
                <c:pt idx="246">
                  <c:v>9.7389683702440357E-3</c:v>
                </c:pt>
                <c:pt idx="247">
                  <c:v>9.9126011578923208E-3</c:v>
                </c:pt>
                <c:pt idx="248">
                  <c:v>1.0053678309849708E-2</c:v>
                </c:pt>
                <c:pt idx="249">
                  <c:v>1.0232365035627038E-2</c:v>
                </c:pt>
                <c:pt idx="250">
                  <c:v>1.0378578123658378E-2</c:v>
                </c:pt>
                <c:pt idx="251">
                  <c:v>1.0562469022696318E-2</c:v>
                </c:pt>
                <c:pt idx="252">
                  <c:v>1.0713970310700129E-2</c:v>
                </c:pt>
                <c:pt idx="253">
                  <c:v>1.0903219194117452E-2</c:v>
                </c:pt>
                <c:pt idx="254">
                  <c:v>1.1060164544281726E-2</c:v>
                </c:pt>
                <c:pt idx="255">
                  <c:v>1.1254928825343683E-2</c:v>
                </c:pt>
                <c:pt idx="256">
                  <c:v>1.1417477722531624E-2</c:v>
                </c:pt>
                <c:pt idx="257">
                  <c:v>1.1617918438608288E-2</c:v>
                </c:pt>
                <c:pt idx="258">
                  <c:v>1.1786234010383551E-2</c:v>
                </c:pt>
                <c:pt idx="259">
                  <c:v>1.199251584036562E-2</c:v>
                </c:pt>
                <c:pt idx="260">
                  <c:v>1.2166764872309511E-2</c:v>
                </c:pt>
                <c:pt idx="261">
                  <c:v>1.2379056149127574E-2</c:v>
                </c:pt>
                <c:pt idx="262">
                  <c:v>1.2559409095088535E-2</c:v>
                </c:pt>
                <c:pt idx="263">
                  <c:v>1.2777881812969977E-2</c:v>
                </c:pt>
                <c:pt idx="264">
                  <c:v>1.2964512799874012E-2</c:v>
                </c:pt>
                <c:pt idx="265">
                  <c:v>1.3189342615960303E-2</c:v>
                </c:pt>
                <c:pt idx="266">
                  <c:v>1.3382429442800031E-2</c:v>
                </c:pt>
                <c:pt idx="267">
                  <c:v>1.3613795672736489E-2</c:v>
                </c:pt>
                <c:pt idx="268">
                  <c:v>1.3813519803346122E-2</c:v>
                </c:pt>
                <c:pt idx="269">
                  <c:v>1.4051605410446316E-2</c:v>
                </c:pt>
                <c:pt idx="270">
                  <c:v>1.4258151959660442E-2</c:v>
                </c:pt>
                <c:pt idx="271">
                  <c:v>1.4503143537238397E-2</c:v>
                </c:pt>
                <c:pt idx="272">
                  <c:v>1.4716701250023976E-2</c:v>
                </c:pt>
                <c:pt idx="273">
                  <c:v>1.4968788996479455E-2</c:v>
                </c:pt>
                <c:pt idx="274">
                  <c:v>1.5189550219623114E-2</c:v>
                </c:pt>
                <c:pt idx="275">
                  <c:v>1.5448927905858502E-2</c:v>
                </c:pt>
                <c:pt idx="276">
                  <c:v>1.5677088551785203E-2</c:v>
                </c:pt>
                <c:pt idx="277">
                  <c:v>1.5943953480527292E-2</c:v>
                </c:pt>
                <c:pt idx="278">
                  <c:v>1.6179712982821885E-2</c:v>
                </c:pt>
                <c:pt idx="279">
                  <c:v>1.6454265939417997E-2</c:v>
                </c:pt>
                <c:pt idx="280">
                  <c:v>1.6697827199618306E-2</c:v>
                </c:pt>
                <c:pt idx="281">
                  <c:v>1.6980272393874271E-2</c:v>
                </c:pt>
                <c:pt idx="282">
                  <c:v>1.7231841719103202E-2</c:v>
                </c:pt>
                <c:pt idx="283">
                  <c:v>1.7522386717730491E-2</c:v>
                </c:pt>
                <c:pt idx="284">
                  <c:v>1.7782173748735662E-2</c:v>
                </c:pt>
                <c:pt idx="285">
                  <c:v>1.8081029397977035E-2</c:v>
                </c:pt>
                <c:pt idx="286">
                  <c:v>1.8349247027149438E-2</c:v>
                </c:pt>
                <c:pt idx="287">
                  <c:v>1.8656627365156674E-2</c:v>
                </c:pt>
                <c:pt idx="288">
                  <c:v>1.8933491644105432E-2</c:v>
                </c:pt>
                <c:pt idx="289">
                  <c:v>1.9249613802649484E-2</c:v>
                </c:pt>
                <c:pt idx="290">
                  <c:v>1.9535343838917796E-2</c:v>
                </c:pt>
                <c:pt idx="291">
                  <c:v>1.9860427934021107E-2</c:v>
                </c:pt>
                <c:pt idx="292">
                  <c:v>2.0155245776539321E-2</c:v>
                </c:pt>
                <c:pt idx="293">
                  <c:v>2.04895147876323E-2</c:v>
                </c:pt>
                <c:pt idx="294">
                  <c:v>2.0793645300517815E-2</c:v>
                </c:pt>
                <c:pt idx="295">
                  <c:v>2.1137324937736828E-2</c:v>
                </c:pt>
                <c:pt idx="296">
                  <c:v>2.1450995662067446E-2</c:v>
                </c:pt>
                <c:pt idx="297">
                  <c:v>2.1804314221330175E-2</c:v>
                </c:pt>
                <c:pt idx="298">
                  <c:v>2.212775522453778E-2</c:v>
                </c:pt>
                <c:pt idx="299">
                  <c:v>2.2490943430053787E-2</c:v>
                </c:pt>
                <c:pt idx="300">
                  <c:v>2.282438714260893E-2</c:v>
                </c:pt>
                <c:pt idx="301">
                  <c:v>2.3197677976508776E-2</c:v>
                </c:pt>
                <c:pt idx="302">
                  <c:v>2.3541359015594128E-2</c:v>
                </c:pt>
                <c:pt idx="303">
                  <c:v>2.39249875343896E-2</c:v>
                </c:pt>
                <c:pt idx="304">
                  <c:v>2.4279142514291363E-2</c:v>
                </c:pt>
                <c:pt idx="305">
                  <c:v>2.4673345651912482E-2</c:v>
                </c:pt>
                <c:pt idx="306">
                  <c:v>2.5038212980893908E-2</c:v>
                </c:pt>
                <c:pt idx="307">
                  <c:v>2.5443229338085405E-2</c:v>
                </c:pt>
                <c:pt idx="308">
                  <c:v>2.581904900154566E-2</c:v>
                </c:pt>
                <c:pt idx="309">
                  <c:v>2.6235118621446667E-2</c:v>
                </c:pt>
                <c:pt idx="310">
                  <c:v>2.6622131951211374E-2</c:v>
                </c:pt>
                <c:pt idx="311">
                  <c:v>2.7049496080987334E-2</c:v>
                </c:pt>
                <c:pt idx="312">
                  <c:v>2.744794551062444E-2</c:v>
                </c:pt>
                <c:pt idx="313">
                  <c:v>2.7886846349069527E-2</c:v>
                </c:pt>
                <c:pt idx="314">
                  <c:v>2.8296975155175513E-2</c:v>
                </c:pt>
                <c:pt idx="315">
                  <c:v>2.8747655586257328E-2</c:v>
                </c:pt>
                <c:pt idx="316">
                  <c:v>2.9169707615714396E-2</c:v>
                </c:pt>
                <c:pt idx="317">
                  <c:v>2.9632410928090311E-2</c:v>
                </c:pt>
                <c:pt idx="318">
                  <c:v>3.0066630311354686E-2</c:v>
                </c:pt>
                <c:pt idx="319">
                  <c:v>3.0541599903950778E-2</c:v>
                </c:pt>
                <c:pt idx="320">
                  <c:v>3.0988230754495933E-2</c:v>
                </c:pt>
                <c:pt idx="321">
                  <c:v>3.1475709828304929E-2</c:v>
                </c:pt>
                <c:pt idx="322">
                  <c:v>3.1934995928410828E-2</c:v>
                </c:pt>
                <c:pt idx="323">
                  <c:v>3.2435227164734716E-2</c:v>
                </c:pt>
                <c:pt idx="324">
                  <c:v>3.2907411637885249E-2</c:v>
                </c:pt>
                <c:pt idx="325">
                  <c:v>3.3420636863320898E-2</c:v>
                </c:pt>
                <c:pt idx="326">
                  <c:v>3.3905961833545974E-2</c:v>
                </c:pt>
                <c:pt idx="327">
                  <c:v>3.443242167208807E-2</c:v>
                </c:pt>
                <c:pt idx="328">
                  <c:v>3.4931127910664342E-2</c:v>
                </c:pt>
                <c:pt idx="329">
                  <c:v>3.5471061423378754E-2</c:v>
                </c:pt>
                <c:pt idx="330">
                  <c:v>3.5983387983383082E-2</c:v>
                </c:pt>
                <c:pt idx="331">
                  <c:v>3.6537032296185115E-2</c:v>
                </c:pt>
                <c:pt idx="332">
                  <c:v>3.706321613547732E-2</c:v>
                </c:pt>
                <c:pt idx="333">
                  <c:v>3.7630806055632855E-2</c:v>
                </c:pt>
                <c:pt idx="334">
                  <c:v>3.8171081648928636E-2</c:v>
                </c:pt>
                <c:pt idx="335">
                  <c:v>3.8752849270981035E-2</c:v>
                </c:pt>
                <c:pt idx="336">
                  <c:v>3.9307448211761589E-2</c:v>
                </c:pt>
                <c:pt idx="337">
                  <c:v>3.9903622513673465E-2</c:v>
                </c:pt>
                <c:pt idx="338">
                  <c:v>4.0472773106764642E-2</c:v>
                </c:pt>
                <c:pt idx="339">
                  <c:v>4.108357953715E-2</c:v>
                </c:pt>
                <c:pt idx="340">
                  <c:v>4.1667506382890462E-2</c:v>
                </c:pt>
                <c:pt idx="341">
                  <c:v>4.2293166440299096E-2</c:v>
                </c:pt>
                <c:pt idx="342">
                  <c:v>4.2892090011302758E-2</c:v>
                </c:pt>
                <c:pt idx="343">
                  <c:v>4.3532820816604187E-2</c:v>
                </c:pt>
                <c:pt idx="344">
                  <c:v>4.4146957028207055E-2</c:v>
                </c:pt>
                <c:pt idx="345">
                  <c:v>4.4802970891205038E-2</c:v>
                </c:pt>
                <c:pt idx="346">
                  <c:v>4.5432530666769125E-2</c:v>
                </c:pt>
                <c:pt idx="347">
                  <c:v>4.6104034648259191E-2</c:v>
                </c:pt>
                <c:pt idx="348">
                  <c:v>4.6749223480586154E-2</c:v>
                </c:pt>
                <c:pt idx="349">
                  <c:v>4.7436418951146753E-2</c:v>
                </c:pt>
                <c:pt idx="350">
                  <c:v>4.8097436461330079E-2</c:v>
                </c:pt>
                <c:pt idx="351">
                  <c:v>4.8800518658212041E-2</c:v>
                </c:pt>
                <c:pt idx="352">
                  <c:v>4.9477558153328459E-2</c:v>
                </c:pt>
                <c:pt idx="353">
                  <c:v>5.0196715736876757E-2</c:v>
                </c:pt>
                <c:pt idx="354">
                  <c:v>5.0889963767984048E-2</c:v>
                </c:pt>
                <c:pt idx="355">
                  <c:v>5.162537837908944E-2</c:v>
                </c:pt>
                <c:pt idx="356">
                  <c:v>5.2335014301058254E-2</c:v>
                </c:pt>
                <c:pt idx="357">
                  <c:v>5.3086860121193347E-2</c:v>
                </c:pt>
                <c:pt idx="358">
                  <c:v>5.3813055655954067E-2</c:v>
                </c:pt>
                <c:pt idx="359">
                  <c:v>5.4581498971398065E-2</c:v>
                </c:pt>
                <c:pt idx="360">
                  <c:v>5.5324417776229505E-2</c:v>
                </c:pt>
                <c:pt idx="361">
                  <c:v>5.6109616548127496E-2</c:v>
                </c:pt>
                <c:pt idx="362">
                  <c:v>5.6869413790651392E-2</c:v>
                </c:pt>
                <c:pt idx="363">
                  <c:v>5.767151723258665E-2</c:v>
                </c:pt>
                <c:pt idx="364">
                  <c:v>5.8448339174159952E-2</c:v>
                </c:pt>
                <c:pt idx="365">
                  <c:v>5.9267487338940952E-2</c:v>
                </c:pt>
                <c:pt idx="366">
                  <c:v>6.0061470928156044E-2</c:v>
                </c:pt>
                <c:pt idx="367">
                  <c:v>6.0897794305532715E-2</c:v>
                </c:pt>
                <c:pt idx="368">
                  <c:v>6.1709066783543307E-2</c:v>
                </c:pt>
                <c:pt idx="369">
                  <c:v>6.2562685910569446E-2</c:v>
                </c:pt>
                <c:pt idx="370">
                  <c:v>6.3391364429956604E-2</c:v>
                </c:pt>
                <c:pt idx="371">
                  <c:v>6.4262389515706342E-2</c:v>
                </c:pt>
                <c:pt idx="372">
                  <c:v>6.5108580774584465E-2</c:v>
                </c:pt>
                <c:pt idx="373">
                  <c:v>6.5997111340910061E-2</c:v>
                </c:pt>
                <c:pt idx="374">
                  <c:v>6.6860911233946246E-2</c:v>
                </c:pt>
                <c:pt idx="375">
                  <c:v>6.7767035773932546E-2</c:v>
                </c:pt>
                <c:pt idx="376">
                  <c:v>6.8648529061914418E-2</c:v>
                </c:pt>
                <c:pt idx="377">
                  <c:v>6.957232471764066E-2</c:v>
                </c:pt>
                <c:pt idx="378">
                  <c:v>7.0471584717177821E-2</c:v>
                </c:pt>
                <c:pt idx="379">
                  <c:v>7.1413116978341656E-2</c:v>
                </c:pt>
                <c:pt idx="380">
                  <c:v>7.2330205273223494E-2</c:v>
                </c:pt>
                <c:pt idx="381">
                  <c:v>7.3289527698113893E-2</c:v>
                </c:pt>
                <c:pt idx="382">
                  <c:v>7.4224493873772807E-2</c:v>
                </c:pt>
                <c:pt idx="383">
                  <c:v>7.5201647833998977E-2</c:v>
                </c:pt>
                <c:pt idx="384">
                  <c:v>7.6154529236442822E-2</c:v>
                </c:pt>
                <c:pt idx="385">
                  <c:v>7.7149543686735475E-2</c:v>
                </c:pt>
                <c:pt idx="386">
                  <c:v>7.8120365207216672E-2</c:v>
                </c:pt>
                <c:pt idx="387">
                  <c:v>7.9133256481516284E-2</c:v>
                </c:pt>
                <c:pt idx="388">
                  <c:v>8.0122030368098479E-2</c:v>
                </c:pt>
                <c:pt idx="389">
                  <c:v>8.1152802003033819E-2</c:v>
                </c:pt>
                <c:pt idx="390">
                  <c:v>8.2159527700100432E-2</c:v>
                </c:pt>
                <c:pt idx="391">
                  <c:v>8.3208170286839356E-2</c:v>
                </c:pt>
                <c:pt idx="392">
                  <c:v>8.4232834303463247E-2</c:v>
                </c:pt>
                <c:pt idx="393">
                  <c:v>8.5299325368788634E-2</c:v>
                </c:pt>
                <c:pt idx="394">
                  <c:v>8.6341901176748573E-2</c:v>
                </c:pt>
                <c:pt idx="395">
                  <c:v>8.7426205094075102E-2</c:v>
                </c:pt>
                <c:pt idx="396">
                  <c:v>8.8486653056164738E-2</c:v>
                </c:pt>
                <c:pt idx="397">
                  <c:v>8.9588720987069159E-2</c:v>
                </c:pt>
                <c:pt idx="398">
                  <c:v>9.0666988316197891E-2</c:v>
                </c:pt>
                <c:pt idx="399">
                  <c:v>9.178675818288673E-2</c:v>
                </c:pt>
                <c:pt idx="400">
                  <c:v>9.2882778932321289E-2</c:v>
                </c:pt>
                <c:pt idx="401">
                  <c:v>9.4020175421307417E-2</c:v>
                </c:pt>
                <c:pt idx="402">
                  <c:v>9.5133870506248899E-2</c:v>
                </c:pt>
                <c:pt idx="403">
                  <c:v>9.6288805103353067E-2</c:v>
                </c:pt>
                <c:pt idx="404">
                  <c:v>9.7420082353887896E-2</c:v>
                </c:pt>
                <c:pt idx="405">
                  <c:v>9.8592453410524791E-2</c:v>
                </c:pt>
                <c:pt idx="406">
                  <c:v>9.9741207655831263E-2</c:v>
                </c:pt>
                <c:pt idx="407">
                  <c:v>0.10093090048638272</c:v>
                </c:pt>
                <c:pt idx="408">
                  <c:v>0.1020970136699185</c:v>
                </c:pt>
                <c:pt idx="409">
                  <c:v>0.10330390067984109</c:v>
                </c:pt>
                <c:pt idx="410">
                  <c:v>0.10448724200508268</c:v>
                </c:pt>
                <c:pt idx="411">
                  <c:v>0.10571118284924418</c:v>
                </c:pt>
                <c:pt idx="412">
                  <c:v>0.10691160895539832</c:v>
                </c:pt>
                <c:pt idx="413">
                  <c:v>0.10815245072598838</c:v>
                </c:pt>
                <c:pt idx="414">
                  <c:v>0.10936980589294888</c:v>
                </c:pt>
                <c:pt idx="415">
                  <c:v>0.11062738333616569</c:v>
                </c:pt>
                <c:pt idx="416">
                  <c:v>0.11186149971784838</c:v>
                </c:pt>
                <c:pt idx="417">
                  <c:v>0.11313563547842562</c:v>
                </c:pt>
                <c:pt idx="418">
                  <c:v>0.11438633336348038</c:v>
                </c:pt>
                <c:pt idx="419">
                  <c:v>0.11567683825598878</c:v>
                </c:pt>
                <c:pt idx="420">
                  <c:v>0.1169439263547617</c:v>
                </c:pt>
                <c:pt idx="421">
                  <c:v>0.11825059966049814</c:v>
                </c:pt>
                <c:pt idx="422">
                  <c:v>0.11953387541700006</c:v>
                </c:pt>
                <c:pt idx="423">
                  <c:v>0.120856505205165</c:v>
                </c:pt>
                <c:pt idx="424">
                  <c:v>0.12215575513269551</c:v>
                </c:pt>
                <c:pt idx="425">
                  <c:v>0.12349411860445772</c:v>
                </c:pt>
                <c:pt idx="426">
                  <c:v>0.12480911864343723</c:v>
                </c:pt>
                <c:pt idx="427">
                  <c:v>0.12616298249739372</c:v>
                </c:pt>
                <c:pt idx="428">
                  <c:v>0.12749349839387072</c:v>
                </c:pt>
                <c:pt idx="429">
                  <c:v>0.12886261921133008</c:v>
                </c:pt>
                <c:pt idx="430">
                  <c:v>0.13020840691455707</c:v>
                </c:pt>
                <c:pt idx="431">
                  <c:v>0.13159253156300676</c:v>
                </c:pt>
                <c:pt idx="432">
                  <c:v>0.13295333764041625</c:v>
                </c:pt>
                <c:pt idx="433">
                  <c:v>0.1343522036934785</c:v>
                </c:pt>
                <c:pt idx="434">
                  <c:v>0.13572776576134124</c:v>
                </c:pt>
                <c:pt idx="435">
                  <c:v>0.13714110193347873</c:v>
                </c:pt>
                <c:pt idx="436">
                  <c:v>0.13853114910148864</c:v>
                </c:pt>
                <c:pt idx="437">
                  <c:v>0.13995867569569009</c:v>
                </c:pt>
                <c:pt idx="438">
                  <c:v>0.14136292902369516</c:v>
                </c:pt>
                <c:pt idx="439">
                  <c:v>0.14280435839035163</c:v>
                </c:pt>
                <c:pt idx="440">
                  <c:v>0.14422253135543722</c:v>
                </c:pt>
                <c:pt idx="441">
                  <c:v>0.14567756836061263</c:v>
                </c:pt>
                <c:pt idx="442">
                  <c:v>0.14710936733274216</c:v>
                </c:pt>
                <c:pt idx="443">
                  <c:v>0.14857770983404636</c:v>
                </c:pt>
                <c:pt idx="444">
                  <c:v>0.15002283455847387</c:v>
                </c:pt>
                <c:pt idx="445">
                  <c:v>0.15150417388676163</c:v>
                </c:pt>
                <c:pt idx="446">
                  <c:v>0.15296231797145218</c:v>
                </c:pt>
                <c:pt idx="447">
                  <c:v>0.15445633941659753</c:v>
                </c:pt>
                <c:pt idx="448">
                  <c:v>0.1559271908229222</c:v>
                </c:pt>
                <c:pt idx="449">
                  <c:v>0.15743357412195391</c:v>
                </c:pt>
                <c:pt idx="450">
                  <c:v>0.15891681565696653</c:v>
                </c:pt>
                <c:pt idx="451">
                  <c:v>0.16043523548289534</c:v>
                </c:pt>
                <c:pt idx="452">
                  <c:v>0.16193054529154835</c:v>
                </c:pt>
                <c:pt idx="453">
                  <c:v>0.16346067174127041</c:v>
                </c:pt>
                <c:pt idx="454">
                  <c:v>0.16496772379698421</c:v>
                </c:pt>
                <c:pt idx="455">
                  <c:v>0.1665092228767068</c:v>
                </c:pt>
                <c:pt idx="456">
                  <c:v>0.16802768746877228</c:v>
                </c:pt>
                <c:pt idx="457">
                  <c:v>0.16958022157547589</c:v>
                </c:pt>
                <c:pt idx="458">
                  <c:v>0.17110976579184106</c:v>
                </c:pt>
                <c:pt idx="459">
                  <c:v>0.17267299418936646</c:v>
                </c:pt>
                <c:pt idx="460">
                  <c:v>0.17421328239343514</c:v>
                </c:pt>
                <c:pt idx="461">
                  <c:v>0.17578686168186297</c:v>
                </c:pt>
                <c:pt idx="462">
                  <c:v>0.17733755598201495</c:v>
                </c:pt>
                <c:pt idx="463">
                  <c:v>0.17892114055908978</c:v>
                </c:pt>
                <c:pt idx="464">
                  <c:v>0.18048190126971739</c:v>
                </c:pt>
                <c:pt idx="465">
                  <c:v>0.18207514378315443</c:v>
                </c:pt>
                <c:pt idx="466">
                  <c:v>0.18364562987609886</c:v>
                </c:pt>
                <c:pt idx="467">
                  <c:v>0.18524818166570173</c:v>
                </c:pt>
                <c:pt idx="468">
                  <c:v>0.18682805121106302</c:v>
                </c:pt>
                <c:pt idx="469">
                  <c:v>0.18843956273967194</c:v>
                </c:pt>
                <c:pt idx="470">
                  <c:v>0.19002847333505823</c:v>
                </c:pt>
                <c:pt idx="471">
                  <c:v>0.19164859460744046</c:v>
                </c:pt>
                <c:pt idx="472">
                  <c:v>0.19324620379481505</c:v>
                </c:pt>
                <c:pt idx="473">
                  <c:v>0.1948745847637019</c:v>
                </c:pt>
                <c:pt idx="474">
                  <c:v>0.19648055043307827</c:v>
                </c:pt>
                <c:pt idx="475">
                  <c:v>0.19811684139164495</c:v>
                </c:pt>
                <c:pt idx="476">
                  <c:v>0.19973082217097235</c:v>
                </c:pt>
                <c:pt idx="477">
                  <c:v>0.20137467413114804</c:v>
                </c:pt>
                <c:pt idx="478">
                  <c:v>0.20299632976181947</c:v>
                </c:pt>
                <c:pt idx="479">
                  <c:v>0.20464739481790409</c:v>
                </c:pt>
                <c:pt idx="480">
                  <c:v>0.20627638651540739</c:v>
                </c:pt>
                <c:pt idx="481">
                  <c:v>0.20793431819255856</c:v>
                </c:pt>
                <c:pt idx="482">
                  <c:v>0.20957030899187662</c:v>
                </c:pt>
                <c:pt idx="483">
                  <c:v>0.21123476257911475</c:v>
                </c:pt>
                <c:pt idx="484">
                  <c:v>0.21287741766456372</c:v>
                </c:pt>
                <c:pt idx="485">
                  <c:v>0.21454805053202422</c:v>
                </c:pt>
                <c:pt idx="486">
                  <c:v>0.21619703755129821</c:v>
                </c:pt>
                <c:pt idx="487">
                  <c:v>0.21787350945153772</c:v>
                </c:pt>
                <c:pt idx="488">
                  <c:v>0.21952849881380415</c:v>
                </c:pt>
                <c:pt idx="489">
                  <c:v>0.22121047216704148</c:v>
                </c:pt>
                <c:pt idx="490">
                  <c:v>0.22287113732500352</c:v>
                </c:pt>
                <c:pt idx="491">
                  <c:v>0.22455827748824597</c:v>
                </c:pt>
                <c:pt idx="492">
                  <c:v>0.22622429520415596</c:v>
                </c:pt>
                <c:pt idx="493">
                  <c:v>0.2279162707242279</c:v>
                </c:pt>
                <c:pt idx="494">
                  <c:v>0.22958732131989962</c:v>
                </c:pt>
                <c:pt idx="495">
                  <c:v>0.2312838041704508</c:v>
                </c:pt>
                <c:pt idx="496">
                  <c:v>0.23295957176137747</c:v>
                </c:pt>
                <c:pt idx="497">
                  <c:v>0.23466023756400647</c:v>
                </c:pt>
                <c:pt idx="498">
                  <c:v>0.23634041027774619</c:v>
                </c:pt>
                <c:pt idx="499">
                  <c:v>0.23804493850742631</c:v>
                </c:pt>
                <c:pt idx="500">
                  <c:v>0.23972920868646672</c:v>
                </c:pt>
                <c:pt idx="501">
                  <c:v>0.24143728286150989</c:v>
                </c:pt>
                <c:pt idx="502">
                  <c:v>0.24312534725087004</c:v>
                </c:pt>
                <c:pt idx="503">
                  <c:v>0.24483665510770794</c:v>
                </c:pt>
                <c:pt idx="504">
                  <c:v>0.24652821502757635</c:v>
                </c:pt>
                <c:pt idx="505">
                  <c:v>0.24824244868067705</c:v>
                </c:pt>
                <c:pt idx="506">
                  <c:v>0.24993721018442197</c:v>
                </c:pt>
                <c:pt idx="507">
                  <c:v>0.25165406627169551</c:v>
                </c:pt>
                <c:pt idx="508">
                  <c:v>0.25335174028961654</c:v>
                </c:pt>
                <c:pt idx="509">
                  <c:v>0.25507092010369337</c:v>
                </c:pt>
                <c:pt idx="510">
                  <c:v>0.25677122257291168</c:v>
                </c:pt>
                <c:pt idx="511">
                  <c:v>0.25849243217870466</c:v>
                </c:pt>
                <c:pt idx="512">
                  <c:v>0.26019508415961445</c:v>
                </c:pt>
                <c:pt idx="513">
                  <c:v>0.26191803449859785</c:v>
                </c:pt>
                <c:pt idx="514">
                  <c:v>0.26362276227832215</c:v>
                </c:pt>
                <c:pt idx="515">
                  <c:v>0.2653471692599807</c:v>
                </c:pt>
                <c:pt idx="516">
                  <c:v>0.26705370444329163</c:v>
                </c:pt>
                <c:pt idx="517">
                  <c:v>0.26877928902420722</c:v>
                </c:pt>
                <c:pt idx="518">
                  <c:v>0.27048736861238593</c:v>
                </c:pt>
                <c:pt idx="519">
                  <c:v>0.27221385686344307</c:v>
                </c:pt>
                <c:pt idx="520">
                  <c:v>0.27392322332156355</c:v>
                </c:pt>
                <c:pt idx="521">
                  <c:v>0.27565034648376291</c:v>
                </c:pt>
                <c:pt idx="522">
                  <c:v>0.27736074779689307</c:v>
                </c:pt>
                <c:pt idx="523">
                  <c:v>0.27908824232626928</c:v>
                </c:pt>
                <c:pt idx="524">
                  <c:v>0.28079943204508645</c:v>
                </c:pt>
                <c:pt idx="525">
                  <c:v>0.28252703964722947</c:v>
                </c:pt>
                <c:pt idx="526">
                  <c:v>0.28423877692355048</c:v>
                </c:pt>
                <c:pt idx="527">
                  <c:v>0.28596624457823133</c:v>
                </c:pt>
                <c:pt idx="528">
                  <c:v>0.28767829419095675</c:v>
                </c:pt>
                <c:pt idx="529">
                  <c:v>0.28940537416735668</c:v>
                </c:pt>
                <c:pt idx="530">
                  <c:v>0.29111750653932655</c:v>
                </c:pt>
                <c:pt idx="531">
                  <c:v>0.2928439564023661</c:v>
                </c:pt>
                <c:pt idx="532">
                  <c:v>0.29455594760862053</c:v>
                </c:pt>
                <c:pt idx="533">
                  <c:v>0.29628153021687886</c:v>
                </c:pt>
                <c:pt idx="534">
                  <c:v>0.29799316198481052</c:v>
                </c:pt>
                <c:pt idx="535">
                  <c:v>0.29971764548051966</c:v>
                </c:pt>
                <c:pt idx="536">
                  <c:v>0.30142870518239734</c:v>
                </c:pt>
                <c:pt idx="537">
                  <c:v>0.30315186297398633</c:v>
                </c:pt>
                <c:pt idx="538">
                  <c:v>0.30486214361232034</c:v>
                </c:pt>
                <c:pt idx="539">
                  <c:v>0.30658375434997587</c:v>
                </c:pt>
                <c:pt idx="540">
                  <c:v>0.30829305453618477</c:v>
                </c:pt>
                <c:pt idx="541">
                  <c:v>0.31001290208088306</c:v>
                </c:pt>
                <c:pt idx="542">
                  <c:v>0.31172102600771101</c:v>
                </c:pt>
                <c:pt idx="543">
                  <c:v>0.31343889939416425</c:v>
                </c:pt>
                <c:pt idx="544">
                  <c:v>0.31514565680228468</c:v>
                </c:pt>
                <c:pt idx="545">
                  <c:v>0.31686135019623285</c:v>
                </c:pt>
                <c:pt idx="546">
                  <c:v>0.31856655633546199</c:v>
                </c:pt>
                <c:pt idx="547">
                  <c:v>0.32027986898572708</c:v>
                </c:pt>
                <c:pt idx="548">
                  <c:v>0.3219833445712571</c:v>
                </c:pt>
                <c:pt idx="549">
                  <c:v>0.32369408075696271</c:v>
                </c:pt>
                <c:pt idx="550">
                  <c:v>0.32539565192100939</c:v>
                </c:pt>
                <c:pt idx="551">
                  <c:v>0.32710362089435518</c:v>
                </c:pt>
                <c:pt idx="552">
                  <c:v>0.32880311913360105</c:v>
                </c:pt>
                <c:pt idx="553">
                  <c:v>0.33050813505856541</c:v>
                </c:pt>
                <c:pt idx="554">
                  <c:v>0.33220539717776404</c:v>
                </c:pt>
                <c:pt idx="555">
                  <c:v>0.33390727906509443</c:v>
                </c:pt>
                <c:pt idx="556">
                  <c:v>0.33560214711718656</c:v>
                </c:pt>
                <c:pt idx="557">
                  <c:v>0.33730071875602147</c:v>
                </c:pt>
                <c:pt idx="558">
                  <c:v>0.33899303997909858</c:v>
                </c:pt>
                <c:pt idx="559">
                  <c:v>0.34068812986554969</c:v>
                </c:pt>
                <c:pt idx="560">
                  <c:v>0.34237775661698522</c:v>
                </c:pt>
                <c:pt idx="561">
                  <c:v>0.34406919787999363</c:v>
                </c:pt>
                <c:pt idx="562">
                  <c:v>0.34575598756804704</c:v>
                </c:pt>
                <c:pt idx="563">
                  <c:v>0.34744361789281164</c:v>
                </c:pt>
                <c:pt idx="564">
                  <c:v>0.34912743290599568</c:v>
                </c:pt>
                <c:pt idx="565">
                  <c:v>0.35081109445525799</c:v>
                </c:pt>
                <c:pt idx="566">
                  <c:v>0.35249180208974429</c:v>
                </c:pt>
                <c:pt idx="567">
                  <c:v>0.35417134142319801</c:v>
                </c:pt>
                <c:pt idx="568">
                  <c:v>0.35584881380852174</c:v>
                </c:pt>
                <c:pt idx="569">
                  <c:v>0.35752408180060219</c:v>
                </c:pt>
                <c:pt idx="570">
                  <c:v>0.35919819582391249</c:v>
                </c:pt>
                <c:pt idx="571">
                  <c:v>0.36086904758020572</c:v>
                </c:pt>
                <c:pt idx="572">
                  <c:v>0.3625396848092941</c:v>
                </c:pt>
                <c:pt idx="573">
                  <c:v>0.36420597958179263</c:v>
                </c:pt>
                <c:pt idx="574">
                  <c:v>0.36587302618711842</c:v>
                </c:pt>
                <c:pt idx="575">
                  <c:v>0.36753462728853653</c:v>
                </c:pt>
                <c:pt idx="576">
                  <c:v>0.36919797396445464</c:v>
                </c:pt>
                <c:pt idx="577">
                  <c:v>0.37085474868180363</c:v>
                </c:pt>
                <c:pt idx="578">
                  <c:v>0.3725142905671876</c:v>
                </c:pt>
                <c:pt idx="579">
                  <c:v>0.37416611007479794</c:v>
                </c:pt>
                <c:pt idx="580">
                  <c:v>0.37582174667323842</c:v>
                </c:pt>
                <c:pt idx="581">
                  <c:v>0.37746848594540466</c:v>
                </c:pt>
                <c:pt idx="582">
                  <c:v>0.37912012104515169</c:v>
                </c:pt>
                <c:pt idx="583">
                  <c:v>0.3807616587685631</c:v>
                </c:pt>
                <c:pt idx="584">
                  <c:v>0.38240920036236881</c:v>
                </c:pt>
                <c:pt idx="585">
                  <c:v>0.38404541884847831</c:v>
                </c:pt>
                <c:pt idx="586">
                  <c:v>0.38568877905348575</c:v>
                </c:pt>
                <c:pt idx="587">
                  <c:v>0.38731956415095808</c:v>
                </c:pt>
                <c:pt idx="588">
                  <c:v>0.38895865912877103</c:v>
                </c:pt>
                <c:pt idx="589">
                  <c:v>0.3905839001361413</c:v>
                </c:pt>
                <c:pt idx="590">
                  <c:v>0.39221865001320005</c:v>
                </c:pt>
                <c:pt idx="591">
                  <c:v>0.39383823959186359</c:v>
                </c:pt>
                <c:pt idx="592">
                  <c:v>0.3954685683802413</c:v>
                </c:pt>
                <c:pt idx="593">
                  <c:v>0.39708240246788606</c:v>
                </c:pt>
                <c:pt idx="594">
                  <c:v>0.39870823798661204</c:v>
                </c:pt>
                <c:pt idx="595">
                  <c:v>0.40031621571119613</c:v>
                </c:pt>
                <c:pt idx="596">
                  <c:v>0.40193748950820229</c:v>
                </c:pt>
                <c:pt idx="597">
                  <c:v>0.40353951310257019</c:v>
                </c:pt>
                <c:pt idx="598">
                  <c:v>0.40515616037734975</c:v>
                </c:pt>
                <c:pt idx="599">
                  <c:v>0.40675213509457292</c:v>
                </c:pt>
                <c:pt idx="600">
                  <c:v>0.40836409462163131</c:v>
                </c:pt>
                <c:pt idx="601">
                  <c:v>0.40995392865115116</c:v>
                </c:pt>
                <c:pt idx="602">
                  <c:v>0.41156114270432265</c:v>
                </c:pt>
                <c:pt idx="603">
                  <c:v>0.41314474708896576</c:v>
                </c:pt>
                <c:pt idx="604">
                  <c:v>0.41474716136666123</c:v>
                </c:pt>
                <c:pt idx="605">
                  <c:v>0.41632444992059137</c:v>
                </c:pt>
                <c:pt idx="606">
                  <c:v>0.41792201347203656</c:v>
                </c:pt>
                <c:pt idx="607">
                  <c:v>0.41949290269969935</c:v>
                </c:pt>
                <c:pt idx="608">
                  <c:v>0.42108556785221607</c:v>
                </c:pt>
                <c:pt idx="609">
                  <c:v>0.42264997686832817</c:v>
                </c:pt>
                <c:pt idx="610">
                  <c:v>0.42423769915570542</c:v>
                </c:pt>
                <c:pt idx="611">
                  <c:v>0.42579554960633254</c:v>
                </c:pt>
                <c:pt idx="612">
                  <c:v>0.4273782876983287</c:v>
                </c:pt>
                <c:pt idx="613">
                  <c:v>0.42892950368309235</c:v>
                </c:pt>
                <c:pt idx="614">
                  <c:v>0.43050721931610408</c:v>
                </c:pt>
                <c:pt idx="615">
                  <c:v>0.43205172731155189</c:v>
                </c:pt>
                <c:pt idx="616">
                  <c:v>0.43362438522048075</c:v>
                </c:pt>
                <c:pt idx="617">
                  <c:v>0.43516211400464921</c:v>
                </c:pt>
                <c:pt idx="618">
                  <c:v>0.43672968185599248</c:v>
                </c:pt>
                <c:pt idx="619">
                  <c:v>0.43826056243418837</c:v>
                </c:pt>
                <c:pt idx="620">
                  <c:v>0.43982301076037578</c:v>
                </c:pt>
                <c:pt idx="621">
                  <c:v>0.4413469762921966</c:v>
                </c:pt>
                <c:pt idx="622">
                  <c:v>0.44290427842719104</c:v>
                </c:pt>
                <c:pt idx="623">
                  <c:v>0.44442126415480238</c:v>
                </c:pt>
                <c:pt idx="624">
                  <c:v>0.44597339617097892</c:v>
                </c:pt>
                <c:pt idx="625">
                  <c:v>0.44748333934866175</c:v>
                </c:pt>
                <c:pt idx="626">
                  <c:v>0.44903027999497575</c:v>
                </c:pt>
                <c:pt idx="627">
                  <c:v>0.45053311981995425</c:v>
                </c:pt>
                <c:pt idx="628">
                  <c:v>0.452074850461406</c:v>
                </c:pt>
                <c:pt idx="629">
                  <c:v>0.45357052800596337</c:v>
                </c:pt>
                <c:pt idx="630">
                  <c:v>0.45510703256436374</c:v>
                </c:pt>
                <c:pt idx="631">
                  <c:v>0.45659549070924971</c:v>
                </c:pt>
                <c:pt idx="632">
                  <c:v>0.45812675560528915</c:v>
                </c:pt>
                <c:pt idx="633">
                  <c:v>0.45960793897442143</c:v>
                </c:pt>
                <c:pt idx="634">
                  <c:v>0.46113395307104094</c:v>
                </c:pt>
                <c:pt idx="635">
                  <c:v>0.46260780796749995</c:v>
                </c:pt>
                <c:pt idx="636">
                  <c:v>0.46412856251456158</c:v>
                </c:pt>
                <c:pt idx="637">
                  <c:v>0.46559503685787479</c:v>
                </c:pt>
                <c:pt idx="638">
                  <c:v>0.46711052543812631</c:v>
                </c:pt>
                <c:pt idx="639">
                  <c:v>0.46856956870283806</c:v>
                </c:pt>
                <c:pt idx="640">
                  <c:v>0.47007978717916477</c:v>
                </c:pt>
                <c:pt idx="641">
                  <c:v>0.47153135033468419</c:v>
                </c:pt>
                <c:pt idx="642">
                  <c:v>0.47303629679863884</c:v>
                </c:pt>
                <c:pt idx="643">
                  <c:v>0.47448033225035774</c:v>
                </c:pt>
                <c:pt idx="644">
                  <c:v>0.47598000697195841</c:v>
                </c:pt>
                <c:pt idx="645">
                  <c:v>0.47741646850362851</c:v>
                </c:pt>
                <c:pt idx="646">
                  <c:v>0.47891087388241232</c:v>
                </c:pt>
                <c:pt idx="647">
                  <c:v>0.48033971659977076</c:v>
                </c:pt>
                <c:pt idx="648">
                  <c:v>0.48182885711709045</c:v>
                </c:pt>
                <c:pt idx="649">
                  <c:v>0.48325003739272077</c:v>
                </c:pt>
                <c:pt idx="650">
                  <c:v>0.48473391956526918</c:v>
                </c:pt>
                <c:pt idx="651">
                  <c:v>0.4861473949846839</c:v>
                </c:pt>
                <c:pt idx="652">
                  <c:v>0.4876260273192316</c:v>
                </c:pt>
                <c:pt idx="653">
                  <c:v>0.48903175662816145</c:v>
                </c:pt>
                <c:pt idx="654">
                  <c:v>0.4905051495774907</c:v>
                </c:pt>
                <c:pt idx="655">
                  <c:v>0.49190309263036486</c:v>
                </c:pt>
                <c:pt idx="656">
                  <c:v>0.49337125855038255</c:v>
                </c:pt>
                <c:pt idx="657">
                  <c:v>0.49476137625998345</c:v>
                </c:pt>
                <c:pt idx="658">
                  <c:v>0.4962243293679956</c:v>
                </c:pt>
                <c:pt idx="659">
                  <c:v>0.49760658365627092</c:v>
                </c:pt>
                <c:pt idx="660">
                  <c:v>0.49906433999039951</c:v>
                </c:pt>
                <c:pt idx="661">
                  <c:v>0.50043869374041339</c:v>
                </c:pt>
                <c:pt idx="662">
                  <c:v>0.50189127112013721</c:v>
                </c:pt>
                <c:pt idx="663">
                  <c:v>0.50325768812914273</c:v>
                </c:pt>
                <c:pt idx="664">
                  <c:v>0.50470510611694164</c:v>
                </c:pt>
                <c:pt idx="665">
                  <c:v>0.50606355105055589</c:v>
                </c:pt>
                <c:pt idx="666">
                  <c:v>0.50750583091463941</c:v>
                </c:pt>
                <c:pt idx="667">
                  <c:v>0.50885626926210126</c:v>
                </c:pt>
                <c:pt idx="668">
                  <c:v>0.5102934339402011</c:v>
                </c:pt>
                <c:pt idx="669">
                  <c:v>0.51163583197069307</c:v>
                </c:pt>
                <c:pt idx="670">
                  <c:v>0.51306790603489838</c:v>
                </c:pt>
                <c:pt idx="671">
                  <c:v>0.51440223075491276</c:v>
                </c:pt>
                <c:pt idx="672">
                  <c:v>0.51582924037752831</c:v>
                </c:pt>
                <c:pt idx="673">
                  <c:v>0.51715545948925756</c:v>
                </c:pt>
                <c:pt idx="674">
                  <c:v>0.51857743240966359</c:v>
                </c:pt>
                <c:pt idx="675">
                  <c:v>0.51989551427039504</c:v>
                </c:pt>
                <c:pt idx="676">
                  <c:v>0.52131247976288775</c:v>
                </c:pt>
                <c:pt idx="677">
                  <c:v>0.52262239334538307</c:v>
                </c:pt>
                <c:pt idx="678">
                  <c:v>0.52403438218797482</c:v>
                </c:pt>
                <c:pt idx="679">
                  <c:v>0.52533609704181372</c:v>
                </c:pt>
                <c:pt idx="680">
                  <c:v>0.52674314148597268</c:v>
                </c:pt>
                <c:pt idx="681">
                  <c:v>0.52803662769984072</c:v>
                </c:pt>
                <c:pt idx="682">
                  <c:v>0.5294387614411481</c:v>
                </c:pt>
                <c:pt idx="683">
                  <c:v>0.53072398960604972</c:v>
                </c:pt>
                <c:pt idx="684">
                  <c:v>0.53212124775575409</c:v>
                </c:pt>
                <c:pt idx="685">
                  <c:v>0.53339818892912938</c:v>
                </c:pt>
                <c:pt idx="686">
                  <c:v>0.53479060798657818</c:v>
                </c:pt>
                <c:pt idx="687">
                  <c:v>0.53605923365730512</c:v>
                </c:pt>
                <c:pt idx="688">
                  <c:v>0.53744685148323157</c:v>
                </c:pt>
                <c:pt idx="689">
                  <c:v>0.538707133537493</c:v>
                </c:pt>
                <c:pt idx="690">
                  <c:v>0.54008998932813901</c:v>
                </c:pt>
                <c:pt idx="691">
                  <c:v>0.54134190001613558</c:v>
                </c:pt>
                <c:pt idx="692">
                  <c:v>0.54272003427819004</c:v>
                </c:pt>
                <c:pt idx="693">
                  <c:v>0.54396354618167964</c:v>
                </c:pt>
                <c:pt idx="694">
                  <c:v>0.54533700070801228</c:v>
                </c:pt>
                <c:pt idx="695">
                  <c:v>0.54657208670865709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0B-4A58-A566-ECFA8956F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525203"/>
        <c:axId val="1700235126"/>
      </c:lineChart>
      <c:catAx>
        <c:axId val="249525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0235126"/>
        <c:crosses val="autoZero"/>
        <c:auto val="1"/>
        <c:lblAlgn val="ctr"/>
        <c:lblOffset val="100"/>
        <c:noMultiLvlLbl val="1"/>
      </c:catAx>
      <c:valAx>
        <c:axId val="1700235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4952520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Transmission Parameter/x_2 and 0.07041886727/y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'SIR Model KY - Center Differenc'!$M$1:$M$3</c:f>
              <c:strCache>
                <c:ptCount val="3"/>
                <c:pt idx="0">
                  <c:v>0.020247989</c:v>
                </c:pt>
                <c:pt idx="2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'SIR Model KY - Center Differenc'!$L$4:$L$88</c:f>
              <c:numCache>
                <c:formatCode>General</c:formatCode>
                <c:ptCount val="85"/>
                <c:pt idx="0">
                  <c:v>-7.9394092173913047E-4</c:v>
                </c:pt>
                <c:pt idx="1">
                  <c:v>-8.0845857693761809E-4</c:v>
                </c:pt>
                <c:pt idx="2">
                  <c:v>-8.3100886956521741E-4</c:v>
                </c:pt>
                <c:pt idx="3">
                  <c:v>-1.3608778381852551E-3</c:v>
                </c:pt>
                <c:pt idx="4">
                  <c:v>-8.7503237301512289E-4</c:v>
                </c:pt>
                <c:pt idx="5">
                  <c:v>-8.6523081011342148E-4</c:v>
                </c:pt>
                <c:pt idx="6">
                  <c:v>-8.9101779773156898E-4</c:v>
                </c:pt>
                <c:pt idx="7">
                  <c:v>-9.0835365666351608E-4</c:v>
                </c:pt>
                <c:pt idx="8">
                  <c:v>-9.4911377069943289E-4</c:v>
                </c:pt>
                <c:pt idx="9">
                  <c:v>-9.9529030396975412E-4</c:v>
                </c:pt>
                <c:pt idx="10">
                  <c:v>-1.6192069528355388E-3</c:v>
                </c:pt>
                <c:pt idx="11">
                  <c:v>-1.0425463260869566E-3</c:v>
                </c:pt>
                <c:pt idx="12">
                  <c:v>-1.0583576317107751E-3</c:v>
                </c:pt>
                <c:pt idx="13">
                  <c:v>-1.0572500177693763E-3</c:v>
                </c:pt>
                <c:pt idx="14">
                  <c:v>-1.0615626128544424E-3</c:v>
                </c:pt>
                <c:pt idx="15">
                  <c:v>-1.0775877355387524E-3</c:v>
                </c:pt>
                <c:pt idx="16">
                  <c:v>-1.1018561655009452E-3</c:v>
                </c:pt>
                <c:pt idx="17">
                  <c:v>-1.1281527062906951E-3</c:v>
                </c:pt>
                <c:pt idx="18">
                  <c:v>-1.1544477944444448E-3</c:v>
                </c:pt>
                <c:pt idx="19">
                  <c:v>-1.1807414299621929E-3</c:v>
                </c:pt>
                <c:pt idx="20">
                  <c:v>-1.2047918439981097E-3</c:v>
                </c:pt>
                <c:pt idx="21">
                  <c:v>-1.2136590124763704E-3</c:v>
                </c:pt>
                <c:pt idx="22">
                  <c:v>-1.2615296238185254E-3</c:v>
                </c:pt>
                <c:pt idx="23">
                  <c:v>-1.3107073928166353E-3</c:v>
                </c:pt>
                <c:pt idx="24">
                  <c:v>0</c:v>
                </c:pt>
                <c:pt idx="25">
                  <c:v>-1.3828429465973532E-3</c:v>
                </c:pt>
                <c:pt idx="26">
                  <c:v>-1.4029736965973537E-3</c:v>
                </c:pt>
                <c:pt idx="27">
                  <c:v>-1.4482368823251416E-3</c:v>
                </c:pt>
                <c:pt idx="28">
                  <c:v>-1.5060521965973535E-3</c:v>
                </c:pt>
                <c:pt idx="29">
                  <c:v>-1.5603979435255199E-3</c:v>
                </c:pt>
                <c:pt idx="30">
                  <c:v>-1.6205790287807183E-3</c:v>
                </c:pt>
                <c:pt idx="31">
                  <c:v>-1.633999647448015E-3</c:v>
                </c:pt>
                <c:pt idx="32">
                  <c:v>-1.6578103015122874E-3</c:v>
                </c:pt>
                <c:pt idx="33">
                  <c:v>-1.7056476782608696E-3</c:v>
                </c:pt>
                <c:pt idx="34">
                  <c:v>-1.7398417206049149E-3</c:v>
                </c:pt>
                <c:pt idx="35">
                  <c:v>-1.7502258960302457E-3</c:v>
                </c:pt>
                <c:pt idx="36">
                  <c:v>-1.7950225749527411E-3</c:v>
                </c:pt>
                <c:pt idx="37">
                  <c:v>-1.8508486311436675E-3</c:v>
                </c:pt>
                <c:pt idx="38">
                  <c:v>-1.8685922754725899E-3</c:v>
                </c:pt>
                <c:pt idx="39">
                  <c:v>-1.8917411284499054E-3</c:v>
                </c:pt>
                <c:pt idx="40">
                  <c:v>-1.9263516779773155E-3</c:v>
                </c:pt>
                <c:pt idx="41">
                  <c:v>-1.958148211956522E-3</c:v>
                </c:pt>
                <c:pt idx="42">
                  <c:v>-1.9879759127126653E-3</c:v>
                </c:pt>
                <c:pt idx="43">
                  <c:v>-2.0409696189035917E-3</c:v>
                </c:pt>
                <c:pt idx="44">
                  <c:v>-2.0755708468809075E-3</c:v>
                </c:pt>
                <c:pt idx="45">
                  <c:v>-2.100225070888469E-3</c:v>
                </c:pt>
                <c:pt idx="46">
                  <c:v>-2.1194739328449907E-3</c:v>
                </c:pt>
                <c:pt idx="47">
                  <c:v>-2.1700475504253308E-3</c:v>
                </c:pt>
                <c:pt idx="48">
                  <c:v>-2.1929140266068051E-3</c:v>
                </c:pt>
                <c:pt idx="49">
                  <c:v>-2.2432837814744802E-3</c:v>
                </c:pt>
                <c:pt idx="50">
                  <c:v>-2.291703743667297E-3</c:v>
                </c:pt>
                <c:pt idx="51">
                  <c:v>-2.3580688818052929E-3</c:v>
                </c:pt>
                <c:pt idx="52">
                  <c:v>-2.3701690525519846E-3</c:v>
                </c:pt>
                <c:pt idx="53">
                  <c:v>-2.3503929935727785E-3</c:v>
                </c:pt>
                <c:pt idx="54">
                  <c:v>-2.4020216042533083E-3</c:v>
                </c:pt>
                <c:pt idx="55">
                  <c:v>-2.430296996408318E-3</c:v>
                </c:pt>
                <c:pt idx="56">
                  <c:v>-2.333553734026465E-3</c:v>
                </c:pt>
                <c:pt idx="57">
                  <c:v>-2.3923224695652175E-3</c:v>
                </c:pt>
                <c:pt idx="58">
                  <c:v>-2.4448947214450747E-3</c:v>
                </c:pt>
                <c:pt idx="59">
                  <c:v>-2.4974610241545892E-3</c:v>
                </c:pt>
                <c:pt idx="60">
                  <c:v>-2.5500213776937617E-3</c:v>
                </c:pt>
                <c:pt idx="61">
                  <c:v>-2.6152193079395083E-3</c:v>
                </c:pt>
                <c:pt idx="62">
                  <c:v>-2.6849348922022686E-3</c:v>
                </c:pt>
                <c:pt idx="63">
                  <c:v>-2.7486199418714557E-3</c:v>
                </c:pt>
                <c:pt idx="64">
                  <c:v>-2.7695828620037809E-3</c:v>
                </c:pt>
                <c:pt idx="65">
                  <c:v>-2.8526579670604918E-3</c:v>
                </c:pt>
                <c:pt idx="66">
                  <c:v>-2.9074757250000002E-3</c:v>
                </c:pt>
                <c:pt idx="67">
                  <c:v>-2.9612073232514178E-3</c:v>
                </c:pt>
                <c:pt idx="68">
                  <c:v>-3.0733846502835538E-3</c:v>
                </c:pt>
                <c:pt idx="69">
                  <c:v>-3.1503404967391305E-3</c:v>
                </c:pt>
                <c:pt idx="70">
                  <c:v>-3.2314256881379967E-3</c:v>
                </c:pt>
                <c:pt idx="71">
                  <c:v>-3.0670486353969752E-3</c:v>
                </c:pt>
                <c:pt idx="72">
                  <c:v>-3.1787263935727787E-3</c:v>
                </c:pt>
                <c:pt idx="73">
                  <c:v>-3.3779061750000001E-3</c:v>
                </c:pt>
                <c:pt idx="74">
                  <c:v>-3.4317906456521738E-3</c:v>
                </c:pt>
                <c:pt idx="75">
                  <c:v>-3.559328755198488E-3</c:v>
                </c:pt>
                <c:pt idx="76">
                  <c:v>-3.6463129480151226E-3</c:v>
                </c:pt>
                <c:pt idx="77">
                  <c:v>-3.7656056096880904E-3</c:v>
                </c:pt>
                <c:pt idx="78">
                  <c:v>-3.8572631018903587E-3</c:v>
                </c:pt>
                <c:pt idx="79">
                  <c:v>-4.030110193383743E-3</c:v>
                </c:pt>
                <c:pt idx="80">
                  <c:v>-4.0877505063799616E-3</c:v>
                </c:pt>
                <c:pt idx="81">
                  <c:v>-4.1977042993383744E-3</c:v>
                </c:pt>
                <c:pt idx="82">
                  <c:v>-4.3076300537807184E-3</c:v>
                </c:pt>
                <c:pt idx="83">
                  <c:v>-4.4304190304347828E-3</c:v>
                </c:pt>
                <c:pt idx="84">
                  <c:v>-4.5706139999999998E-3</c:v>
                </c:pt>
              </c:numCache>
            </c:numRef>
          </c:xVal>
          <c:yVal>
            <c:numRef>
              <c:f>'SIR Model KY - Center Differenc'!$M$4:$M$88</c:f>
              <c:numCache>
                <c:formatCode>General</c:formatCode>
                <c:ptCount val="85"/>
                <c:pt idx="1">
                  <c:v>-3.3913043478217553E-5</c:v>
                </c:pt>
                <c:pt idx="2">
                  <c:v>-3.1304347826111023E-5</c:v>
                </c:pt>
                <c:pt idx="3">
                  <c:v>-2.5760869565238931E-5</c:v>
                </c:pt>
                <c:pt idx="4">
                  <c:v>-3.0108695652175665E-5</c:v>
                </c:pt>
                <c:pt idx="5">
                  <c:v>-4.3804347826081891E-5</c:v>
                </c:pt>
                <c:pt idx="6">
                  <c:v>-4.0434782608678166E-5</c:v>
                </c:pt>
                <c:pt idx="7">
                  <c:v>-3.9565217391290819E-5</c:v>
                </c:pt>
                <c:pt idx="8">
                  <c:v>-5.0326086956542504E-5</c:v>
                </c:pt>
                <c:pt idx="9">
                  <c:v>-3.8478260869556635E-5</c:v>
                </c:pt>
                <c:pt idx="10">
                  <c:v>-2.6847826086917603E-5</c:v>
                </c:pt>
                <c:pt idx="11">
                  <c:v>-2.9456521739135155E-5</c:v>
                </c:pt>
                <c:pt idx="12">
                  <c:v>-2.5217391304344083E-5</c:v>
                </c:pt>
                <c:pt idx="13">
                  <c:v>-2.3586956521770563E-5</c:v>
                </c:pt>
                <c:pt idx="14">
                  <c:v>-2.8152173913054135E-5</c:v>
                </c:pt>
                <c:pt idx="15">
                  <c:v>-3.0978260869563012E-5</c:v>
                </c:pt>
                <c:pt idx="16">
                  <c:v>-2.9528985507232264E-5</c:v>
                </c:pt>
                <c:pt idx="17">
                  <c:v>-2.7536231884062179E-5</c:v>
                </c:pt>
                <c:pt idx="18">
                  <c:v>-2.7536231884062179E-5</c:v>
                </c:pt>
                <c:pt idx="19">
                  <c:v>-2.7463768115909559E-5</c:v>
                </c:pt>
                <c:pt idx="20">
                  <c:v>-2.5326086956545257E-5</c:v>
                </c:pt>
                <c:pt idx="21">
                  <c:v>-4.2065217391307197E-5</c:v>
                </c:pt>
                <c:pt idx="22">
                  <c:v>-5.6521739130399595E-5</c:v>
                </c:pt>
                <c:pt idx="23">
                  <c:v>1.0286956521738944E-3</c:v>
                </c:pt>
                <c:pt idx="24">
                  <c:v>-3.7173913043531126E-5</c:v>
                </c:pt>
                <c:pt idx="25">
                  <c:v>-1.1070652173912898E-3</c:v>
                </c:pt>
                <c:pt idx="26">
                  <c:v>-3.9565217391290819E-5</c:v>
                </c:pt>
                <c:pt idx="27">
                  <c:v>-5.6521739130455106E-5</c:v>
                </c:pt>
                <c:pt idx="28">
                  <c:v>-6.1630434782578014E-5</c:v>
                </c:pt>
                <c:pt idx="29">
                  <c:v>-6.3260869565207045E-5</c:v>
                </c:pt>
                <c:pt idx="30">
                  <c:v>-4.119565217391985E-5</c:v>
                </c:pt>
                <c:pt idx="31">
                  <c:v>-2.0543478260859338E-5</c:v>
                </c:pt>
                <c:pt idx="32">
                  <c:v>-3.8260869565209799E-5</c:v>
                </c:pt>
                <c:pt idx="33">
                  <c:v>-4.4239130434775564E-5</c:v>
                </c:pt>
                <c:pt idx="34">
                  <c:v>-2.5760869565238931E-5</c:v>
                </c:pt>
                <c:pt idx="35">
                  <c:v>-3.0760869565216176E-5</c:v>
                </c:pt>
                <c:pt idx="36">
                  <c:v>-5.4347826086931228E-5</c:v>
                </c:pt>
                <c:pt idx="37">
                  <c:v>-3.9456521739145156E-5</c:v>
                </c:pt>
                <c:pt idx="38">
                  <c:v>-2.1956521739141532E-5</c:v>
                </c:pt>
                <c:pt idx="39">
                  <c:v>-3.2608695652192043E-5</c:v>
                </c:pt>
                <c:pt idx="40">
                  <c:v>-3.7826086956516125E-5</c:v>
                </c:pt>
                <c:pt idx="41">
                  <c:v>-3.9999999999984492E-5</c:v>
                </c:pt>
                <c:pt idx="42">
                  <c:v>-4.9891304347848831E-5</c:v>
                </c:pt>
                <c:pt idx="43">
                  <c:v>-4.7065217391284442E-5</c:v>
                </c:pt>
                <c:pt idx="44">
                  <c:v>-3.217391304349837E-5</c:v>
                </c:pt>
                <c:pt idx="45">
                  <c:v>-2.2717391304383217E-5</c:v>
                </c:pt>
                <c:pt idx="46">
                  <c:v>-4.250000000000087E-5</c:v>
                </c:pt>
                <c:pt idx="47">
                  <c:v>-5.6956521739093269E-5</c:v>
                </c:pt>
                <c:pt idx="48">
                  <c:v>-5.1739130434769187E-5</c:v>
                </c:pt>
                <c:pt idx="49">
                  <c:v>-5.3913043478293066E-5</c:v>
                </c:pt>
                <c:pt idx="50">
                  <c:v>-5.9782608695657657E-5</c:v>
                </c:pt>
                <c:pt idx="51">
                  <c:v>-4.054347826087934E-5</c:v>
                </c:pt>
                <c:pt idx="52">
                  <c:v>-1.9565217391270817E-5</c:v>
                </c:pt>
                <c:pt idx="53">
                  <c:v>-4.4565217391268064E-5</c:v>
                </c:pt>
                <c:pt idx="54">
                  <c:v>-5.3804347826091892E-5</c:v>
                </c:pt>
                <c:pt idx="55">
                  <c:v>-4.7500000000033626E-5</c:v>
                </c:pt>
                <c:pt idx="56">
                  <c:v>-5.8043478260882964E-5</c:v>
                </c:pt>
                <c:pt idx="57">
                  <c:v>-6.0398550724649613E-5</c:v>
                </c:pt>
                <c:pt idx="58">
                  <c:v>-5.623188405795565E-5</c:v>
                </c:pt>
                <c:pt idx="59">
                  <c:v>-5.623188405795565E-5</c:v>
                </c:pt>
                <c:pt idx="60">
                  <c:v>-6.800724637684441E-5</c:v>
                </c:pt>
                <c:pt idx="61">
                  <c:v>-8.336956521737271E-5</c:v>
                </c:pt>
                <c:pt idx="62">
                  <c:v>-7.8913043478234801E-5</c:v>
                </c:pt>
                <c:pt idx="63">
                  <c:v>-8.1630434782598016E-5</c:v>
                </c:pt>
                <c:pt idx="64">
                  <c:v>-9.5217391304358578E-5</c:v>
                </c:pt>
                <c:pt idx="65">
                  <c:v>-7.8152173913048628E-5</c:v>
                </c:pt>
                <c:pt idx="66">
                  <c:v>-5.7826086956536127E-5</c:v>
                </c:pt>
                <c:pt idx="67">
                  <c:v>-9.076086956522067E-5</c:v>
                </c:pt>
                <c:pt idx="68">
                  <c:v>-1.1130434782608001E-4</c:v>
                </c:pt>
                <c:pt idx="69">
                  <c:v>-9.3369565217382711E-5</c:v>
                </c:pt>
                <c:pt idx="70">
                  <c:v>-1.0086956521737633E-4</c:v>
                </c:pt>
                <c:pt idx="71">
                  <c:v>-1.1967391304351649E-4</c:v>
                </c:pt>
                <c:pt idx="72">
                  <c:v>-1.6913043478261613E-4</c:v>
                </c:pt>
                <c:pt idx="73">
                  <c:v>-1.3369565217391521E-4</c:v>
                </c:pt>
                <c:pt idx="74">
                  <c:v>-9.7717391304319445E-5</c:v>
                </c:pt>
                <c:pt idx="75">
                  <c:v>-1.2239130434782419E-4</c:v>
                </c:pt>
                <c:pt idx="76">
                  <c:v>-1.1815217391308863E-4</c:v>
                </c:pt>
                <c:pt idx="77">
                  <c:v>-1.5119565217391884E-4</c:v>
                </c:pt>
                <c:pt idx="78">
                  <c:v>-1.7576086956522241E-4</c:v>
                </c:pt>
                <c:pt idx="79">
                  <c:v>-1.247826086956394E-4</c:v>
                </c:pt>
                <c:pt idx="80">
                  <c:v>-9.0978260869511995E-5</c:v>
                </c:pt>
                <c:pt idx="81">
                  <c:v>-1.1380434782609639E-4</c:v>
                </c:pt>
                <c:pt idx="82">
                  <c:v>-1.2239130434782419E-4</c:v>
                </c:pt>
                <c:pt idx="83">
                  <c:v>-1.3695652173911776E-4</c:v>
                </c:pt>
                <c:pt idx="84">
                  <c:v>-1.547826086956694E-4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5B-41DD-9F08-9A8912620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52729"/>
        <c:axId val="1028771543"/>
      </c:scatterChart>
      <c:valAx>
        <c:axId val="1326527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28771543"/>
        <c:crosses val="autoZero"/>
        <c:crossBetween val="midCat"/>
      </c:valAx>
      <c:valAx>
        <c:axId val="1028771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65272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Recovery Parameter/x_2 and 0.04197545255/y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'SIR Model KY - Center Differenc'!$R$1:$R$3</c:f>
              <c:strCache>
                <c:ptCount val="3"/>
                <c:pt idx="0">
                  <c:v>0.003049357</c:v>
                </c:pt>
                <c:pt idx="2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'SIR Model KY - Center Differenc'!$Q$4:$Q$88</c:f>
              <c:numCache>
                <c:formatCode>General</c:formatCode>
                <c:ptCount val="85"/>
                <c:pt idx="0">
                  <c:v>7.9500000000000003E-4</c:v>
                </c:pt>
                <c:pt idx="1">
                  <c:v>8.0956521739130433E-4</c:v>
                </c:pt>
                <c:pt idx="2">
                  <c:v>8.3217391304347824E-4</c:v>
                </c:pt>
                <c:pt idx="3">
                  <c:v>1.3628260869565218E-3</c:v>
                </c:pt>
                <c:pt idx="4">
                  <c:v>8.76304347826087E-4</c:v>
                </c:pt>
                <c:pt idx="5">
                  <c:v>8.6652173913043479E-4</c:v>
                </c:pt>
                <c:pt idx="6">
                  <c:v>8.923913043478261E-4</c:v>
                </c:pt>
                <c:pt idx="7">
                  <c:v>9.0978260869565219E-4</c:v>
                </c:pt>
                <c:pt idx="8">
                  <c:v>9.5065217391304344E-4</c:v>
                </c:pt>
                <c:pt idx="9">
                  <c:v>9.9695652173913043E-4</c:v>
                </c:pt>
                <c:pt idx="10">
                  <c:v>1.6219565217391303E-3</c:v>
                </c:pt>
                <c:pt idx="11">
                  <c:v>1.0443478260869566E-3</c:v>
                </c:pt>
                <c:pt idx="12">
                  <c:v>1.0602173913043479E-3</c:v>
                </c:pt>
                <c:pt idx="13">
                  <c:v>1.0591304347826087E-3</c:v>
                </c:pt>
                <c:pt idx="14">
                  <c:v>1.0634782608695652E-3</c:v>
                </c:pt>
                <c:pt idx="15">
                  <c:v>1.0795652173913044E-3</c:v>
                </c:pt>
                <c:pt idx="16">
                  <c:v>1.1039130434782609E-3</c:v>
                </c:pt>
                <c:pt idx="17">
                  <c:v>1.1302898550724636E-3</c:v>
                </c:pt>
                <c:pt idx="18">
                  <c:v>1.156666666666667E-3</c:v>
                </c:pt>
                <c:pt idx="19">
                  <c:v>1.1830434782608697E-3</c:v>
                </c:pt>
                <c:pt idx="20">
                  <c:v>1.2071739130434782E-3</c:v>
                </c:pt>
                <c:pt idx="21">
                  <c:v>1.2160869565217391E-3</c:v>
                </c:pt>
                <c:pt idx="22">
                  <c:v>1.2641304347826086E-3</c:v>
                </c:pt>
                <c:pt idx="23">
                  <c:v>1.3134782608695652E-3</c:v>
                </c:pt>
                <c:pt idx="24">
                  <c:v>0</c:v>
                </c:pt>
                <c:pt idx="25">
                  <c:v>1.3858695652173912E-3</c:v>
                </c:pt>
                <c:pt idx="26">
                  <c:v>1.4060869565217392E-3</c:v>
                </c:pt>
                <c:pt idx="27">
                  <c:v>1.4515217391304347E-3</c:v>
                </c:pt>
                <c:pt idx="28">
                  <c:v>1.5095652173913044E-3</c:v>
                </c:pt>
                <c:pt idx="29">
                  <c:v>1.5641304347826087E-3</c:v>
                </c:pt>
                <c:pt idx="30">
                  <c:v>1.6245652173913043E-3</c:v>
                </c:pt>
                <c:pt idx="31">
                  <c:v>1.6380434782608695E-3</c:v>
                </c:pt>
                <c:pt idx="32">
                  <c:v>1.6619565217391304E-3</c:v>
                </c:pt>
                <c:pt idx="33">
                  <c:v>1.7099999999999999E-3</c:v>
                </c:pt>
                <c:pt idx="34">
                  <c:v>1.7443478260869565E-3</c:v>
                </c:pt>
                <c:pt idx="35">
                  <c:v>1.7547826086956521E-3</c:v>
                </c:pt>
                <c:pt idx="36">
                  <c:v>1.7997826086956522E-3</c:v>
                </c:pt>
                <c:pt idx="37">
                  <c:v>1.8558695652173913E-3</c:v>
                </c:pt>
                <c:pt idx="38">
                  <c:v>1.8736956521739131E-3</c:v>
                </c:pt>
                <c:pt idx="39">
                  <c:v>1.8969565217391304E-3</c:v>
                </c:pt>
                <c:pt idx="40">
                  <c:v>1.9317391304347826E-3</c:v>
                </c:pt>
                <c:pt idx="41">
                  <c:v>1.9636956521739131E-3</c:v>
                </c:pt>
                <c:pt idx="42">
                  <c:v>1.9936956521739132E-3</c:v>
                </c:pt>
                <c:pt idx="43">
                  <c:v>2.0469565217391306E-3</c:v>
                </c:pt>
                <c:pt idx="44">
                  <c:v>2.0817391304347828E-3</c:v>
                </c:pt>
                <c:pt idx="45">
                  <c:v>2.1065217391304349E-3</c:v>
                </c:pt>
                <c:pt idx="46">
                  <c:v>2.1258695652173914E-3</c:v>
                </c:pt>
                <c:pt idx="47">
                  <c:v>2.1767391304347828E-3</c:v>
                </c:pt>
                <c:pt idx="48">
                  <c:v>2.199782608695652E-3</c:v>
                </c:pt>
                <c:pt idx="49">
                  <c:v>2.2504347826086957E-3</c:v>
                </c:pt>
                <c:pt idx="50">
                  <c:v>2.2991304347826087E-3</c:v>
                </c:pt>
                <c:pt idx="51">
                  <c:v>2.3658695652173912E-3</c:v>
                </c:pt>
                <c:pt idx="52">
                  <c:v>2.3780434782608695E-3</c:v>
                </c:pt>
                <c:pt idx="53">
                  <c:v>2.3582608695652172E-3</c:v>
                </c:pt>
                <c:pt idx="54">
                  <c:v>2.410217391304348E-3</c:v>
                </c:pt>
                <c:pt idx="55">
                  <c:v>2.4386956521739132E-3</c:v>
                </c:pt>
                <c:pt idx="56">
                  <c:v>2.3417391304347826E-3</c:v>
                </c:pt>
                <c:pt idx="57">
                  <c:v>2.4008695652173915E-3</c:v>
                </c:pt>
                <c:pt idx="58">
                  <c:v>2.4537681159420292E-3</c:v>
                </c:pt>
                <c:pt idx="59">
                  <c:v>2.5066666666666666E-3</c:v>
                </c:pt>
                <c:pt idx="60">
                  <c:v>2.5595652173913044E-3</c:v>
                </c:pt>
                <c:pt idx="61">
                  <c:v>2.6252173913043479E-3</c:v>
                </c:pt>
                <c:pt idx="62">
                  <c:v>2.6954347826086958E-3</c:v>
                </c:pt>
                <c:pt idx="63">
                  <c:v>2.7595652173913045E-3</c:v>
                </c:pt>
                <c:pt idx="64">
                  <c:v>2.7808695652173912E-3</c:v>
                </c:pt>
                <c:pt idx="65">
                  <c:v>2.8645652173913045E-3</c:v>
                </c:pt>
                <c:pt idx="66">
                  <c:v>2.9197826086956521E-3</c:v>
                </c:pt>
                <c:pt idx="67">
                  <c:v>2.9739130434782608E-3</c:v>
                </c:pt>
                <c:pt idx="68">
                  <c:v>3.0869565217391303E-3</c:v>
                </c:pt>
                <c:pt idx="69">
                  <c:v>3.1645652173913044E-3</c:v>
                </c:pt>
                <c:pt idx="70">
                  <c:v>3.2463043478260871E-3</c:v>
                </c:pt>
                <c:pt idx="71">
                  <c:v>3.0815217391304346E-3</c:v>
                </c:pt>
                <c:pt idx="72">
                  <c:v>3.1941304347826087E-3</c:v>
                </c:pt>
                <c:pt idx="73">
                  <c:v>3.395E-3</c:v>
                </c:pt>
                <c:pt idx="74">
                  <c:v>3.4493478260869564E-3</c:v>
                </c:pt>
                <c:pt idx="75">
                  <c:v>3.5780434782608696E-3</c:v>
                </c:pt>
                <c:pt idx="76">
                  <c:v>3.6658695652173911E-3</c:v>
                </c:pt>
                <c:pt idx="77">
                  <c:v>3.7863043478260868E-3</c:v>
                </c:pt>
                <c:pt idx="78">
                  <c:v>3.8791304347826085E-3</c:v>
                </c:pt>
                <c:pt idx="79">
                  <c:v>4.0536956521739134E-3</c:v>
                </c:pt>
                <c:pt idx="80">
                  <c:v>4.1119565217391301E-3</c:v>
                </c:pt>
                <c:pt idx="81">
                  <c:v>4.2230434782608694E-3</c:v>
                </c:pt>
                <c:pt idx="82">
                  <c:v>4.3341304347826086E-3</c:v>
                </c:pt>
                <c:pt idx="83">
                  <c:v>4.4582608695652171E-3</c:v>
                </c:pt>
                <c:pt idx="84">
                  <c:v>4.5999999999999999E-3</c:v>
                </c:pt>
              </c:numCache>
            </c:numRef>
          </c:xVal>
          <c:yVal>
            <c:numRef>
              <c:f>'SIR Model KY - Center Differenc'!$R$4:$R$88</c:f>
              <c:numCache>
                <c:formatCode>General</c:formatCode>
                <c:ptCount val="85"/>
                <c:pt idx="1">
                  <c:v>1.0434782608695651E-5</c:v>
                </c:pt>
                <c:pt idx="2">
                  <c:v>-5.0108695652173918E-4</c:v>
                </c:pt>
                <c:pt idx="3">
                  <c:v>5.0847826086956524E-4</c:v>
                </c:pt>
                <c:pt idx="4">
                  <c:v>4.8043478260869602E-5</c:v>
                </c:pt>
                <c:pt idx="5">
                  <c:v>2.3478260869565161E-5</c:v>
                </c:pt>
                <c:pt idx="6">
                  <c:v>1.4130434782608789E-5</c:v>
                </c:pt>
                <c:pt idx="7">
                  <c:v>6.7391304347825132E-6</c:v>
                </c:pt>
                <c:pt idx="8">
                  <c:v>6.7391304347826217E-6</c:v>
                </c:pt>
                <c:pt idx="9">
                  <c:v>-6.0108695652173912E-4</c:v>
                </c:pt>
                <c:pt idx="10">
                  <c:v>6.0739130434782612E-4</c:v>
                </c:pt>
                <c:pt idx="11">
                  <c:v>1.3260869565217431E-5</c:v>
                </c:pt>
                <c:pt idx="12">
                  <c:v>2.239130434782599E-5</c:v>
                </c:pt>
                <c:pt idx="13">
                  <c:v>2.1521739130434848E-5</c:v>
                </c:pt>
                <c:pt idx="14">
                  <c:v>1.4347826086956493E-5</c:v>
                </c:pt>
                <c:pt idx="15">
                  <c:v>7.1739130434782467E-6</c:v>
                </c:pt>
                <c:pt idx="16">
                  <c:v>1.1594202898551446E-6</c:v>
                </c:pt>
                <c:pt idx="17">
                  <c:v>1.1594202898550362E-6</c:v>
                </c:pt>
                <c:pt idx="18">
                  <c:v>1.1594202898550362E-6</c:v>
                </c:pt>
                <c:pt idx="19">
                  <c:v>3.2608695652174046E-6</c:v>
                </c:pt>
                <c:pt idx="20">
                  <c:v>1.4347826086956493E-5</c:v>
                </c:pt>
                <c:pt idx="21">
                  <c:v>1.2826086956521806E-5</c:v>
                </c:pt>
                <c:pt idx="22">
                  <c:v>2.8260869565216711E-6</c:v>
                </c:pt>
                <c:pt idx="23">
                  <c:v>-7.9608695652173909E-4</c:v>
                </c:pt>
                <c:pt idx="24">
                  <c:v>7.9804347826086962E-4</c:v>
                </c:pt>
                <c:pt idx="25">
                  <c:v>9.9999999999999178E-6</c:v>
                </c:pt>
                <c:pt idx="26">
                  <c:v>3.4782608695652171E-6</c:v>
                </c:pt>
                <c:pt idx="27">
                  <c:v>6.0869565217391841E-6</c:v>
                </c:pt>
                <c:pt idx="28">
                  <c:v>4.5652173913042797E-6</c:v>
                </c:pt>
                <c:pt idx="29">
                  <c:v>6.9565217391304342E-6</c:v>
                </c:pt>
                <c:pt idx="30">
                  <c:v>1.521739130434796E-6</c:v>
                </c:pt>
                <c:pt idx="31">
                  <c:v>2.173913043478342E-6</c:v>
                </c:pt>
                <c:pt idx="32">
                  <c:v>2.3913043478260461E-6</c:v>
                </c:pt>
                <c:pt idx="33">
                  <c:v>3.6956521739130296E-6</c:v>
                </c:pt>
                <c:pt idx="34">
                  <c:v>3.0434782608695921E-6</c:v>
                </c:pt>
                <c:pt idx="35">
                  <c:v>3.0434782608695921E-6</c:v>
                </c:pt>
                <c:pt idx="36">
                  <c:v>4.5652173913042797E-6</c:v>
                </c:pt>
                <c:pt idx="37">
                  <c:v>4.3478260869562503E-7</c:v>
                </c:pt>
                <c:pt idx="38">
                  <c:v>2.3913043478261545E-6</c:v>
                </c:pt>
                <c:pt idx="39">
                  <c:v>4.7826086956522006E-6</c:v>
                </c:pt>
                <c:pt idx="40">
                  <c:v>4.1304347826086546E-6</c:v>
                </c:pt>
                <c:pt idx="41">
                  <c:v>1.3913043478260868E-5</c:v>
                </c:pt>
                <c:pt idx="42">
                  <c:v>2.6086956521738586E-6</c:v>
                </c:pt>
                <c:pt idx="43">
                  <c:v>3.4782608695652171E-6</c:v>
                </c:pt>
                <c:pt idx="44">
                  <c:v>1.3043478260869835E-6</c:v>
                </c:pt>
                <c:pt idx="45">
                  <c:v>0</c:v>
                </c:pt>
                <c:pt idx="46">
                  <c:v>1.4782608695652227E-5</c:v>
                </c:pt>
                <c:pt idx="47">
                  <c:v>2.521739130434777E-5</c:v>
                </c:pt>
                <c:pt idx="48">
                  <c:v>4.5652173913043881E-6</c:v>
                </c:pt>
                <c:pt idx="49">
                  <c:v>3.9130434782608421E-6</c:v>
                </c:pt>
                <c:pt idx="50">
                  <c:v>2.1739130434781252E-7</c:v>
                </c:pt>
                <c:pt idx="51">
                  <c:v>1.9565217391304211E-6</c:v>
                </c:pt>
                <c:pt idx="52">
                  <c:v>4.4782608695652197E-5</c:v>
                </c:pt>
                <c:pt idx="53">
                  <c:v>1.2173913043478368E-5</c:v>
                </c:pt>
                <c:pt idx="54">
                  <c:v>1.4999999999999823E-5</c:v>
                </c:pt>
                <c:pt idx="55">
                  <c:v>1.4847826086956538E-4</c:v>
                </c:pt>
                <c:pt idx="56">
                  <c:v>5.4347826086956381E-6</c:v>
                </c:pt>
                <c:pt idx="57">
                  <c:v>3.3333333333334866E-6</c:v>
                </c:pt>
                <c:pt idx="58">
                  <c:v>3.333333333333053E-6</c:v>
                </c:pt>
                <c:pt idx="59">
                  <c:v>3.3333333333334866E-6</c:v>
                </c:pt>
                <c:pt idx="60">
                  <c:v>1.4130434782608572E-5</c:v>
                </c:pt>
                <c:pt idx="61">
                  <c:v>1.6739130434782539E-5</c:v>
                </c:pt>
                <c:pt idx="62">
                  <c:v>6.7391304347827301E-6</c:v>
                </c:pt>
                <c:pt idx="63">
                  <c:v>7.1086956521739138E-5</c:v>
                </c:pt>
                <c:pt idx="64">
                  <c:v>1.4347826086956493E-5</c:v>
                </c:pt>
                <c:pt idx="65">
                  <c:v>3.0434782608695921E-6</c:v>
                </c:pt>
                <c:pt idx="66">
                  <c:v>3.2608695652172962E-6</c:v>
                </c:pt>
                <c:pt idx="67">
                  <c:v>1.1086956521739197E-5</c:v>
                </c:pt>
                <c:pt idx="68">
                  <c:v>2.0869565217391303E-5</c:v>
                </c:pt>
                <c:pt idx="69">
                  <c:v>6.5217391304348091E-6</c:v>
                </c:pt>
                <c:pt idx="70">
                  <c:v>2.7826086956521737E-4</c:v>
                </c:pt>
                <c:pt idx="71">
                  <c:v>1.3260869565217322E-5</c:v>
                </c:pt>
                <c:pt idx="72">
                  <c:v>1.1521739130434822E-5</c:v>
                </c:pt>
                <c:pt idx="73">
                  <c:v>6.5217391304354597E-7</c:v>
                </c:pt>
                <c:pt idx="74">
                  <c:v>1.1739130434782526E-5</c:v>
                </c:pt>
                <c:pt idx="75">
                  <c:v>1.6521739130434835E-5</c:v>
                </c:pt>
                <c:pt idx="76">
                  <c:v>1.1521739130434822E-5</c:v>
                </c:pt>
                <c:pt idx="77">
                  <c:v>7.7608695652173947E-5</c:v>
                </c:pt>
                <c:pt idx="78">
                  <c:v>6.5217391304348091E-6</c:v>
                </c:pt>
                <c:pt idx="79">
                  <c:v>1.021739130434773E-5</c:v>
                </c:pt>
                <c:pt idx="80">
                  <c:v>2.3913043478260461E-6</c:v>
                </c:pt>
                <c:pt idx="81">
                  <c:v>3.0434782608695921E-6</c:v>
                </c:pt>
                <c:pt idx="82">
                  <c:v>6.5217391304348091E-6</c:v>
                </c:pt>
                <c:pt idx="83">
                  <c:v>1.521739130434796E-6</c:v>
                </c:pt>
                <c:pt idx="84">
                  <c:v>-2.173913043478342E-6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21-4391-ACC2-7B42E55D1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28819"/>
        <c:axId val="1428006675"/>
      </c:scatterChart>
      <c:valAx>
        <c:axId val="4951288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8006675"/>
        <c:crosses val="autoZero"/>
        <c:crossBetween val="midCat"/>
      </c:valAx>
      <c:valAx>
        <c:axId val="1428006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9512881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Predicted vs. Actual Infections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'SIR Model KY - Center Differenc'!$A$4:$A$201</c:f>
              <c:numCache>
                <c:formatCode>General</c:formatCode>
                <c:ptCount val="198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  <c:pt idx="4">
                  <c:v>66</c:v>
                </c:pt>
                <c:pt idx="5">
                  <c:v>67</c:v>
                </c:pt>
                <c:pt idx="6">
                  <c:v>68</c:v>
                </c:pt>
                <c:pt idx="7">
                  <c:v>69</c:v>
                </c:pt>
                <c:pt idx="8">
                  <c:v>70</c:v>
                </c:pt>
                <c:pt idx="9">
                  <c:v>71</c:v>
                </c:pt>
                <c:pt idx="10">
                  <c:v>72</c:v>
                </c:pt>
                <c:pt idx="11">
                  <c:v>73</c:v>
                </c:pt>
                <c:pt idx="12">
                  <c:v>74</c:v>
                </c:pt>
                <c:pt idx="13">
                  <c:v>75</c:v>
                </c:pt>
                <c:pt idx="14">
                  <c:v>76</c:v>
                </c:pt>
                <c:pt idx="15">
                  <c:v>77</c:v>
                </c:pt>
                <c:pt idx="16">
                  <c:v>78</c:v>
                </c:pt>
                <c:pt idx="17">
                  <c:v>79</c:v>
                </c:pt>
                <c:pt idx="18">
                  <c:v>80</c:v>
                </c:pt>
                <c:pt idx="19">
                  <c:v>81</c:v>
                </c:pt>
                <c:pt idx="20">
                  <c:v>82</c:v>
                </c:pt>
                <c:pt idx="21">
                  <c:v>83</c:v>
                </c:pt>
                <c:pt idx="22">
                  <c:v>84</c:v>
                </c:pt>
                <c:pt idx="23">
                  <c:v>85</c:v>
                </c:pt>
                <c:pt idx="24">
                  <c:v>86</c:v>
                </c:pt>
                <c:pt idx="25">
                  <c:v>87</c:v>
                </c:pt>
                <c:pt idx="26">
                  <c:v>88</c:v>
                </c:pt>
                <c:pt idx="27">
                  <c:v>89</c:v>
                </c:pt>
                <c:pt idx="28">
                  <c:v>90</c:v>
                </c:pt>
                <c:pt idx="29">
                  <c:v>91</c:v>
                </c:pt>
                <c:pt idx="30">
                  <c:v>92</c:v>
                </c:pt>
                <c:pt idx="31">
                  <c:v>93</c:v>
                </c:pt>
                <c:pt idx="32">
                  <c:v>94</c:v>
                </c:pt>
                <c:pt idx="33">
                  <c:v>95</c:v>
                </c:pt>
                <c:pt idx="34">
                  <c:v>96</c:v>
                </c:pt>
                <c:pt idx="35">
                  <c:v>97</c:v>
                </c:pt>
                <c:pt idx="36">
                  <c:v>98</c:v>
                </c:pt>
                <c:pt idx="37">
                  <c:v>99</c:v>
                </c:pt>
                <c:pt idx="38">
                  <c:v>100</c:v>
                </c:pt>
                <c:pt idx="39">
                  <c:v>101</c:v>
                </c:pt>
                <c:pt idx="40">
                  <c:v>102</c:v>
                </c:pt>
                <c:pt idx="41">
                  <c:v>103</c:v>
                </c:pt>
                <c:pt idx="42">
                  <c:v>104</c:v>
                </c:pt>
                <c:pt idx="43">
                  <c:v>105</c:v>
                </c:pt>
                <c:pt idx="44">
                  <c:v>106</c:v>
                </c:pt>
                <c:pt idx="45">
                  <c:v>107</c:v>
                </c:pt>
                <c:pt idx="46">
                  <c:v>108</c:v>
                </c:pt>
                <c:pt idx="47">
                  <c:v>109</c:v>
                </c:pt>
                <c:pt idx="48">
                  <c:v>110</c:v>
                </c:pt>
                <c:pt idx="49">
                  <c:v>111</c:v>
                </c:pt>
                <c:pt idx="50">
                  <c:v>112</c:v>
                </c:pt>
                <c:pt idx="51">
                  <c:v>113</c:v>
                </c:pt>
                <c:pt idx="52">
                  <c:v>114</c:v>
                </c:pt>
                <c:pt idx="53">
                  <c:v>115</c:v>
                </c:pt>
                <c:pt idx="54">
                  <c:v>116</c:v>
                </c:pt>
                <c:pt idx="55">
                  <c:v>117</c:v>
                </c:pt>
                <c:pt idx="56">
                  <c:v>118</c:v>
                </c:pt>
                <c:pt idx="57">
                  <c:v>119</c:v>
                </c:pt>
                <c:pt idx="58">
                  <c:v>120</c:v>
                </c:pt>
                <c:pt idx="59">
                  <c:v>121</c:v>
                </c:pt>
                <c:pt idx="60">
                  <c:v>122</c:v>
                </c:pt>
                <c:pt idx="61">
                  <c:v>123</c:v>
                </c:pt>
                <c:pt idx="62">
                  <c:v>124</c:v>
                </c:pt>
                <c:pt idx="63">
                  <c:v>125</c:v>
                </c:pt>
                <c:pt idx="64">
                  <c:v>126</c:v>
                </c:pt>
                <c:pt idx="65">
                  <c:v>127</c:v>
                </c:pt>
                <c:pt idx="66">
                  <c:v>128</c:v>
                </c:pt>
                <c:pt idx="67">
                  <c:v>129</c:v>
                </c:pt>
                <c:pt idx="68">
                  <c:v>130</c:v>
                </c:pt>
                <c:pt idx="69">
                  <c:v>131</c:v>
                </c:pt>
                <c:pt idx="70">
                  <c:v>132</c:v>
                </c:pt>
                <c:pt idx="71">
                  <c:v>133</c:v>
                </c:pt>
                <c:pt idx="72">
                  <c:v>134</c:v>
                </c:pt>
                <c:pt idx="73">
                  <c:v>135</c:v>
                </c:pt>
                <c:pt idx="74">
                  <c:v>136</c:v>
                </c:pt>
                <c:pt idx="75">
                  <c:v>137</c:v>
                </c:pt>
                <c:pt idx="76">
                  <c:v>138</c:v>
                </c:pt>
                <c:pt idx="77">
                  <c:v>139</c:v>
                </c:pt>
                <c:pt idx="78">
                  <c:v>140</c:v>
                </c:pt>
                <c:pt idx="79">
                  <c:v>141</c:v>
                </c:pt>
                <c:pt idx="80">
                  <c:v>142</c:v>
                </c:pt>
                <c:pt idx="81">
                  <c:v>143</c:v>
                </c:pt>
                <c:pt idx="82">
                  <c:v>144</c:v>
                </c:pt>
                <c:pt idx="83">
                  <c:v>145</c:v>
                </c:pt>
                <c:pt idx="84">
                  <c:v>146</c:v>
                </c:pt>
                <c:pt idx="85">
                  <c:v>147</c:v>
                </c:pt>
                <c:pt idx="86">
                  <c:v>148</c:v>
                </c:pt>
                <c:pt idx="87">
                  <c:v>149</c:v>
                </c:pt>
                <c:pt idx="88">
                  <c:v>150</c:v>
                </c:pt>
                <c:pt idx="89">
                  <c:v>151</c:v>
                </c:pt>
                <c:pt idx="90">
                  <c:v>152</c:v>
                </c:pt>
                <c:pt idx="91">
                  <c:v>153</c:v>
                </c:pt>
                <c:pt idx="92">
                  <c:v>154</c:v>
                </c:pt>
                <c:pt idx="93">
                  <c:v>155</c:v>
                </c:pt>
                <c:pt idx="94">
                  <c:v>156</c:v>
                </c:pt>
                <c:pt idx="95">
                  <c:v>157</c:v>
                </c:pt>
                <c:pt idx="96">
                  <c:v>158</c:v>
                </c:pt>
                <c:pt idx="97">
                  <c:v>159</c:v>
                </c:pt>
                <c:pt idx="98">
                  <c:v>160</c:v>
                </c:pt>
                <c:pt idx="99">
                  <c:v>161</c:v>
                </c:pt>
                <c:pt idx="100">
                  <c:v>162</c:v>
                </c:pt>
                <c:pt idx="101">
                  <c:v>163</c:v>
                </c:pt>
                <c:pt idx="102">
                  <c:v>164</c:v>
                </c:pt>
                <c:pt idx="103">
                  <c:v>165</c:v>
                </c:pt>
                <c:pt idx="104">
                  <c:v>166</c:v>
                </c:pt>
                <c:pt idx="105">
                  <c:v>167</c:v>
                </c:pt>
                <c:pt idx="106">
                  <c:v>168</c:v>
                </c:pt>
                <c:pt idx="107">
                  <c:v>169</c:v>
                </c:pt>
                <c:pt idx="108">
                  <c:v>170</c:v>
                </c:pt>
                <c:pt idx="109">
                  <c:v>171</c:v>
                </c:pt>
                <c:pt idx="110">
                  <c:v>172</c:v>
                </c:pt>
                <c:pt idx="111">
                  <c:v>173</c:v>
                </c:pt>
                <c:pt idx="112">
                  <c:v>174</c:v>
                </c:pt>
                <c:pt idx="113">
                  <c:v>175</c:v>
                </c:pt>
                <c:pt idx="114">
                  <c:v>176</c:v>
                </c:pt>
                <c:pt idx="115">
                  <c:v>177</c:v>
                </c:pt>
                <c:pt idx="116">
                  <c:v>178</c:v>
                </c:pt>
                <c:pt idx="117">
                  <c:v>179</c:v>
                </c:pt>
                <c:pt idx="118">
                  <c:v>180</c:v>
                </c:pt>
                <c:pt idx="119">
                  <c:v>181</c:v>
                </c:pt>
                <c:pt idx="120">
                  <c:v>182</c:v>
                </c:pt>
                <c:pt idx="121">
                  <c:v>183</c:v>
                </c:pt>
                <c:pt idx="122">
                  <c:v>184</c:v>
                </c:pt>
                <c:pt idx="123">
                  <c:v>185</c:v>
                </c:pt>
                <c:pt idx="124">
                  <c:v>186</c:v>
                </c:pt>
                <c:pt idx="125">
                  <c:v>187</c:v>
                </c:pt>
                <c:pt idx="126">
                  <c:v>188</c:v>
                </c:pt>
                <c:pt idx="127">
                  <c:v>189</c:v>
                </c:pt>
                <c:pt idx="128">
                  <c:v>190</c:v>
                </c:pt>
                <c:pt idx="129">
                  <c:v>191</c:v>
                </c:pt>
                <c:pt idx="130">
                  <c:v>192</c:v>
                </c:pt>
                <c:pt idx="131">
                  <c:v>193</c:v>
                </c:pt>
                <c:pt idx="132">
                  <c:v>194</c:v>
                </c:pt>
                <c:pt idx="133">
                  <c:v>195</c:v>
                </c:pt>
                <c:pt idx="134">
                  <c:v>196</c:v>
                </c:pt>
                <c:pt idx="135">
                  <c:v>197</c:v>
                </c:pt>
                <c:pt idx="136">
                  <c:v>198</c:v>
                </c:pt>
                <c:pt idx="137">
                  <c:v>199</c:v>
                </c:pt>
                <c:pt idx="138">
                  <c:v>200</c:v>
                </c:pt>
                <c:pt idx="139">
                  <c:v>201</c:v>
                </c:pt>
                <c:pt idx="140">
                  <c:v>202</c:v>
                </c:pt>
                <c:pt idx="141">
                  <c:v>203</c:v>
                </c:pt>
                <c:pt idx="142">
                  <c:v>204</c:v>
                </c:pt>
                <c:pt idx="143">
                  <c:v>205</c:v>
                </c:pt>
                <c:pt idx="144">
                  <c:v>206</c:v>
                </c:pt>
                <c:pt idx="145">
                  <c:v>207</c:v>
                </c:pt>
                <c:pt idx="146">
                  <c:v>208</c:v>
                </c:pt>
                <c:pt idx="147">
                  <c:v>209</c:v>
                </c:pt>
                <c:pt idx="148">
                  <c:v>210</c:v>
                </c:pt>
                <c:pt idx="149">
                  <c:v>211</c:v>
                </c:pt>
                <c:pt idx="150">
                  <c:v>212</c:v>
                </c:pt>
                <c:pt idx="151">
                  <c:v>213</c:v>
                </c:pt>
                <c:pt idx="152">
                  <c:v>214</c:v>
                </c:pt>
                <c:pt idx="153">
                  <c:v>215</c:v>
                </c:pt>
                <c:pt idx="154">
                  <c:v>216</c:v>
                </c:pt>
                <c:pt idx="155">
                  <c:v>217</c:v>
                </c:pt>
                <c:pt idx="156">
                  <c:v>218</c:v>
                </c:pt>
                <c:pt idx="157">
                  <c:v>219</c:v>
                </c:pt>
                <c:pt idx="158">
                  <c:v>220</c:v>
                </c:pt>
                <c:pt idx="159">
                  <c:v>221</c:v>
                </c:pt>
                <c:pt idx="160">
                  <c:v>222</c:v>
                </c:pt>
                <c:pt idx="161">
                  <c:v>223</c:v>
                </c:pt>
                <c:pt idx="162">
                  <c:v>224</c:v>
                </c:pt>
                <c:pt idx="163">
                  <c:v>225</c:v>
                </c:pt>
                <c:pt idx="164">
                  <c:v>226</c:v>
                </c:pt>
                <c:pt idx="165">
                  <c:v>227</c:v>
                </c:pt>
                <c:pt idx="166">
                  <c:v>228</c:v>
                </c:pt>
                <c:pt idx="167">
                  <c:v>229</c:v>
                </c:pt>
                <c:pt idx="168">
                  <c:v>230</c:v>
                </c:pt>
                <c:pt idx="169">
                  <c:v>231</c:v>
                </c:pt>
                <c:pt idx="170">
                  <c:v>232</c:v>
                </c:pt>
                <c:pt idx="171">
                  <c:v>233</c:v>
                </c:pt>
                <c:pt idx="172">
                  <c:v>234</c:v>
                </c:pt>
                <c:pt idx="173">
                  <c:v>235</c:v>
                </c:pt>
                <c:pt idx="174">
                  <c:v>236</c:v>
                </c:pt>
                <c:pt idx="175">
                  <c:v>237</c:v>
                </c:pt>
                <c:pt idx="176">
                  <c:v>238</c:v>
                </c:pt>
                <c:pt idx="177">
                  <c:v>239</c:v>
                </c:pt>
                <c:pt idx="178">
                  <c:v>240</c:v>
                </c:pt>
                <c:pt idx="179">
                  <c:v>241</c:v>
                </c:pt>
                <c:pt idx="180">
                  <c:v>242</c:v>
                </c:pt>
                <c:pt idx="181">
                  <c:v>243</c:v>
                </c:pt>
                <c:pt idx="182">
                  <c:v>244</c:v>
                </c:pt>
                <c:pt idx="183">
                  <c:v>245</c:v>
                </c:pt>
                <c:pt idx="184">
                  <c:v>246</c:v>
                </c:pt>
                <c:pt idx="185">
                  <c:v>247</c:v>
                </c:pt>
                <c:pt idx="186">
                  <c:v>248</c:v>
                </c:pt>
                <c:pt idx="187">
                  <c:v>249</c:v>
                </c:pt>
                <c:pt idx="188">
                  <c:v>250</c:v>
                </c:pt>
                <c:pt idx="189">
                  <c:v>251</c:v>
                </c:pt>
                <c:pt idx="190">
                  <c:v>252</c:v>
                </c:pt>
                <c:pt idx="191">
                  <c:v>253</c:v>
                </c:pt>
                <c:pt idx="192">
                  <c:v>254</c:v>
                </c:pt>
                <c:pt idx="193">
                  <c:v>255</c:v>
                </c:pt>
                <c:pt idx="194">
                  <c:v>256</c:v>
                </c:pt>
                <c:pt idx="195">
                  <c:v>257</c:v>
                </c:pt>
                <c:pt idx="196">
                  <c:v>258</c:v>
                </c:pt>
                <c:pt idx="197">
                  <c:v>259</c:v>
                </c:pt>
              </c:numCache>
            </c:numRef>
          </c:cat>
          <c:val>
            <c:numRef>
              <c:f>'SIR Model KY - Center Differenc'!$B$4:$B$250</c:f>
              <c:numCache>
                <c:formatCode>0</c:formatCode>
                <c:ptCount val="247"/>
                <c:pt idx="0">
                  <c:v>6128</c:v>
                </c:pt>
                <c:pt idx="1">
                  <c:v>6288</c:v>
                </c:pt>
                <c:pt idx="2">
                  <c:v>6440</c:v>
                </c:pt>
                <c:pt idx="3">
                  <c:v>6576</c:v>
                </c:pt>
                <c:pt idx="4">
                  <c:v>6677</c:v>
                </c:pt>
                <c:pt idx="5">
                  <c:v>6853</c:v>
                </c:pt>
                <c:pt idx="6">
                  <c:v>7080</c:v>
                </c:pt>
                <c:pt idx="7">
                  <c:v>7225</c:v>
                </c:pt>
                <c:pt idx="8">
                  <c:v>7444</c:v>
                </c:pt>
                <c:pt idx="9">
                  <c:v>7688</c:v>
                </c:pt>
                <c:pt idx="10">
                  <c:v>7798</c:v>
                </c:pt>
                <c:pt idx="11">
                  <c:v>7935</c:v>
                </c:pt>
                <c:pt idx="12">
                  <c:v>8069</c:v>
                </c:pt>
                <c:pt idx="13">
                  <c:v>8167</c:v>
                </c:pt>
                <c:pt idx="14">
                  <c:v>8286</c:v>
                </c:pt>
                <c:pt idx="15">
                  <c:v>8426</c:v>
                </c:pt>
                <c:pt idx="16">
                  <c:v>8571</c:v>
                </c:pt>
                <c:pt idx="17">
                  <c:v>0</c:v>
                </c:pt>
                <c:pt idx="18">
                  <c:v>0</c:v>
                </c:pt>
                <c:pt idx="19">
                  <c:v>8951</c:v>
                </c:pt>
                <c:pt idx="20">
                  <c:v>9077</c:v>
                </c:pt>
                <c:pt idx="21">
                  <c:v>9184</c:v>
                </c:pt>
                <c:pt idx="22">
                  <c:v>9464</c:v>
                </c:pt>
                <c:pt idx="23">
                  <c:v>9704</c:v>
                </c:pt>
                <c:pt idx="24">
                  <c:v>0</c:v>
                </c:pt>
                <c:pt idx="25">
                  <c:v>10046</c:v>
                </c:pt>
                <c:pt idx="26">
                  <c:v>10185</c:v>
                </c:pt>
                <c:pt idx="27">
                  <c:v>10410</c:v>
                </c:pt>
                <c:pt idx="28">
                  <c:v>10705</c:v>
                </c:pt>
                <c:pt idx="29">
                  <c:v>10977</c:v>
                </c:pt>
                <c:pt idx="30">
                  <c:v>11287</c:v>
                </c:pt>
                <c:pt idx="31">
                  <c:v>11356</c:v>
                </c:pt>
                <c:pt idx="32">
                  <c:v>11476</c:v>
                </c:pt>
                <c:pt idx="33">
                  <c:v>11708</c:v>
                </c:pt>
                <c:pt idx="34">
                  <c:v>11883</c:v>
                </c:pt>
                <c:pt idx="35">
                  <c:v>11945</c:v>
                </c:pt>
                <c:pt idx="36">
                  <c:v>12166</c:v>
                </c:pt>
                <c:pt idx="37">
                  <c:v>12445</c:v>
                </c:pt>
                <c:pt idx="38">
                  <c:v>12529</c:v>
                </c:pt>
                <c:pt idx="39">
                  <c:v>12647</c:v>
                </c:pt>
                <c:pt idx="40">
                  <c:v>12829</c:v>
                </c:pt>
                <c:pt idx="41">
                  <c:v>12995</c:v>
                </c:pt>
                <c:pt idx="42">
                  <c:v>13197</c:v>
                </c:pt>
                <c:pt idx="43">
                  <c:v>13454</c:v>
                </c:pt>
                <c:pt idx="44">
                  <c:v>13630</c:v>
                </c:pt>
                <c:pt idx="45">
                  <c:v>13750</c:v>
                </c:pt>
                <c:pt idx="46">
                  <c:v>13839</c:v>
                </c:pt>
                <c:pt idx="47">
                  <c:v>14141</c:v>
                </c:pt>
                <c:pt idx="48">
                  <c:v>14363</c:v>
                </c:pt>
                <c:pt idx="49">
                  <c:v>14617</c:v>
                </c:pt>
                <c:pt idx="50">
                  <c:v>14859</c:v>
                </c:pt>
                <c:pt idx="51">
                  <c:v>15167</c:v>
                </c:pt>
                <c:pt idx="52">
                  <c:v>15232</c:v>
                </c:pt>
                <c:pt idx="53">
                  <c:v>15347</c:v>
                </c:pt>
                <c:pt idx="54">
                  <c:v>15642</c:v>
                </c:pt>
                <c:pt idx="55">
                  <c:v>15842</c:v>
                </c:pt>
                <c:pt idx="56">
                  <c:v>16079</c:v>
                </c:pt>
                <c:pt idx="57">
                  <c:v>16376</c:v>
                </c:pt>
                <c:pt idx="58">
                  <c:v>16627</c:v>
                </c:pt>
                <c:pt idx="59">
                  <c:v>16907</c:v>
                </c:pt>
                <c:pt idx="60">
                  <c:v>17152</c:v>
                </c:pt>
                <c:pt idx="61">
                  <c:v>17519</c:v>
                </c:pt>
                <c:pt idx="62">
                  <c:v>17919</c:v>
                </c:pt>
                <c:pt idx="63">
                  <c:v>18245</c:v>
                </c:pt>
                <c:pt idx="64">
                  <c:v>18670</c:v>
                </c:pt>
                <c:pt idx="65">
                  <c:v>19121</c:v>
                </c:pt>
                <c:pt idx="66">
                  <c:v>19389</c:v>
                </c:pt>
                <c:pt idx="67">
                  <c:v>19653</c:v>
                </c:pt>
                <c:pt idx="68">
                  <c:v>20224</c:v>
                </c:pt>
                <c:pt idx="69">
                  <c:v>20677</c:v>
                </c:pt>
                <c:pt idx="70">
                  <c:v>21083</c:v>
                </c:pt>
                <c:pt idx="71">
                  <c:v>21605</c:v>
                </c:pt>
                <c:pt idx="72">
                  <c:v>22184</c:v>
                </c:pt>
                <c:pt idx="73">
                  <c:v>23161</c:v>
                </c:pt>
                <c:pt idx="74">
                  <c:v>23414</c:v>
                </c:pt>
                <c:pt idx="75">
                  <c:v>24060</c:v>
                </c:pt>
                <c:pt idx="76">
                  <c:v>24540</c:v>
                </c:pt>
                <c:pt idx="77">
                  <c:v>25147</c:v>
                </c:pt>
                <c:pt idx="78">
                  <c:v>25931</c:v>
                </c:pt>
                <c:pt idx="79">
                  <c:v>26764</c:v>
                </c:pt>
                <c:pt idx="80">
                  <c:v>27079</c:v>
                </c:pt>
                <c:pt idx="81">
                  <c:v>27601</c:v>
                </c:pt>
                <c:pt idx="82">
                  <c:v>28126</c:v>
                </c:pt>
                <c:pt idx="83">
                  <c:v>28727</c:v>
                </c:pt>
                <c:pt idx="84">
                  <c:v>29386</c:v>
                </c:pt>
                <c:pt idx="85">
                  <c:v>30151</c:v>
                </c:pt>
                <c:pt idx="86">
                  <c:v>30723</c:v>
                </c:pt>
                <c:pt idx="87">
                  <c:v>31185</c:v>
                </c:pt>
                <c:pt idx="88">
                  <c:v>31508</c:v>
                </c:pt>
                <c:pt idx="89">
                  <c:v>32197</c:v>
                </c:pt>
                <c:pt idx="90">
                  <c:v>32741</c:v>
                </c:pt>
                <c:pt idx="91">
                  <c:v>33254</c:v>
                </c:pt>
                <c:pt idx="92">
                  <c:v>33796</c:v>
                </c:pt>
                <c:pt idx="93">
                  <c:v>34578</c:v>
                </c:pt>
                <c:pt idx="94">
                  <c:v>34982</c:v>
                </c:pt>
                <c:pt idx="95">
                  <c:v>35254</c:v>
                </c:pt>
                <c:pt idx="96">
                  <c:v>35793</c:v>
                </c:pt>
                <c:pt idx="97">
                  <c:v>36945</c:v>
                </c:pt>
                <c:pt idx="98">
                  <c:v>37686</c:v>
                </c:pt>
                <c:pt idx="99">
                  <c:v>38298</c:v>
                </c:pt>
                <c:pt idx="100">
                  <c:v>38930</c:v>
                </c:pt>
                <c:pt idx="101">
                  <c:v>39315</c:v>
                </c:pt>
                <c:pt idx="102">
                  <c:v>39691</c:v>
                </c:pt>
                <c:pt idx="103">
                  <c:v>40299</c:v>
                </c:pt>
                <c:pt idx="104">
                  <c:v>40926</c:v>
                </c:pt>
                <c:pt idx="105">
                  <c:v>41626</c:v>
                </c:pt>
                <c:pt idx="106">
                  <c:v>42265</c:v>
                </c:pt>
                <c:pt idx="107">
                  <c:v>43066</c:v>
                </c:pt>
                <c:pt idx="108">
                  <c:v>43529</c:v>
                </c:pt>
                <c:pt idx="109">
                  <c:v>43899</c:v>
                </c:pt>
                <c:pt idx="110">
                  <c:v>44568</c:v>
                </c:pt>
                <c:pt idx="111">
                  <c:v>45230</c:v>
                </c:pt>
                <c:pt idx="112">
                  <c:v>45978</c:v>
                </c:pt>
                <c:pt idx="113">
                  <c:v>46757</c:v>
                </c:pt>
                <c:pt idx="114">
                  <c:v>47577</c:v>
                </c:pt>
                <c:pt idx="115">
                  <c:v>48032</c:v>
                </c:pt>
                <c:pt idx="116">
                  <c:v>48396</c:v>
                </c:pt>
                <c:pt idx="117">
                  <c:v>49185</c:v>
                </c:pt>
                <c:pt idx="118">
                  <c:v>49991</c:v>
                </c:pt>
                <c:pt idx="119">
                  <c:v>50885</c:v>
                </c:pt>
                <c:pt idx="120">
                  <c:v>51677</c:v>
                </c:pt>
                <c:pt idx="121">
                  <c:v>52464</c:v>
                </c:pt>
                <c:pt idx="122">
                  <c:v>52774</c:v>
                </c:pt>
                <c:pt idx="123">
                  <c:v>53064</c:v>
                </c:pt>
                <c:pt idx="124">
                  <c:v>53319</c:v>
                </c:pt>
                <c:pt idx="125">
                  <c:v>53977</c:v>
                </c:pt>
                <c:pt idx="126">
                  <c:v>54772</c:v>
                </c:pt>
                <c:pt idx="127">
                  <c:v>55704</c:v>
                </c:pt>
                <c:pt idx="128">
                  <c:v>56415</c:v>
                </c:pt>
                <c:pt idx="129">
                  <c:v>56945</c:v>
                </c:pt>
                <c:pt idx="130">
                  <c:v>57282</c:v>
                </c:pt>
                <c:pt idx="131">
                  <c:v>58000</c:v>
                </c:pt>
                <c:pt idx="132">
                  <c:v>58764</c:v>
                </c:pt>
                <c:pt idx="133">
                  <c:v>59370</c:v>
                </c:pt>
                <c:pt idx="134">
                  <c:v>60128</c:v>
                </c:pt>
                <c:pt idx="135">
                  <c:v>61106</c:v>
                </c:pt>
                <c:pt idx="136">
                  <c:v>61542</c:v>
                </c:pt>
                <c:pt idx="137">
                  <c:v>61917</c:v>
                </c:pt>
                <c:pt idx="138">
                  <c:v>62731</c:v>
                </c:pt>
                <c:pt idx="139">
                  <c:v>63517</c:v>
                </c:pt>
                <c:pt idx="140">
                  <c:v>64158</c:v>
                </c:pt>
                <c:pt idx="141">
                  <c:v>65066</c:v>
                </c:pt>
                <c:pt idx="142">
                  <c:v>66036</c:v>
                </c:pt>
                <c:pt idx="143">
                  <c:v>66491</c:v>
                </c:pt>
                <c:pt idx="144">
                  <c:v>66939</c:v>
                </c:pt>
                <c:pt idx="145">
                  <c:v>67856</c:v>
                </c:pt>
                <c:pt idx="146">
                  <c:v>68840</c:v>
                </c:pt>
                <c:pt idx="147">
                  <c:v>69728</c:v>
                </c:pt>
                <c:pt idx="148">
                  <c:v>70727</c:v>
                </c:pt>
                <c:pt idx="149">
                  <c:v>72001</c:v>
                </c:pt>
                <c:pt idx="150">
                  <c:v>72617</c:v>
                </c:pt>
                <c:pt idx="151">
                  <c:v>73158</c:v>
                </c:pt>
                <c:pt idx="152">
                  <c:v>74194</c:v>
                </c:pt>
                <c:pt idx="153">
                  <c:v>76587</c:v>
                </c:pt>
                <c:pt idx="154">
                  <c:v>77455</c:v>
                </c:pt>
                <c:pt idx="155">
                  <c:v>78456</c:v>
                </c:pt>
                <c:pt idx="156">
                  <c:v>79445</c:v>
                </c:pt>
                <c:pt idx="157">
                  <c:v>80292</c:v>
                </c:pt>
                <c:pt idx="158">
                  <c:v>80930</c:v>
                </c:pt>
                <c:pt idx="159">
                  <c:v>81691</c:v>
                </c:pt>
                <c:pt idx="160">
                  <c:v>83013</c:v>
                </c:pt>
                <c:pt idx="161">
                  <c:v>84195</c:v>
                </c:pt>
                <c:pt idx="162">
                  <c:v>85506</c:v>
                </c:pt>
                <c:pt idx="163">
                  <c:v>86797</c:v>
                </c:pt>
                <c:pt idx="164">
                  <c:v>87607</c:v>
                </c:pt>
                <c:pt idx="165">
                  <c:v>88247</c:v>
                </c:pt>
                <c:pt idx="166">
                  <c:v>89544</c:v>
                </c:pt>
                <c:pt idx="167">
                  <c:v>90996</c:v>
                </c:pt>
                <c:pt idx="168">
                  <c:v>92299</c:v>
                </c:pt>
                <c:pt idx="169">
                  <c:v>93748</c:v>
                </c:pt>
                <c:pt idx="170">
                  <c:v>95480</c:v>
                </c:pt>
                <c:pt idx="171">
                  <c:v>96942</c:v>
                </c:pt>
                <c:pt idx="172">
                  <c:v>97866</c:v>
                </c:pt>
                <c:pt idx="173">
                  <c:v>99637</c:v>
                </c:pt>
                <c:pt idx="174">
                  <c:v>101494</c:v>
                </c:pt>
                <c:pt idx="175">
                  <c:v>103305</c:v>
                </c:pt>
                <c:pt idx="176">
                  <c:v>105242</c:v>
                </c:pt>
                <c:pt idx="177">
                  <c:v>107219</c:v>
                </c:pt>
                <c:pt idx="178">
                  <c:v>108642</c:v>
                </c:pt>
                <c:pt idx="179">
                  <c:v>109670</c:v>
                </c:pt>
                <c:pt idx="180">
                  <c:v>111379</c:v>
                </c:pt>
                <c:pt idx="181">
                  <c:v>113009</c:v>
                </c:pt>
                <c:pt idx="182">
                  <c:v>115277</c:v>
                </c:pt>
                <c:pt idx="183">
                  <c:v>117505</c:v>
                </c:pt>
                <c:pt idx="184">
                  <c:v>119661</c:v>
                </c:pt>
                <c:pt idx="185">
                  <c:v>120838</c:v>
                </c:pt>
                <c:pt idx="186">
                  <c:v>122567</c:v>
                </c:pt>
                <c:pt idx="187">
                  <c:v>124646</c:v>
                </c:pt>
                <c:pt idx="188">
                  <c:v>127344</c:v>
                </c:pt>
                <c:pt idx="189">
                  <c:v>129680</c:v>
                </c:pt>
                <c:pt idx="190">
                  <c:v>132844</c:v>
                </c:pt>
                <c:pt idx="191">
                  <c:v>136137</c:v>
                </c:pt>
                <c:pt idx="192">
                  <c:v>137586</c:v>
                </c:pt>
                <c:pt idx="193">
                  <c:v>139097</c:v>
                </c:pt>
                <c:pt idx="194">
                  <c:v>142008</c:v>
                </c:pt>
                <c:pt idx="195">
                  <c:v>144753</c:v>
                </c:pt>
                <c:pt idx="196">
                  <c:v>148390</c:v>
                </c:pt>
                <c:pt idx="197">
                  <c:v>152206</c:v>
                </c:pt>
                <c:pt idx="198">
                  <c:v>155908</c:v>
                </c:pt>
                <c:pt idx="199">
                  <c:v>158100</c:v>
                </c:pt>
                <c:pt idx="200">
                  <c:v>160232</c:v>
                </c:pt>
                <c:pt idx="201">
                  <c:v>162838</c:v>
                </c:pt>
                <c:pt idx="202">
                  <c:v>166139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C-42D8-AF32-FB9D3139598D}"/>
            </c:ext>
          </c:extLst>
        </c:ser>
        <c:ser>
          <c:idx val="1"/>
          <c:order val="1"/>
          <c:spPr>
            <a:ln w="19050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'SIR Model KY - Center Differenc'!$A$4:$A$201</c:f>
              <c:numCache>
                <c:formatCode>General</c:formatCode>
                <c:ptCount val="198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  <c:pt idx="4">
                  <c:v>66</c:v>
                </c:pt>
                <c:pt idx="5">
                  <c:v>67</c:v>
                </c:pt>
                <c:pt idx="6">
                  <c:v>68</c:v>
                </c:pt>
                <c:pt idx="7">
                  <c:v>69</c:v>
                </c:pt>
                <c:pt idx="8">
                  <c:v>70</c:v>
                </c:pt>
                <c:pt idx="9">
                  <c:v>71</c:v>
                </c:pt>
                <c:pt idx="10">
                  <c:v>72</c:v>
                </c:pt>
                <c:pt idx="11">
                  <c:v>73</c:v>
                </c:pt>
                <c:pt idx="12">
                  <c:v>74</c:v>
                </c:pt>
                <c:pt idx="13">
                  <c:v>75</c:v>
                </c:pt>
                <c:pt idx="14">
                  <c:v>76</c:v>
                </c:pt>
                <c:pt idx="15">
                  <c:v>77</c:v>
                </c:pt>
                <c:pt idx="16">
                  <c:v>78</c:v>
                </c:pt>
                <c:pt idx="17">
                  <c:v>79</c:v>
                </c:pt>
                <c:pt idx="18">
                  <c:v>80</c:v>
                </c:pt>
                <c:pt idx="19">
                  <c:v>81</c:v>
                </c:pt>
                <c:pt idx="20">
                  <c:v>82</c:v>
                </c:pt>
                <c:pt idx="21">
                  <c:v>83</c:v>
                </c:pt>
                <c:pt idx="22">
                  <c:v>84</c:v>
                </c:pt>
                <c:pt idx="23">
                  <c:v>85</c:v>
                </c:pt>
                <c:pt idx="24">
                  <c:v>86</c:v>
                </c:pt>
                <c:pt idx="25">
                  <c:v>87</c:v>
                </c:pt>
                <c:pt idx="26">
                  <c:v>88</c:v>
                </c:pt>
                <c:pt idx="27">
                  <c:v>89</c:v>
                </c:pt>
                <c:pt idx="28">
                  <c:v>90</c:v>
                </c:pt>
                <c:pt idx="29">
                  <c:v>91</c:v>
                </c:pt>
                <c:pt idx="30">
                  <c:v>92</c:v>
                </c:pt>
                <c:pt idx="31">
                  <c:v>93</c:v>
                </c:pt>
                <c:pt idx="32">
                  <c:v>94</c:v>
                </c:pt>
                <c:pt idx="33">
                  <c:v>95</c:v>
                </c:pt>
                <c:pt idx="34">
                  <c:v>96</c:v>
                </c:pt>
                <c:pt idx="35">
                  <c:v>97</c:v>
                </c:pt>
                <c:pt idx="36">
                  <c:v>98</c:v>
                </c:pt>
                <c:pt idx="37">
                  <c:v>99</c:v>
                </c:pt>
                <c:pt idx="38">
                  <c:v>100</c:v>
                </c:pt>
                <c:pt idx="39">
                  <c:v>101</c:v>
                </c:pt>
                <c:pt idx="40">
                  <c:v>102</c:v>
                </c:pt>
                <c:pt idx="41">
                  <c:v>103</c:v>
                </c:pt>
                <c:pt idx="42">
                  <c:v>104</c:v>
                </c:pt>
                <c:pt idx="43">
                  <c:v>105</c:v>
                </c:pt>
                <c:pt idx="44">
                  <c:v>106</c:v>
                </c:pt>
                <c:pt idx="45">
                  <c:v>107</c:v>
                </c:pt>
                <c:pt idx="46">
                  <c:v>108</c:v>
                </c:pt>
                <c:pt idx="47">
                  <c:v>109</c:v>
                </c:pt>
                <c:pt idx="48">
                  <c:v>110</c:v>
                </c:pt>
                <c:pt idx="49">
                  <c:v>111</c:v>
                </c:pt>
                <c:pt idx="50">
                  <c:v>112</c:v>
                </c:pt>
                <c:pt idx="51">
                  <c:v>113</c:v>
                </c:pt>
                <c:pt idx="52">
                  <c:v>114</c:v>
                </c:pt>
                <c:pt idx="53">
                  <c:v>115</c:v>
                </c:pt>
                <c:pt idx="54">
                  <c:v>116</c:v>
                </c:pt>
                <c:pt idx="55">
                  <c:v>117</c:v>
                </c:pt>
                <c:pt idx="56">
                  <c:v>118</c:v>
                </c:pt>
                <c:pt idx="57">
                  <c:v>119</c:v>
                </c:pt>
                <c:pt idx="58">
                  <c:v>120</c:v>
                </c:pt>
                <c:pt idx="59">
                  <c:v>121</c:v>
                </c:pt>
                <c:pt idx="60">
                  <c:v>122</c:v>
                </c:pt>
                <c:pt idx="61">
                  <c:v>123</c:v>
                </c:pt>
                <c:pt idx="62">
                  <c:v>124</c:v>
                </c:pt>
                <c:pt idx="63">
                  <c:v>125</c:v>
                </c:pt>
                <c:pt idx="64">
                  <c:v>126</c:v>
                </c:pt>
                <c:pt idx="65">
                  <c:v>127</c:v>
                </c:pt>
                <c:pt idx="66">
                  <c:v>128</c:v>
                </c:pt>
                <c:pt idx="67">
                  <c:v>129</c:v>
                </c:pt>
                <c:pt idx="68">
                  <c:v>130</c:v>
                </c:pt>
                <c:pt idx="69">
                  <c:v>131</c:v>
                </c:pt>
                <c:pt idx="70">
                  <c:v>132</c:v>
                </c:pt>
                <c:pt idx="71">
                  <c:v>133</c:v>
                </c:pt>
                <c:pt idx="72">
                  <c:v>134</c:v>
                </c:pt>
                <c:pt idx="73">
                  <c:v>135</c:v>
                </c:pt>
                <c:pt idx="74">
                  <c:v>136</c:v>
                </c:pt>
                <c:pt idx="75">
                  <c:v>137</c:v>
                </c:pt>
                <c:pt idx="76">
                  <c:v>138</c:v>
                </c:pt>
                <c:pt idx="77">
                  <c:v>139</c:v>
                </c:pt>
                <c:pt idx="78">
                  <c:v>140</c:v>
                </c:pt>
                <c:pt idx="79">
                  <c:v>141</c:v>
                </c:pt>
                <c:pt idx="80">
                  <c:v>142</c:v>
                </c:pt>
                <c:pt idx="81">
                  <c:v>143</c:v>
                </c:pt>
                <c:pt idx="82">
                  <c:v>144</c:v>
                </c:pt>
                <c:pt idx="83">
                  <c:v>145</c:v>
                </c:pt>
                <c:pt idx="84">
                  <c:v>146</c:v>
                </c:pt>
                <c:pt idx="85">
                  <c:v>147</c:v>
                </c:pt>
                <c:pt idx="86">
                  <c:v>148</c:v>
                </c:pt>
                <c:pt idx="87">
                  <c:v>149</c:v>
                </c:pt>
                <c:pt idx="88">
                  <c:v>150</c:v>
                </c:pt>
                <c:pt idx="89">
                  <c:v>151</c:v>
                </c:pt>
                <c:pt idx="90">
                  <c:v>152</c:v>
                </c:pt>
                <c:pt idx="91">
                  <c:v>153</c:v>
                </c:pt>
                <c:pt idx="92">
                  <c:v>154</c:v>
                </c:pt>
                <c:pt idx="93">
                  <c:v>155</c:v>
                </c:pt>
                <c:pt idx="94">
                  <c:v>156</c:v>
                </c:pt>
                <c:pt idx="95">
                  <c:v>157</c:v>
                </c:pt>
                <c:pt idx="96">
                  <c:v>158</c:v>
                </c:pt>
                <c:pt idx="97">
                  <c:v>159</c:v>
                </c:pt>
                <c:pt idx="98">
                  <c:v>160</c:v>
                </c:pt>
                <c:pt idx="99">
                  <c:v>161</c:v>
                </c:pt>
                <c:pt idx="100">
                  <c:v>162</c:v>
                </c:pt>
                <c:pt idx="101">
                  <c:v>163</c:v>
                </c:pt>
                <c:pt idx="102">
                  <c:v>164</c:v>
                </c:pt>
                <c:pt idx="103">
                  <c:v>165</c:v>
                </c:pt>
                <c:pt idx="104">
                  <c:v>166</c:v>
                </c:pt>
                <c:pt idx="105">
                  <c:v>167</c:v>
                </c:pt>
                <c:pt idx="106">
                  <c:v>168</c:v>
                </c:pt>
                <c:pt idx="107">
                  <c:v>169</c:v>
                </c:pt>
                <c:pt idx="108">
                  <c:v>170</c:v>
                </c:pt>
                <c:pt idx="109">
                  <c:v>171</c:v>
                </c:pt>
                <c:pt idx="110">
                  <c:v>172</c:v>
                </c:pt>
                <c:pt idx="111">
                  <c:v>173</c:v>
                </c:pt>
                <c:pt idx="112">
                  <c:v>174</c:v>
                </c:pt>
                <c:pt idx="113">
                  <c:v>175</c:v>
                </c:pt>
                <c:pt idx="114">
                  <c:v>176</c:v>
                </c:pt>
                <c:pt idx="115">
                  <c:v>177</c:v>
                </c:pt>
                <c:pt idx="116">
                  <c:v>178</c:v>
                </c:pt>
                <c:pt idx="117">
                  <c:v>179</c:v>
                </c:pt>
                <c:pt idx="118">
                  <c:v>180</c:v>
                </c:pt>
                <c:pt idx="119">
                  <c:v>181</c:v>
                </c:pt>
                <c:pt idx="120">
                  <c:v>182</c:v>
                </c:pt>
                <c:pt idx="121">
                  <c:v>183</c:v>
                </c:pt>
                <c:pt idx="122">
                  <c:v>184</c:v>
                </c:pt>
                <c:pt idx="123">
                  <c:v>185</c:v>
                </c:pt>
                <c:pt idx="124">
                  <c:v>186</c:v>
                </c:pt>
                <c:pt idx="125">
                  <c:v>187</c:v>
                </c:pt>
                <c:pt idx="126">
                  <c:v>188</c:v>
                </c:pt>
                <c:pt idx="127">
                  <c:v>189</c:v>
                </c:pt>
                <c:pt idx="128">
                  <c:v>190</c:v>
                </c:pt>
                <c:pt idx="129">
                  <c:v>191</c:v>
                </c:pt>
                <c:pt idx="130">
                  <c:v>192</c:v>
                </c:pt>
                <c:pt idx="131">
                  <c:v>193</c:v>
                </c:pt>
                <c:pt idx="132">
                  <c:v>194</c:v>
                </c:pt>
                <c:pt idx="133">
                  <c:v>195</c:v>
                </c:pt>
                <c:pt idx="134">
                  <c:v>196</c:v>
                </c:pt>
                <c:pt idx="135">
                  <c:v>197</c:v>
                </c:pt>
                <c:pt idx="136">
                  <c:v>198</c:v>
                </c:pt>
                <c:pt idx="137">
                  <c:v>199</c:v>
                </c:pt>
                <c:pt idx="138">
                  <c:v>200</c:v>
                </c:pt>
                <c:pt idx="139">
                  <c:v>201</c:v>
                </c:pt>
                <c:pt idx="140">
                  <c:v>202</c:v>
                </c:pt>
                <c:pt idx="141">
                  <c:v>203</c:v>
                </c:pt>
                <c:pt idx="142">
                  <c:v>204</c:v>
                </c:pt>
                <c:pt idx="143">
                  <c:v>205</c:v>
                </c:pt>
                <c:pt idx="144">
                  <c:v>206</c:v>
                </c:pt>
                <c:pt idx="145">
                  <c:v>207</c:v>
                </c:pt>
                <c:pt idx="146">
                  <c:v>208</c:v>
                </c:pt>
                <c:pt idx="147">
                  <c:v>209</c:v>
                </c:pt>
                <c:pt idx="148">
                  <c:v>210</c:v>
                </c:pt>
                <c:pt idx="149">
                  <c:v>211</c:v>
                </c:pt>
                <c:pt idx="150">
                  <c:v>212</c:v>
                </c:pt>
                <c:pt idx="151">
                  <c:v>213</c:v>
                </c:pt>
                <c:pt idx="152">
                  <c:v>214</c:v>
                </c:pt>
                <c:pt idx="153">
                  <c:v>215</c:v>
                </c:pt>
                <c:pt idx="154">
                  <c:v>216</c:v>
                </c:pt>
                <c:pt idx="155">
                  <c:v>217</c:v>
                </c:pt>
                <c:pt idx="156">
                  <c:v>218</c:v>
                </c:pt>
                <c:pt idx="157">
                  <c:v>219</c:v>
                </c:pt>
                <c:pt idx="158">
                  <c:v>220</c:v>
                </c:pt>
                <c:pt idx="159">
                  <c:v>221</c:v>
                </c:pt>
                <c:pt idx="160">
                  <c:v>222</c:v>
                </c:pt>
                <c:pt idx="161">
                  <c:v>223</c:v>
                </c:pt>
                <c:pt idx="162">
                  <c:v>224</c:v>
                </c:pt>
                <c:pt idx="163">
                  <c:v>225</c:v>
                </c:pt>
                <c:pt idx="164">
                  <c:v>226</c:v>
                </c:pt>
                <c:pt idx="165">
                  <c:v>227</c:v>
                </c:pt>
                <c:pt idx="166">
                  <c:v>228</c:v>
                </c:pt>
                <c:pt idx="167">
                  <c:v>229</c:v>
                </c:pt>
                <c:pt idx="168">
                  <c:v>230</c:v>
                </c:pt>
                <c:pt idx="169">
                  <c:v>231</c:v>
                </c:pt>
                <c:pt idx="170">
                  <c:v>232</c:v>
                </c:pt>
                <c:pt idx="171">
                  <c:v>233</c:v>
                </c:pt>
                <c:pt idx="172">
                  <c:v>234</c:v>
                </c:pt>
                <c:pt idx="173">
                  <c:v>235</c:v>
                </c:pt>
                <c:pt idx="174">
                  <c:v>236</c:v>
                </c:pt>
                <c:pt idx="175">
                  <c:v>237</c:v>
                </c:pt>
                <c:pt idx="176">
                  <c:v>238</c:v>
                </c:pt>
                <c:pt idx="177">
                  <c:v>239</c:v>
                </c:pt>
                <c:pt idx="178">
                  <c:v>240</c:v>
                </c:pt>
                <c:pt idx="179">
                  <c:v>241</c:v>
                </c:pt>
                <c:pt idx="180">
                  <c:v>242</c:v>
                </c:pt>
                <c:pt idx="181">
                  <c:v>243</c:v>
                </c:pt>
                <c:pt idx="182">
                  <c:v>244</c:v>
                </c:pt>
                <c:pt idx="183">
                  <c:v>245</c:v>
                </c:pt>
                <c:pt idx="184">
                  <c:v>246</c:v>
                </c:pt>
                <c:pt idx="185">
                  <c:v>247</c:v>
                </c:pt>
                <c:pt idx="186">
                  <c:v>248</c:v>
                </c:pt>
                <c:pt idx="187">
                  <c:v>249</c:v>
                </c:pt>
                <c:pt idx="188">
                  <c:v>250</c:v>
                </c:pt>
                <c:pt idx="189">
                  <c:v>251</c:v>
                </c:pt>
                <c:pt idx="190">
                  <c:v>252</c:v>
                </c:pt>
                <c:pt idx="191">
                  <c:v>253</c:v>
                </c:pt>
                <c:pt idx="192">
                  <c:v>254</c:v>
                </c:pt>
                <c:pt idx="193">
                  <c:v>255</c:v>
                </c:pt>
                <c:pt idx="194">
                  <c:v>256</c:v>
                </c:pt>
                <c:pt idx="195">
                  <c:v>257</c:v>
                </c:pt>
                <c:pt idx="196">
                  <c:v>258</c:v>
                </c:pt>
                <c:pt idx="197">
                  <c:v>259</c:v>
                </c:pt>
              </c:numCache>
            </c:numRef>
          </c:cat>
          <c:val>
            <c:numRef>
              <c:f>'SIR Model KY - Center Differenc'!$AF$4:$AF$250</c:f>
              <c:numCache>
                <c:formatCode>General</c:formatCode>
                <c:ptCount val="247"/>
                <c:pt idx="0">
                  <c:v>6128.0000000002001</c:v>
                </c:pt>
                <c:pt idx="1">
                  <c:v>6287.9999999999827</c:v>
                </c:pt>
                <c:pt idx="2">
                  <c:v>6278.6008743689781</c:v>
                </c:pt>
                <c:pt idx="3">
                  <c:v>6441.063587189522</c:v>
                </c:pt>
                <c:pt idx="4">
                  <c:v>6434.4530529770964</c:v>
                </c:pt>
                <c:pt idx="5">
                  <c:v>6599.4740401325917</c:v>
                </c:pt>
                <c:pt idx="6">
                  <c:v>6595.7395744089545</c:v>
                </c:pt>
                <c:pt idx="7">
                  <c:v>6763.4173800893423</c:v>
                </c:pt>
                <c:pt idx="8">
                  <c:v>6762.6498166916354</c:v>
                </c:pt>
                <c:pt idx="9">
                  <c:v>6933.0860813127338</c:v>
                </c:pt>
                <c:pt idx="10">
                  <c:v>6935.379715178502</c:v>
                </c:pt>
                <c:pt idx="11">
                  <c:v>7108.6792923809035</c:v>
                </c:pt>
                <c:pt idx="12">
                  <c:v>7114.1319877567885</c:v>
                </c:pt>
                <c:pt idx="13">
                  <c:v>7290.4030649837641</c:v>
                </c:pt>
                <c:pt idx="14">
                  <c:v>7299.1163676243032</c:v>
                </c:pt>
                <c:pt idx="15">
                  <c:v>7478.4705904002549</c:v>
                </c:pt>
                <c:pt idx="16">
                  <c:v>7490.549843870187</c:v>
                </c:pt>
                <c:pt idx="17">
                  <c:v>7673.1024439134599</c:v>
                </c:pt>
                <c:pt idx="18">
                  <c:v>7688.656910117109</c:v>
                </c:pt>
                <c:pt idx="19">
                  <c:v>7874.5268374168727</c:v>
                </c:pt>
                <c:pt idx="20">
                  <c:v>7893.6698214766784</c:v>
                </c:pt>
                <c:pt idx="21">
                  <c:v>8082.9798804743277</c:v>
                </c:pt>
                <c:pt idx="22">
                  <c:v>8105.8288600846627</c:v>
                </c:pt>
                <c:pt idx="23">
                  <c:v>8298.7058500986423</c:v>
                </c:pt>
                <c:pt idx="24">
                  <c:v>8325.3826094897395</c:v>
                </c:pt>
                <c:pt idx="25">
                  <c:v>8521.9574695262872</c:v>
                </c:pt>
                <c:pt idx="26">
                  <c:v>8552.5882381720876</c:v>
                </c:pt>
                <c:pt idx="27">
                  <c:v>8752.9961962720336</c:v>
                </c:pt>
                <c:pt idx="28">
                  <c:v>8787.7117924813683</c:v>
                </c:pt>
                <c:pt idx="29">
                  <c:v>8992.0925197531469</c:v>
                </c:pt>
                <c:pt idx="30">
                  <c:v>9031.0284992882735</c:v>
                </c:pt>
                <c:pt idx="31">
                  <c:v>9239.526268781372</c:v>
                </c:pt>
                <c:pt idx="32">
                  <c:v>9282.8230786514705</c:v>
                </c:pt>
                <c:pt idx="33">
                  <c:v>9495.5869292306706</c:v>
                </c:pt>
                <c:pt idx="34">
                  <c:v>9543.3900668129736</c:v>
                </c:pt>
                <c:pt idx="35">
                  <c:v>9760.5739721952959</c:v>
                </c:pt>
                <c:pt idx="36">
                  <c:v>9813.0341498386279</c:v>
                </c:pt>
                <c:pt idx="37">
                  <c:v>10034.797192958944</c:v>
                </c:pt>
                <c:pt idx="38">
                  <c:v>10092.070508231021</c:v>
                </c:pt>
                <c:pt idx="39">
                  <c:v>10318.577061110989</c:v>
                </c:pt>
                <c:pt idx="40">
                  <c:v>10380.825172852416</c:v>
                </c:pt>
                <c:pt idx="41">
                  <c:v>10612.245082141291</c:v>
                </c:pt>
                <c:pt idx="42">
                  <c:v>10679.635392498854</c:v>
                </c:pt>
                <c:pt idx="43">
                  <c:v>10916.144170870522</c:v>
                </c:pt>
                <c:pt idx="44">
                  <c:v>10988.850013479356</c:v>
                </c:pt>
                <c:pt idx="45">
                  <c:v>11230.629037064844</c:v>
                </c:pt>
                <c:pt idx="46">
                  <c:v>11308.82987155819</c:v>
                </c:pt>
                <c:pt idx="47">
                  <c:v>11556.066583602109</c:v>
                </c:pt>
                <c:pt idx="48">
                  <c:v>11639.948196633055</c:v>
                </c:pt>
                <c:pt idx="49">
                  <c:v>11892.836317566524</c:v>
                </c:pt>
                <c:pt idx="50">
                  <c:v>11982.591030522994</c:v>
                </c:pt>
                <c:pt idx="51">
                  <c:v>12241.330774646065</c:v>
                </c:pt>
                <c:pt idx="52">
                  <c:v>12337.157658255715</c:v>
                </c:pt>
                <c:pt idx="53">
                  <c:v>12601.955957228483</c:v>
                </c:pt>
                <c:pt idx="54">
                  <c:v>12704.061053243466</c:v>
                </c:pt>
                <c:pt idx="55">
                  <c:v>12975.131786593731</c:v>
                </c:pt>
                <c:pt idx="56">
                  <c:v>13083.728336757549</c:v>
                </c:pt>
                <c:pt idx="57">
                  <c:v>13361.292569606232</c:v>
                </c:pt>
                <c:pt idx="58">
                  <c:v>13476.601252107523</c:v>
                </c:pt>
                <c:pt idx="59">
                  <c:v>13760.887480327356</c:v>
                </c:pt>
                <c:pt idx="60">
                  <c:v>13883.136653943295</c:v>
                </c:pt>
                <c:pt idx="61">
                  <c:v>14174.381056968865</c:v>
                </c:pt>
                <c:pt idx="62">
                  <c:v>14303.807013115289</c:v>
                </c:pt>
                <c:pt idx="63">
                  <c:v>14602.253714616874</c:v>
                </c:pt>
                <c:pt idx="64">
                  <c:v>14739.100937519068</c:v>
                </c:pt>
                <c:pt idx="65">
                  <c:v>15045.002274170605</c:v>
                </c:pt>
                <c:pt idx="66">
                  <c:v>15189.523709374385</c:v>
                </c:pt>
                <c:pt idx="67">
                  <c:v>15503.14050793975</c:v>
                </c:pt>
                <c:pt idx="68">
                  <c:v>15655.597839387547</c:v>
                </c:pt>
                <c:pt idx="69">
                  <c:v>15977.199702353961</c:v>
                </c:pt>
                <c:pt idx="70">
                  <c:v>16137.863638252626</c:v>
                </c:pt>
                <c:pt idx="71">
                  <c:v>16467.729238250195</c:v>
                </c:pt>
                <c:pt idx="72">
                  <c:v>16636.879805960893</c:v>
                </c:pt>
                <c:pt idx="73">
                  <c:v>16975.297189201145</c:v>
                </c:pt>
                <c:pt idx="74">
                  <c:v>17153.224039388791</c:v>
                </c:pt>
                <c:pt idx="75">
                  <c:v>17500.490938365321</c:v>
                </c:pt>
                <c:pt idx="76">
                  <c:v>17687.49365863893</c:v>
                </c:pt>
                <c:pt idx="77">
                  <c:v>18043.917814332723</c:v>
                </c:pt>
                <c:pt idx="78">
                  <c:v>18240.306252623806</c:v>
                </c:pt>
                <c:pt idx="79">
                  <c:v>18606.205746458392</c:v>
                </c:pt>
                <c:pt idx="80">
                  <c:v>18812.300344374933</c:v>
                </c:pt>
                <c:pt idx="81">
                  <c:v>19188.003940170594</c:v>
                </c:pt>
                <c:pt idx="82">
                  <c:v>19404.136076574254</c:v>
                </c:pt>
                <c:pt idx="83">
                  <c:v>19789.983572752011</c:v>
                </c:pt>
                <c:pt idx="84">
                  <c:v>20016.495917804743</c:v>
                </c:pt>
                <c:pt idx="85">
                  <c:v>20412.838510090412</c:v>
                </c:pt>
                <c:pt idx="86">
                  <c:v>20650.085390017161</c:v>
                </c:pt>
                <c:pt idx="87">
                  <c:v>21057.286044898738</c:v>
                </c:pt>
                <c:pt idx="88">
                  <c:v>21305.633817721016</c:v>
                </c:pt>
                <c:pt idx="89">
                  <c:v>21724.067656915304</c:v>
                </c:pt>
                <c:pt idx="90">
                  <c:v>21983.895099399841</c:v>
                </c:pt>
                <c:pt idx="91">
                  <c:v>22413.949795578515</c:v>
                </c:pt>
                <c:pt idx="92">
                  <c:v>22685.64850165473</c:v>
                </c:pt>
                <c:pt idx="93">
                  <c:v>23127.724685686757</c:v>
                </c:pt>
                <c:pt idx="94">
                  <c:v>23411.699476582813</c:v>
                </c:pt>
                <c:pt idx="95">
                  <c:v>23866.211156544483</c:v>
                </c:pt>
                <c:pt idx="96">
                  <c:v>24162.880502888085</c:v>
                </c:pt>
                <c:pt idx="97">
                  <c:v>24630.255495094454</c:v>
                </c:pt>
                <c:pt idx="98">
                  <c:v>24940.051951228637</c:v>
                </c:pt>
                <c:pt idx="99">
                  <c:v>25420.732323532589</c:v>
                </c:pt>
                <c:pt idx="100">
                  <c:v>25744.102974289573</c:v>
                </c:pt>
                <c:pt idx="101">
                  <c:v>26238.545501894594</c:v>
                </c:pt>
                <c:pt idx="102">
                  <c:v>26575.95242206725</c:v>
                </c:pt>
                <c:pt idx="103">
                  <c:v>27084.629056100119</c:v>
                </c:pt>
                <c:pt idx="104">
                  <c:v>27436.549782851573</c:v>
                </c:pt>
                <c:pt idx="105">
                  <c:v>27959.948131927325</c:v>
                </c:pt>
                <c:pt idx="106">
                  <c:v>28326.876150367487</c:v>
                </c:pt>
                <c:pt idx="107">
                  <c:v>28865.499975383125</c:v>
                </c:pt>
                <c:pt idx="108">
                  <c:v>29247.945217536864</c:v>
                </c:pt>
                <c:pt idx="109">
                  <c:v>29802.31493991541</c:v>
                </c:pt>
                <c:pt idx="110">
                  <c:v>30200.804297304541</c:v>
                </c:pt>
                <c:pt idx="111">
                  <c:v>30771.457520908065</c:v>
                </c:pt>
                <c:pt idx="112">
                  <c:v>31186.535370951395</c:v>
                </c:pt>
                <c:pt idx="113">
                  <c:v>31774.027417870344</c:v>
                </c:pt>
                <c:pt idx="114">
                  <c:v>32206.256164307124</c:v>
                </c:pt>
                <c:pt idx="115">
                  <c:v>32811.160624720513</c:v>
                </c:pt>
                <c:pt idx="116">
                  <c:v>33261.121252240075</c:v>
                </c:pt>
                <c:pt idx="117">
                  <c:v>33884.030548536568</c:v>
                </c:pt>
                <c:pt idx="118">
                  <c:v>34352.323191792952</c:v>
                </c:pt>
                <c:pt idx="119">
                  <c:v>34993.849157117715</c:v>
                </c:pt>
                <c:pt idx="120">
                  <c:v>35481.093684289597</c:v>
                </c:pt>
                <c:pt idx="121">
                  <c:v>36141.868155677883</c:v>
                </c:pt>
                <c:pt idx="122">
                  <c:v>36648.704766716313</c:v>
                </c:pt>
                <c:pt idx="123">
                  <c:v>37329.380192947494</c:v>
                </c:pt>
                <c:pt idx="124">
                  <c:v>37856.470032640143</c:v>
                </c:pt>
                <c:pt idx="125">
                  <c:v>38557.720096935875</c:v>
                </c:pt>
                <c:pt idx="126">
                  <c:v>39105.745882893505</c:v>
                </c:pt>
                <c:pt idx="127">
                  <c:v>39828.266140552369</c:v>
                </c:pt>
                <c:pt idx="128">
                  <c:v>40397.932806199213</c:v>
                </c:pt>
                <c:pt idx="129">
                  <c:v>41142.441337245007</c:v>
                </c:pt>
                <c:pt idx="130">
                  <c:v>41734.476689873867</c:v>
                </c:pt>
                <c:pt idx="131">
                  <c:v>42501.714766767072</c:v>
                </c:pt>
                <c:pt idx="132">
                  <c:v>43116.870160690305</c:v>
                </c:pt>
                <c:pt idx="133">
                  <c:v>43907.602931116504</c:v>
                </c:pt>
                <c:pt idx="134">
                  <c:v>44546.653955911264</c:v>
                </c:pt>
                <c:pt idx="135">
                  <c:v>45361.671140639912</c:v>
                </c:pt>
                <c:pt idx="136">
                  <c:v>46025.418324461229</c:v>
                </c:pt>
                <c:pt idx="137">
                  <c:v>46865.534930225163</c:v>
                </c:pt>
                <c:pt idx="138">
                  <c:v>47554.804458114755</c:v>
                </c:pt>
                <c:pt idx="139">
                  <c:v>48420.861505424706</c:v>
                </c:pt>
                <c:pt idx="140">
                  <c:v>49136.505952512889</c:v>
                </c:pt>
                <c:pt idx="141">
                  <c:v>50029.371218285989</c:v>
                </c:pt>
                <c:pt idx="142">
                  <c:v>50772.270297733499</c:v>
                </c:pt>
                <c:pt idx="143">
                  <c:v>51692.839072564078</c:v>
                </c:pt>
                <c:pt idx="144">
                  <c:v>52463.900398050755</c:v>
                </c:pt>
                <c:pt idx="145">
                  <c:v>53413.096257903911</c:v>
                </c:pt>
                <c:pt idx="146">
                  <c:v>54213.256120419581</c:v>
                </c:pt>
                <c:pt idx="147">
                  <c:v>55192.031712480952</c:v>
                </c:pt>
                <c:pt idx="148">
                  <c:v>56022.255871114692</c:v>
                </c:pt>
                <c:pt idx="149">
                  <c:v>57031.593713467933</c:v>
                </c:pt>
                <c:pt idx="150">
                  <c:v>57892.87819984075</c:v>
                </c:pt>
                <c:pt idx="151">
                  <c:v>58933.791494584751</c:v>
                </c:pt>
                <c:pt idx="152">
                  <c:v>59827.163430501787</c:v>
                </c:pt>
                <c:pt idx="153">
                  <c:v>60900.696889856532</c:v>
                </c:pt>
                <c:pt idx="154">
                  <c:v>61827.215317689042</c:v>
                </c:pt>
                <c:pt idx="155">
                  <c:v>62934.446002564662</c:v>
                </c:pt>
                <c:pt idx="156">
                  <c:v>63895.202727800024</c:v>
                </c:pt>
                <c:pt idx="157">
                  <c:v>65037.240898228956</c:v>
                </c:pt>
                <c:pt idx="158">
                  <c:v>66033.361343542099</c:v>
                </c:pt>
                <c:pt idx="159">
                  <c:v>67211.351320295653</c:v>
                </c:pt>
                <c:pt idx="160">
                  <c:v>68243.995390420299</c:v>
                </c:pt>
                <c:pt idx="161">
                  <c:v>69459.116427037952</c:v>
                </c:pt>
                <c:pt idx="162">
                  <c:v>70529.479383619575</c:v>
                </c:pt>
                <c:pt idx="163">
                  <c:v>71782.946547988846</c:v>
                </c:pt>
                <c:pt idx="164">
                  <c:v>72892.259893502094</c:v>
                </c:pt>
                <c:pt idx="165">
                  <c:v>74185.32495803108</c:v>
                </c:pt>
                <c:pt idx="166">
                  <c:v>75334.857327749909</c:v>
                </c:pt>
                <c:pt idx="167">
                  <c:v>76668.80966705727</c:v>
                </c:pt>
                <c:pt idx="168">
                  <c:v>77859.867727947218</c:v>
                </c:pt>
                <c:pt idx="169">
                  <c:v>79236.035222893639</c:v>
                </c:pt>
                <c:pt idx="170">
                  <c:v>80469.964578183004</c:v>
                </c:pt>
                <c:pt idx="171">
                  <c:v>81889.714524935102</c:v>
                </c:pt>
                <c:pt idx="172">
                  <c:v>83167.900622996545</c:v>
                </c:pt>
                <c:pt idx="173">
                  <c:v>84632.640645696272</c:v>
                </c:pt>
                <c:pt idx="174">
                  <c:v>85956.509691735744</c:v>
                </c:pt>
                <c:pt idx="175">
                  <c:v>87467.68865720091</c:v>
                </c:pt>
                <c:pt idx="176">
                  <c:v>88838.708526113463</c:v>
                </c:pt>
                <c:pt idx="177">
                  <c:v>90397.817458862104</c:v>
                </c:pt>
                <c:pt idx="178">
                  <c:v>91817.498607459609</c:v>
                </c:pt>
                <c:pt idx="179">
                  <c:v>93426.071603187273</c:v>
                </c:pt>
                <c:pt idx="180">
                  <c:v>94895.967979853172</c:v>
                </c:pt>
                <c:pt idx="181">
                  <c:v>96555.583115335481</c:v>
                </c:pt>
                <c:pt idx="182">
                  <c:v>98077.293064987272</c:v>
                </c:pt>
                <c:pt idx="183">
                  <c:v>99789.57330220622</c:v>
                </c:pt>
                <c:pt idx="184">
                  <c:v>101364.74046427807</c:v>
                </c:pt>
                <c:pt idx="185">
                  <c:v>103131.35454639468</c:v>
                </c:pt>
                <c:pt idx="186">
                  <c:v>104761.66874335684</c:v>
                </c:pt>
                <c:pt idx="187">
                  <c:v>106584.33207995734</c:v>
                </c:pt>
                <c:pt idx="188">
                  <c:v>108271.53019370673</c:v>
                </c:pt>
                <c:pt idx="189">
                  <c:v>110152.00573255253</c:v>
                </c:pt>
                <c:pt idx="190">
                  <c:v>111897.87256579542</c:v>
                </c:pt>
                <c:pt idx="191">
                  <c:v>113837.97164809518</c:v>
                </c:pt>
                <c:pt idx="192">
                  <c:v>115644.34076763059</c:v>
                </c:pt>
                <c:pt idx="193">
                  <c:v>117645.92396363849</c:v>
                </c:pt>
                <c:pt idx="194">
                  <c:v>119514.67852222675</c:v>
                </c:pt>
                <c:pt idx="195">
                  <c:v>121579.6564437341</c:v>
                </c:pt>
                <c:pt idx="196">
                  <c:v>123512.72997699968</c:v>
                </c:pt>
                <c:pt idx="197">
                  <c:v>125643.06406305288</c:v>
                </c:pt>
                <c:pt idx="198">
                  <c:v>127642.44125762554</c:v>
                </c:pt>
                <c:pt idx="199">
                  <c:v>129840.14452954779</c:v>
                </c:pt>
                <c:pt idx="200">
                  <c:v>131907.86195839162</c:v>
                </c:pt>
                <c:pt idx="201">
                  <c:v>134174.99973993227</c:v>
                </c:pt>
                <c:pt idx="202">
                  <c:v>136313.14656054348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CC-42D8-AF32-FB9D31395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661763"/>
        <c:axId val="1256626306"/>
      </c:lineChart>
      <c:catAx>
        <c:axId val="10576617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 after 3/6/2020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6626306"/>
        <c:crosses val="autoZero"/>
        <c:auto val="1"/>
        <c:lblAlgn val="ctr"/>
        <c:lblOffset val="100"/>
        <c:noMultiLvlLbl val="1"/>
      </c:catAx>
      <c:valAx>
        <c:axId val="12566263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Infections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76617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KY New Infections and 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'SIR Model KY - Center Differenc'!$AK$4</c:f>
              <c:strCache>
                <c:ptCount val="1"/>
                <c:pt idx="0">
                  <c:v>KY New Infections</c:v>
                </c:pt>
              </c:strCache>
            </c:strRef>
          </c:tx>
          <c:marker>
            <c:symbol val="none"/>
          </c:marker>
          <c:cat>
            <c:numRef>
              <c:f>'SIR Model KY - Center Differenc'!$AJ$5:$AJ$250</c:f>
              <c:numCache>
                <c:formatCode>0</c:formatCode>
                <c:ptCount val="246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  <c:pt idx="9">
                  <c:v>72</c:v>
                </c:pt>
                <c:pt idx="10">
                  <c:v>73</c:v>
                </c:pt>
                <c:pt idx="11">
                  <c:v>74</c:v>
                </c:pt>
                <c:pt idx="12">
                  <c:v>75</c:v>
                </c:pt>
                <c:pt idx="13">
                  <c:v>76</c:v>
                </c:pt>
                <c:pt idx="14">
                  <c:v>77</c:v>
                </c:pt>
                <c:pt idx="15">
                  <c:v>78</c:v>
                </c:pt>
                <c:pt idx="16">
                  <c:v>79</c:v>
                </c:pt>
                <c:pt idx="17">
                  <c:v>80</c:v>
                </c:pt>
                <c:pt idx="18">
                  <c:v>81</c:v>
                </c:pt>
                <c:pt idx="19">
                  <c:v>82</c:v>
                </c:pt>
                <c:pt idx="20">
                  <c:v>83</c:v>
                </c:pt>
                <c:pt idx="21">
                  <c:v>84</c:v>
                </c:pt>
                <c:pt idx="22">
                  <c:v>85</c:v>
                </c:pt>
                <c:pt idx="23">
                  <c:v>86</c:v>
                </c:pt>
                <c:pt idx="24">
                  <c:v>87</c:v>
                </c:pt>
                <c:pt idx="25">
                  <c:v>88</c:v>
                </c:pt>
                <c:pt idx="26">
                  <c:v>89</c:v>
                </c:pt>
                <c:pt idx="27">
                  <c:v>90</c:v>
                </c:pt>
                <c:pt idx="28">
                  <c:v>91</c:v>
                </c:pt>
                <c:pt idx="29">
                  <c:v>92</c:v>
                </c:pt>
                <c:pt idx="30">
                  <c:v>93</c:v>
                </c:pt>
                <c:pt idx="31">
                  <c:v>94</c:v>
                </c:pt>
                <c:pt idx="32">
                  <c:v>95</c:v>
                </c:pt>
                <c:pt idx="33">
                  <c:v>96</c:v>
                </c:pt>
                <c:pt idx="34">
                  <c:v>97</c:v>
                </c:pt>
                <c:pt idx="35">
                  <c:v>98</c:v>
                </c:pt>
                <c:pt idx="36">
                  <c:v>99</c:v>
                </c:pt>
                <c:pt idx="37">
                  <c:v>100</c:v>
                </c:pt>
                <c:pt idx="38">
                  <c:v>101</c:v>
                </c:pt>
                <c:pt idx="39">
                  <c:v>102</c:v>
                </c:pt>
                <c:pt idx="40">
                  <c:v>103</c:v>
                </c:pt>
                <c:pt idx="41">
                  <c:v>104</c:v>
                </c:pt>
                <c:pt idx="42">
                  <c:v>105</c:v>
                </c:pt>
                <c:pt idx="43">
                  <c:v>106</c:v>
                </c:pt>
                <c:pt idx="44">
                  <c:v>107</c:v>
                </c:pt>
                <c:pt idx="45">
                  <c:v>108</c:v>
                </c:pt>
                <c:pt idx="46">
                  <c:v>109</c:v>
                </c:pt>
                <c:pt idx="47">
                  <c:v>110</c:v>
                </c:pt>
                <c:pt idx="48">
                  <c:v>111</c:v>
                </c:pt>
                <c:pt idx="49">
                  <c:v>112</c:v>
                </c:pt>
                <c:pt idx="50">
                  <c:v>113</c:v>
                </c:pt>
                <c:pt idx="51">
                  <c:v>114</c:v>
                </c:pt>
                <c:pt idx="52">
                  <c:v>115</c:v>
                </c:pt>
                <c:pt idx="53">
                  <c:v>116</c:v>
                </c:pt>
                <c:pt idx="54">
                  <c:v>117</c:v>
                </c:pt>
                <c:pt idx="55">
                  <c:v>118</c:v>
                </c:pt>
                <c:pt idx="56">
                  <c:v>119</c:v>
                </c:pt>
                <c:pt idx="57">
                  <c:v>120</c:v>
                </c:pt>
                <c:pt idx="58">
                  <c:v>121</c:v>
                </c:pt>
                <c:pt idx="59">
                  <c:v>122</c:v>
                </c:pt>
                <c:pt idx="60">
                  <c:v>123</c:v>
                </c:pt>
                <c:pt idx="61">
                  <c:v>124</c:v>
                </c:pt>
                <c:pt idx="62">
                  <c:v>125</c:v>
                </c:pt>
                <c:pt idx="63">
                  <c:v>126</c:v>
                </c:pt>
                <c:pt idx="64">
                  <c:v>127</c:v>
                </c:pt>
                <c:pt idx="65">
                  <c:v>128</c:v>
                </c:pt>
                <c:pt idx="66">
                  <c:v>129</c:v>
                </c:pt>
                <c:pt idx="67">
                  <c:v>130</c:v>
                </c:pt>
                <c:pt idx="68">
                  <c:v>131</c:v>
                </c:pt>
                <c:pt idx="69">
                  <c:v>132</c:v>
                </c:pt>
                <c:pt idx="70">
                  <c:v>133</c:v>
                </c:pt>
                <c:pt idx="71">
                  <c:v>134</c:v>
                </c:pt>
                <c:pt idx="72">
                  <c:v>135</c:v>
                </c:pt>
                <c:pt idx="73">
                  <c:v>136</c:v>
                </c:pt>
                <c:pt idx="74">
                  <c:v>137</c:v>
                </c:pt>
                <c:pt idx="75">
                  <c:v>138</c:v>
                </c:pt>
                <c:pt idx="76">
                  <c:v>139</c:v>
                </c:pt>
                <c:pt idx="77">
                  <c:v>140</c:v>
                </c:pt>
                <c:pt idx="78">
                  <c:v>141</c:v>
                </c:pt>
                <c:pt idx="79">
                  <c:v>142</c:v>
                </c:pt>
                <c:pt idx="80">
                  <c:v>143</c:v>
                </c:pt>
                <c:pt idx="81">
                  <c:v>144</c:v>
                </c:pt>
                <c:pt idx="82">
                  <c:v>145</c:v>
                </c:pt>
                <c:pt idx="83">
                  <c:v>146</c:v>
                </c:pt>
                <c:pt idx="84">
                  <c:v>147</c:v>
                </c:pt>
                <c:pt idx="85">
                  <c:v>148</c:v>
                </c:pt>
                <c:pt idx="86">
                  <c:v>149</c:v>
                </c:pt>
                <c:pt idx="87">
                  <c:v>150</c:v>
                </c:pt>
                <c:pt idx="88">
                  <c:v>151</c:v>
                </c:pt>
                <c:pt idx="89">
                  <c:v>152</c:v>
                </c:pt>
                <c:pt idx="90">
                  <c:v>153</c:v>
                </c:pt>
                <c:pt idx="91">
                  <c:v>154</c:v>
                </c:pt>
                <c:pt idx="92">
                  <c:v>155</c:v>
                </c:pt>
                <c:pt idx="93">
                  <c:v>156</c:v>
                </c:pt>
                <c:pt idx="94">
                  <c:v>157</c:v>
                </c:pt>
                <c:pt idx="95">
                  <c:v>158</c:v>
                </c:pt>
                <c:pt idx="96">
                  <c:v>159</c:v>
                </c:pt>
                <c:pt idx="97">
                  <c:v>160</c:v>
                </c:pt>
                <c:pt idx="98">
                  <c:v>161</c:v>
                </c:pt>
                <c:pt idx="99">
                  <c:v>162</c:v>
                </c:pt>
                <c:pt idx="100">
                  <c:v>163</c:v>
                </c:pt>
                <c:pt idx="101">
                  <c:v>164</c:v>
                </c:pt>
                <c:pt idx="102">
                  <c:v>165</c:v>
                </c:pt>
                <c:pt idx="103">
                  <c:v>166</c:v>
                </c:pt>
                <c:pt idx="104">
                  <c:v>167</c:v>
                </c:pt>
                <c:pt idx="105">
                  <c:v>168</c:v>
                </c:pt>
                <c:pt idx="106">
                  <c:v>169</c:v>
                </c:pt>
                <c:pt idx="107">
                  <c:v>170</c:v>
                </c:pt>
                <c:pt idx="108">
                  <c:v>171</c:v>
                </c:pt>
                <c:pt idx="109">
                  <c:v>172</c:v>
                </c:pt>
                <c:pt idx="110">
                  <c:v>173</c:v>
                </c:pt>
                <c:pt idx="111">
                  <c:v>174</c:v>
                </c:pt>
                <c:pt idx="112">
                  <c:v>175</c:v>
                </c:pt>
                <c:pt idx="113">
                  <c:v>176</c:v>
                </c:pt>
                <c:pt idx="114">
                  <c:v>177</c:v>
                </c:pt>
                <c:pt idx="115">
                  <c:v>178</c:v>
                </c:pt>
                <c:pt idx="116">
                  <c:v>179</c:v>
                </c:pt>
                <c:pt idx="117">
                  <c:v>180</c:v>
                </c:pt>
                <c:pt idx="118">
                  <c:v>181</c:v>
                </c:pt>
                <c:pt idx="119">
                  <c:v>182</c:v>
                </c:pt>
                <c:pt idx="120">
                  <c:v>183</c:v>
                </c:pt>
                <c:pt idx="121">
                  <c:v>184</c:v>
                </c:pt>
                <c:pt idx="122">
                  <c:v>185</c:v>
                </c:pt>
                <c:pt idx="123">
                  <c:v>186</c:v>
                </c:pt>
                <c:pt idx="124">
                  <c:v>187</c:v>
                </c:pt>
                <c:pt idx="125">
                  <c:v>188</c:v>
                </c:pt>
                <c:pt idx="126">
                  <c:v>189</c:v>
                </c:pt>
                <c:pt idx="127">
                  <c:v>190</c:v>
                </c:pt>
                <c:pt idx="128">
                  <c:v>191</c:v>
                </c:pt>
                <c:pt idx="129">
                  <c:v>192</c:v>
                </c:pt>
                <c:pt idx="130">
                  <c:v>193</c:v>
                </c:pt>
                <c:pt idx="131">
                  <c:v>194</c:v>
                </c:pt>
                <c:pt idx="132">
                  <c:v>195</c:v>
                </c:pt>
                <c:pt idx="133">
                  <c:v>196</c:v>
                </c:pt>
                <c:pt idx="134">
                  <c:v>197</c:v>
                </c:pt>
                <c:pt idx="135">
                  <c:v>198</c:v>
                </c:pt>
                <c:pt idx="136">
                  <c:v>199</c:v>
                </c:pt>
                <c:pt idx="137">
                  <c:v>200</c:v>
                </c:pt>
                <c:pt idx="138">
                  <c:v>201</c:v>
                </c:pt>
                <c:pt idx="139">
                  <c:v>202</c:v>
                </c:pt>
                <c:pt idx="140">
                  <c:v>203</c:v>
                </c:pt>
                <c:pt idx="141">
                  <c:v>204</c:v>
                </c:pt>
                <c:pt idx="142">
                  <c:v>205</c:v>
                </c:pt>
                <c:pt idx="143">
                  <c:v>206</c:v>
                </c:pt>
                <c:pt idx="144">
                  <c:v>207</c:v>
                </c:pt>
                <c:pt idx="145">
                  <c:v>208</c:v>
                </c:pt>
                <c:pt idx="146">
                  <c:v>209</c:v>
                </c:pt>
                <c:pt idx="147">
                  <c:v>210</c:v>
                </c:pt>
                <c:pt idx="148">
                  <c:v>211</c:v>
                </c:pt>
                <c:pt idx="149">
                  <c:v>212</c:v>
                </c:pt>
                <c:pt idx="150">
                  <c:v>213</c:v>
                </c:pt>
                <c:pt idx="151">
                  <c:v>214</c:v>
                </c:pt>
                <c:pt idx="152">
                  <c:v>215</c:v>
                </c:pt>
                <c:pt idx="153">
                  <c:v>216</c:v>
                </c:pt>
                <c:pt idx="154">
                  <c:v>217</c:v>
                </c:pt>
                <c:pt idx="155">
                  <c:v>218</c:v>
                </c:pt>
                <c:pt idx="156">
                  <c:v>219</c:v>
                </c:pt>
                <c:pt idx="157">
                  <c:v>220</c:v>
                </c:pt>
                <c:pt idx="158">
                  <c:v>221</c:v>
                </c:pt>
                <c:pt idx="159">
                  <c:v>222</c:v>
                </c:pt>
                <c:pt idx="160">
                  <c:v>223</c:v>
                </c:pt>
                <c:pt idx="161">
                  <c:v>224</c:v>
                </c:pt>
                <c:pt idx="162">
                  <c:v>225</c:v>
                </c:pt>
                <c:pt idx="163">
                  <c:v>226</c:v>
                </c:pt>
                <c:pt idx="164">
                  <c:v>227</c:v>
                </c:pt>
                <c:pt idx="165">
                  <c:v>228</c:v>
                </c:pt>
                <c:pt idx="166">
                  <c:v>229</c:v>
                </c:pt>
                <c:pt idx="167">
                  <c:v>230</c:v>
                </c:pt>
                <c:pt idx="168">
                  <c:v>231</c:v>
                </c:pt>
                <c:pt idx="169">
                  <c:v>232</c:v>
                </c:pt>
                <c:pt idx="170">
                  <c:v>233</c:v>
                </c:pt>
                <c:pt idx="171">
                  <c:v>234</c:v>
                </c:pt>
                <c:pt idx="172">
                  <c:v>235</c:v>
                </c:pt>
                <c:pt idx="173">
                  <c:v>236</c:v>
                </c:pt>
                <c:pt idx="174">
                  <c:v>237</c:v>
                </c:pt>
                <c:pt idx="175">
                  <c:v>238</c:v>
                </c:pt>
                <c:pt idx="176">
                  <c:v>239</c:v>
                </c:pt>
                <c:pt idx="177">
                  <c:v>240</c:v>
                </c:pt>
                <c:pt idx="178">
                  <c:v>241</c:v>
                </c:pt>
                <c:pt idx="179">
                  <c:v>242</c:v>
                </c:pt>
                <c:pt idx="180">
                  <c:v>243</c:v>
                </c:pt>
                <c:pt idx="181">
                  <c:v>244</c:v>
                </c:pt>
                <c:pt idx="182">
                  <c:v>245</c:v>
                </c:pt>
                <c:pt idx="183">
                  <c:v>246</c:v>
                </c:pt>
                <c:pt idx="184">
                  <c:v>247</c:v>
                </c:pt>
                <c:pt idx="185">
                  <c:v>248</c:v>
                </c:pt>
                <c:pt idx="186">
                  <c:v>249</c:v>
                </c:pt>
                <c:pt idx="187">
                  <c:v>250</c:v>
                </c:pt>
                <c:pt idx="188">
                  <c:v>251</c:v>
                </c:pt>
                <c:pt idx="189">
                  <c:v>252</c:v>
                </c:pt>
                <c:pt idx="190">
                  <c:v>253</c:v>
                </c:pt>
                <c:pt idx="191">
                  <c:v>254</c:v>
                </c:pt>
                <c:pt idx="192">
                  <c:v>255</c:v>
                </c:pt>
                <c:pt idx="193">
                  <c:v>256</c:v>
                </c:pt>
                <c:pt idx="194">
                  <c:v>257</c:v>
                </c:pt>
                <c:pt idx="195">
                  <c:v>258</c:v>
                </c:pt>
                <c:pt idx="196">
                  <c:v>259</c:v>
                </c:pt>
                <c:pt idx="197">
                  <c:v>260</c:v>
                </c:pt>
                <c:pt idx="198">
                  <c:v>261</c:v>
                </c:pt>
                <c:pt idx="199">
                  <c:v>262</c:v>
                </c:pt>
                <c:pt idx="200" formatCode="General">
                  <c:v>263</c:v>
                </c:pt>
                <c:pt idx="201" formatCode="General">
                  <c:v>264</c:v>
                </c:pt>
              </c:numCache>
            </c:numRef>
          </c:cat>
          <c:val>
            <c:numRef>
              <c:f>'SIR Model KY - Center Differenc'!$AK$5:$AK$250</c:f>
              <c:numCache>
                <c:formatCode>#,##0.00</c:formatCode>
                <c:ptCount val="246"/>
                <c:pt idx="0">
                  <c:v>160</c:v>
                </c:pt>
                <c:pt idx="1">
                  <c:v>152</c:v>
                </c:pt>
                <c:pt idx="2">
                  <c:v>136</c:v>
                </c:pt>
                <c:pt idx="3">
                  <c:v>101</c:v>
                </c:pt>
                <c:pt idx="4">
                  <c:v>176</c:v>
                </c:pt>
                <c:pt idx="5">
                  <c:v>227</c:v>
                </c:pt>
                <c:pt idx="6">
                  <c:v>145</c:v>
                </c:pt>
                <c:pt idx="7">
                  <c:v>219</c:v>
                </c:pt>
                <c:pt idx="8">
                  <c:v>244</c:v>
                </c:pt>
                <c:pt idx="9">
                  <c:v>110</c:v>
                </c:pt>
                <c:pt idx="10">
                  <c:v>137</c:v>
                </c:pt>
                <c:pt idx="11">
                  <c:v>134</c:v>
                </c:pt>
                <c:pt idx="12">
                  <c:v>98</c:v>
                </c:pt>
                <c:pt idx="13">
                  <c:v>119</c:v>
                </c:pt>
                <c:pt idx="14">
                  <c:v>140</c:v>
                </c:pt>
                <c:pt idx="15">
                  <c:v>145</c:v>
                </c:pt>
                <c:pt idx="16">
                  <c:v>126.66666666666606</c:v>
                </c:pt>
                <c:pt idx="17">
                  <c:v>126.66666666666788</c:v>
                </c:pt>
                <c:pt idx="18">
                  <c:v>126.66666666666606</c:v>
                </c:pt>
                <c:pt idx="19">
                  <c:v>126</c:v>
                </c:pt>
                <c:pt idx="20">
                  <c:v>107</c:v>
                </c:pt>
                <c:pt idx="21">
                  <c:v>280</c:v>
                </c:pt>
                <c:pt idx="22">
                  <c:v>240</c:v>
                </c:pt>
                <c:pt idx="23">
                  <c:v>-9704</c:v>
                </c:pt>
                <c:pt idx="24">
                  <c:v>10046</c:v>
                </c:pt>
                <c:pt idx="25">
                  <c:v>139</c:v>
                </c:pt>
                <c:pt idx="26">
                  <c:v>225</c:v>
                </c:pt>
                <c:pt idx="27">
                  <c:v>295</c:v>
                </c:pt>
                <c:pt idx="28">
                  <c:v>272</c:v>
                </c:pt>
                <c:pt idx="29">
                  <c:v>310</c:v>
                </c:pt>
                <c:pt idx="30">
                  <c:v>69</c:v>
                </c:pt>
                <c:pt idx="31">
                  <c:v>120</c:v>
                </c:pt>
                <c:pt idx="32">
                  <c:v>232</c:v>
                </c:pt>
                <c:pt idx="33">
                  <c:v>175</c:v>
                </c:pt>
                <c:pt idx="34">
                  <c:v>62</c:v>
                </c:pt>
                <c:pt idx="35">
                  <c:v>221</c:v>
                </c:pt>
                <c:pt idx="36">
                  <c:v>279</c:v>
                </c:pt>
                <c:pt idx="37">
                  <c:v>84</c:v>
                </c:pt>
                <c:pt idx="38">
                  <c:v>118</c:v>
                </c:pt>
                <c:pt idx="39">
                  <c:v>182</c:v>
                </c:pt>
                <c:pt idx="40">
                  <c:v>166</c:v>
                </c:pt>
                <c:pt idx="41">
                  <c:v>202</c:v>
                </c:pt>
                <c:pt idx="42">
                  <c:v>257</c:v>
                </c:pt>
                <c:pt idx="43">
                  <c:v>176</c:v>
                </c:pt>
                <c:pt idx="44">
                  <c:v>120</c:v>
                </c:pt>
                <c:pt idx="45">
                  <c:v>89</c:v>
                </c:pt>
                <c:pt idx="46">
                  <c:v>302</c:v>
                </c:pt>
                <c:pt idx="47">
                  <c:v>222</c:v>
                </c:pt>
                <c:pt idx="48">
                  <c:v>254</c:v>
                </c:pt>
                <c:pt idx="49">
                  <c:v>242</c:v>
                </c:pt>
                <c:pt idx="50">
                  <c:v>308</c:v>
                </c:pt>
                <c:pt idx="51">
                  <c:v>65</c:v>
                </c:pt>
                <c:pt idx="52">
                  <c:v>115</c:v>
                </c:pt>
                <c:pt idx="53">
                  <c:v>295</c:v>
                </c:pt>
                <c:pt idx="54">
                  <c:v>200</c:v>
                </c:pt>
                <c:pt idx="55">
                  <c:v>237</c:v>
                </c:pt>
                <c:pt idx="56">
                  <c:v>297</c:v>
                </c:pt>
                <c:pt idx="57">
                  <c:v>258.66666666666788</c:v>
                </c:pt>
                <c:pt idx="58">
                  <c:v>258.66666666666424</c:v>
                </c:pt>
                <c:pt idx="59">
                  <c:v>258.66666666666788</c:v>
                </c:pt>
                <c:pt idx="60">
                  <c:v>367</c:v>
                </c:pt>
                <c:pt idx="61">
                  <c:v>400</c:v>
                </c:pt>
                <c:pt idx="62">
                  <c:v>326</c:v>
                </c:pt>
                <c:pt idx="63">
                  <c:v>425</c:v>
                </c:pt>
                <c:pt idx="64">
                  <c:v>451</c:v>
                </c:pt>
                <c:pt idx="65">
                  <c:v>268</c:v>
                </c:pt>
                <c:pt idx="66">
                  <c:v>264</c:v>
                </c:pt>
                <c:pt idx="67">
                  <c:v>571</c:v>
                </c:pt>
                <c:pt idx="68">
                  <c:v>453</c:v>
                </c:pt>
                <c:pt idx="69">
                  <c:v>406</c:v>
                </c:pt>
                <c:pt idx="70">
                  <c:v>522</c:v>
                </c:pt>
                <c:pt idx="71">
                  <c:v>579</c:v>
                </c:pt>
                <c:pt idx="72">
                  <c:v>977</c:v>
                </c:pt>
                <c:pt idx="73">
                  <c:v>253</c:v>
                </c:pt>
                <c:pt idx="74">
                  <c:v>646</c:v>
                </c:pt>
                <c:pt idx="75">
                  <c:v>480</c:v>
                </c:pt>
                <c:pt idx="76">
                  <c:v>607</c:v>
                </c:pt>
                <c:pt idx="77">
                  <c:v>784</c:v>
                </c:pt>
                <c:pt idx="78">
                  <c:v>833</c:v>
                </c:pt>
                <c:pt idx="79">
                  <c:v>315</c:v>
                </c:pt>
                <c:pt idx="80">
                  <c:v>522</c:v>
                </c:pt>
                <c:pt idx="81">
                  <c:v>525</c:v>
                </c:pt>
                <c:pt idx="82">
                  <c:v>601</c:v>
                </c:pt>
                <c:pt idx="83">
                  <c:v>659</c:v>
                </c:pt>
                <c:pt idx="84">
                  <c:v>765</c:v>
                </c:pt>
                <c:pt idx="85">
                  <c:v>572</c:v>
                </c:pt>
                <c:pt idx="86">
                  <c:v>462</c:v>
                </c:pt>
                <c:pt idx="87">
                  <c:v>323</c:v>
                </c:pt>
                <c:pt idx="88">
                  <c:v>689</c:v>
                </c:pt>
                <c:pt idx="89">
                  <c:v>544</c:v>
                </c:pt>
                <c:pt idx="90">
                  <c:v>513</c:v>
                </c:pt>
                <c:pt idx="91">
                  <c:v>542</c:v>
                </c:pt>
                <c:pt idx="92">
                  <c:v>782</c:v>
                </c:pt>
                <c:pt idx="93">
                  <c:v>404</c:v>
                </c:pt>
                <c:pt idx="94">
                  <c:v>272</c:v>
                </c:pt>
                <c:pt idx="95">
                  <c:v>539</c:v>
                </c:pt>
                <c:pt idx="96">
                  <c:v>1152</c:v>
                </c:pt>
                <c:pt idx="97">
                  <c:v>741</c:v>
                </c:pt>
                <c:pt idx="98">
                  <c:v>612</c:v>
                </c:pt>
                <c:pt idx="99">
                  <c:v>632</c:v>
                </c:pt>
                <c:pt idx="100">
                  <c:v>385</c:v>
                </c:pt>
                <c:pt idx="101">
                  <c:v>376</c:v>
                </c:pt>
                <c:pt idx="102">
                  <c:v>608</c:v>
                </c:pt>
                <c:pt idx="103">
                  <c:v>627</c:v>
                </c:pt>
                <c:pt idx="104">
                  <c:v>700</c:v>
                </c:pt>
                <c:pt idx="105">
                  <c:v>639</c:v>
                </c:pt>
                <c:pt idx="106">
                  <c:v>801</c:v>
                </c:pt>
                <c:pt idx="107">
                  <c:v>463</c:v>
                </c:pt>
                <c:pt idx="108">
                  <c:v>370</c:v>
                </c:pt>
                <c:pt idx="109">
                  <c:v>669</c:v>
                </c:pt>
                <c:pt idx="110">
                  <c:v>662</c:v>
                </c:pt>
                <c:pt idx="111">
                  <c:v>748</c:v>
                </c:pt>
                <c:pt idx="112">
                  <c:v>779</c:v>
                </c:pt>
                <c:pt idx="113">
                  <c:v>820</c:v>
                </c:pt>
                <c:pt idx="114">
                  <c:v>455</c:v>
                </c:pt>
                <c:pt idx="115">
                  <c:v>364</c:v>
                </c:pt>
                <c:pt idx="116">
                  <c:v>789</c:v>
                </c:pt>
                <c:pt idx="117">
                  <c:v>806</c:v>
                </c:pt>
                <c:pt idx="118">
                  <c:v>894</c:v>
                </c:pt>
                <c:pt idx="119">
                  <c:v>792</c:v>
                </c:pt>
                <c:pt idx="120">
                  <c:v>787</c:v>
                </c:pt>
                <c:pt idx="121">
                  <c:v>310</c:v>
                </c:pt>
                <c:pt idx="122">
                  <c:v>290</c:v>
                </c:pt>
                <c:pt idx="123">
                  <c:v>255</c:v>
                </c:pt>
                <c:pt idx="124">
                  <c:v>658</c:v>
                </c:pt>
                <c:pt idx="125">
                  <c:v>795</c:v>
                </c:pt>
                <c:pt idx="126">
                  <c:v>932</c:v>
                </c:pt>
                <c:pt idx="127">
                  <c:v>711</c:v>
                </c:pt>
                <c:pt idx="128">
                  <c:v>530</c:v>
                </c:pt>
                <c:pt idx="129">
                  <c:v>337</c:v>
                </c:pt>
                <c:pt idx="130">
                  <c:v>718</c:v>
                </c:pt>
                <c:pt idx="131">
                  <c:v>764</c:v>
                </c:pt>
                <c:pt idx="132">
                  <c:v>606</c:v>
                </c:pt>
                <c:pt idx="133">
                  <c:v>758</c:v>
                </c:pt>
                <c:pt idx="134">
                  <c:v>978</c:v>
                </c:pt>
                <c:pt idx="135">
                  <c:v>436</c:v>
                </c:pt>
                <c:pt idx="136">
                  <c:v>375</c:v>
                </c:pt>
                <c:pt idx="137">
                  <c:v>814</c:v>
                </c:pt>
                <c:pt idx="138">
                  <c:v>786</c:v>
                </c:pt>
                <c:pt idx="139">
                  <c:v>641</c:v>
                </c:pt>
                <c:pt idx="140">
                  <c:v>908</c:v>
                </c:pt>
                <c:pt idx="141">
                  <c:v>970</c:v>
                </c:pt>
                <c:pt idx="142">
                  <c:v>455</c:v>
                </c:pt>
                <c:pt idx="143">
                  <c:v>448</c:v>
                </c:pt>
                <c:pt idx="144">
                  <c:v>917</c:v>
                </c:pt>
                <c:pt idx="145">
                  <c:v>984</c:v>
                </c:pt>
                <c:pt idx="146">
                  <c:v>888</c:v>
                </c:pt>
                <c:pt idx="147">
                  <c:v>999</c:v>
                </c:pt>
                <c:pt idx="148">
                  <c:v>1274</c:v>
                </c:pt>
                <c:pt idx="149">
                  <c:v>616</c:v>
                </c:pt>
                <c:pt idx="150">
                  <c:v>541</c:v>
                </c:pt>
                <c:pt idx="151">
                  <c:v>1036</c:v>
                </c:pt>
                <c:pt idx="152">
                  <c:v>2393</c:v>
                </c:pt>
                <c:pt idx="153">
                  <c:v>868</c:v>
                </c:pt>
                <c:pt idx="154">
                  <c:v>1001</c:v>
                </c:pt>
                <c:pt idx="155">
                  <c:v>989</c:v>
                </c:pt>
                <c:pt idx="156">
                  <c:v>847</c:v>
                </c:pt>
                <c:pt idx="157">
                  <c:v>638</c:v>
                </c:pt>
                <c:pt idx="158">
                  <c:v>761</c:v>
                </c:pt>
                <c:pt idx="159">
                  <c:v>1322</c:v>
                </c:pt>
                <c:pt idx="160">
                  <c:v>1182</c:v>
                </c:pt>
                <c:pt idx="161">
                  <c:v>1311</c:v>
                </c:pt>
                <c:pt idx="162">
                  <c:v>1291</c:v>
                </c:pt>
                <c:pt idx="163">
                  <c:v>810</c:v>
                </c:pt>
                <c:pt idx="164">
                  <c:v>640</c:v>
                </c:pt>
                <c:pt idx="165">
                  <c:v>1297</c:v>
                </c:pt>
                <c:pt idx="166">
                  <c:v>1452</c:v>
                </c:pt>
                <c:pt idx="167">
                  <c:v>1303</c:v>
                </c:pt>
                <c:pt idx="168">
                  <c:v>1449</c:v>
                </c:pt>
                <c:pt idx="169">
                  <c:v>1732</c:v>
                </c:pt>
                <c:pt idx="170">
                  <c:v>1462</c:v>
                </c:pt>
                <c:pt idx="171">
                  <c:v>924</c:v>
                </c:pt>
                <c:pt idx="172">
                  <c:v>1771</c:v>
                </c:pt>
                <c:pt idx="173">
                  <c:v>1857</c:v>
                </c:pt>
                <c:pt idx="174">
                  <c:v>1811</c:v>
                </c:pt>
                <c:pt idx="175">
                  <c:v>1937</c:v>
                </c:pt>
                <c:pt idx="176">
                  <c:v>1977</c:v>
                </c:pt>
                <c:pt idx="177">
                  <c:v>1423</c:v>
                </c:pt>
                <c:pt idx="178">
                  <c:v>1028</c:v>
                </c:pt>
                <c:pt idx="179">
                  <c:v>1709</c:v>
                </c:pt>
                <c:pt idx="180">
                  <c:v>1630</c:v>
                </c:pt>
                <c:pt idx="181">
                  <c:v>2268</c:v>
                </c:pt>
                <c:pt idx="182">
                  <c:v>2228</c:v>
                </c:pt>
                <c:pt idx="183">
                  <c:v>2156</c:v>
                </c:pt>
                <c:pt idx="184">
                  <c:v>1177</c:v>
                </c:pt>
                <c:pt idx="185">
                  <c:v>1729</c:v>
                </c:pt>
                <c:pt idx="186">
                  <c:v>2079</c:v>
                </c:pt>
                <c:pt idx="187">
                  <c:v>2698</c:v>
                </c:pt>
                <c:pt idx="188">
                  <c:v>2336</c:v>
                </c:pt>
                <c:pt idx="189">
                  <c:v>3164</c:v>
                </c:pt>
                <c:pt idx="190">
                  <c:v>3293</c:v>
                </c:pt>
                <c:pt idx="191">
                  <c:v>1449</c:v>
                </c:pt>
                <c:pt idx="192">
                  <c:v>1511</c:v>
                </c:pt>
                <c:pt idx="193">
                  <c:v>2911</c:v>
                </c:pt>
                <c:pt idx="194">
                  <c:v>2745</c:v>
                </c:pt>
                <c:pt idx="195">
                  <c:v>3637</c:v>
                </c:pt>
                <c:pt idx="196">
                  <c:v>3816</c:v>
                </c:pt>
                <c:pt idx="197">
                  <c:v>3702</c:v>
                </c:pt>
                <c:pt idx="198">
                  <c:v>2192</c:v>
                </c:pt>
                <c:pt idx="199">
                  <c:v>2132</c:v>
                </c:pt>
                <c:pt idx="200">
                  <c:v>2606</c:v>
                </c:pt>
                <c:pt idx="201">
                  <c:v>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4-4314-9F14-7A916BE09C32}"/>
            </c:ext>
          </c:extLst>
        </c:ser>
        <c:ser>
          <c:idx val="1"/>
          <c:order val="1"/>
          <c:tx>
            <c:strRef>
              <c:f>'SIR Model KY - Center Differenc'!$AL$4</c:f>
              <c:strCache>
                <c:ptCount val="1"/>
                <c:pt idx="0">
                  <c:v>Moving Average</c:v>
                </c:pt>
              </c:strCache>
            </c:strRef>
          </c:tx>
          <c:marker>
            <c:symbol val="none"/>
          </c:marker>
          <c:cat>
            <c:numRef>
              <c:f>'SIR Model KY - Center Differenc'!$AJ$5:$AJ$250</c:f>
              <c:numCache>
                <c:formatCode>0</c:formatCode>
                <c:ptCount val="246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  <c:pt idx="9">
                  <c:v>72</c:v>
                </c:pt>
                <c:pt idx="10">
                  <c:v>73</c:v>
                </c:pt>
                <c:pt idx="11">
                  <c:v>74</c:v>
                </c:pt>
                <c:pt idx="12">
                  <c:v>75</c:v>
                </c:pt>
                <c:pt idx="13">
                  <c:v>76</c:v>
                </c:pt>
                <c:pt idx="14">
                  <c:v>77</c:v>
                </c:pt>
                <c:pt idx="15">
                  <c:v>78</c:v>
                </c:pt>
                <c:pt idx="16">
                  <c:v>79</c:v>
                </c:pt>
                <c:pt idx="17">
                  <c:v>80</c:v>
                </c:pt>
                <c:pt idx="18">
                  <c:v>81</c:v>
                </c:pt>
                <c:pt idx="19">
                  <c:v>82</c:v>
                </c:pt>
                <c:pt idx="20">
                  <c:v>83</c:v>
                </c:pt>
                <c:pt idx="21">
                  <c:v>84</c:v>
                </c:pt>
                <c:pt idx="22">
                  <c:v>85</c:v>
                </c:pt>
                <c:pt idx="23">
                  <c:v>86</c:v>
                </c:pt>
                <c:pt idx="24">
                  <c:v>87</c:v>
                </c:pt>
                <c:pt idx="25">
                  <c:v>88</c:v>
                </c:pt>
                <c:pt idx="26">
                  <c:v>89</c:v>
                </c:pt>
                <c:pt idx="27">
                  <c:v>90</c:v>
                </c:pt>
                <c:pt idx="28">
                  <c:v>91</c:v>
                </c:pt>
                <c:pt idx="29">
                  <c:v>92</c:v>
                </c:pt>
                <c:pt idx="30">
                  <c:v>93</c:v>
                </c:pt>
                <c:pt idx="31">
                  <c:v>94</c:v>
                </c:pt>
                <c:pt idx="32">
                  <c:v>95</c:v>
                </c:pt>
                <c:pt idx="33">
                  <c:v>96</c:v>
                </c:pt>
                <c:pt idx="34">
                  <c:v>97</c:v>
                </c:pt>
                <c:pt idx="35">
                  <c:v>98</c:v>
                </c:pt>
                <c:pt idx="36">
                  <c:v>99</c:v>
                </c:pt>
                <c:pt idx="37">
                  <c:v>100</c:v>
                </c:pt>
                <c:pt idx="38">
                  <c:v>101</c:v>
                </c:pt>
                <c:pt idx="39">
                  <c:v>102</c:v>
                </c:pt>
                <c:pt idx="40">
                  <c:v>103</c:v>
                </c:pt>
                <c:pt idx="41">
                  <c:v>104</c:v>
                </c:pt>
                <c:pt idx="42">
                  <c:v>105</c:v>
                </c:pt>
                <c:pt idx="43">
                  <c:v>106</c:v>
                </c:pt>
                <c:pt idx="44">
                  <c:v>107</c:v>
                </c:pt>
                <c:pt idx="45">
                  <c:v>108</c:v>
                </c:pt>
                <c:pt idx="46">
                  <c:v>109</c:v>
                </c:pt>
                <c:pt idx="47">
                  <c:v>110</c:v>
                </c:pt>
                <c:pt idx="48">
                  <c:v>111</c:v>
                </c:pt>
                <c:pt idx="49">
                  <c:v>112</c:v>
                </c:pt>
                <c:pt idx="50">
                  <c:v>113</c:v>
                </c:pt>
                <c:pt idx="51">
                  <c:v>114</c:v>
                </c:pt>
                <c:pt idx="52">
                  <c:v>115</c:v>
                </c:pt>
                <c:pt idx="53">
                  <c:v>116</c:v>
                </c:pt>
                <c:pt idx="54">
                  <c:v>117</c:v>
                </c:pt>
                <c:pt idx="55">
                  <c:v>118</c:v>
                </c:pt>
                <c:pt idx="56">
                  <c:v>119</c:v>
                </c:pt>
                <c:pt idx="57">
                  <c:v>120</c:v>
                </c:pt>
                <c:pt idx="58">
                  <c:v>121</c:v>
                </c:pt>
                <c:pt idx="59">
                  <c:v>122</c:v>
                </c:pt>
                <c:pt idx="60">
                  <c:v>123</c:v>
                </c:pt>
                <c:pt idx="61">
                  <c:v>124</c:v>
                </c:pt>
                <c:pt idx="62">
                  <c:v>125</c:v>
                </c:pt>
                <c:pt idx="63">
                  <c:v>126</c:v>
                </c:pt>
                <c:pt idx="64">
                  <c:v>127</c:v>
                </c:pt>
                <c:pt idx="65">
                  <c:v>128</c:v>
                </c:pt>
                <c:pt idx="66">
                  <c:v>129</c:v>
                </c:pt>
                <c:pt idx="67">
                  <c:v>130</c:v>
                </c:pt>
                <c:pt idx="68">
                  <c:v>131</c:v>
                </c:pt>
                <c:pt idx="69">
                  <c:v>132</c:v>
                </c:pt>
                <c:pt idx="70">
                  <c:v>133</c:v>
                </c:pt>
                <c:pt idx="71">
                  <c:v>134</c:v>
                </c:pt>
                <c:pt idx="72">
                  <c:v>135</c:v>
                </c:pt>
                <c:pt idx="73">
                  <c:v>136</c:v>
                </c:pt>
                <c:pt idx="74">
                  <c:v>137</c:v>
                </c:pt>
                <c:pt idx="75">
                  <c:v>138</c:v>
                </c:pt>
                <c:pt idx="76">
                  <c:v>139</c:v>
                </c:pt>
                <c:pt idx="77">
                  <c:v>140</c:v>
                </c:pt>
                <c:pt idx="78">
                  <c:v>141</c:v>
                </c:pt>
                <c:pt idx="79">
                  <c:v>142</c:v>
                </c:pt>
                <c:pt idx="80">
                  <c:v>143</c:v>
                </c:pt>
                <c:pt idx="81">
                  <c:v>144</c:v>
                </c:pt>
                <c:pt idx="82">
                  <c:v>145</c:v>
                </c:pt>
                <c:pt idx="83">
                  <c:v>146</c:v>
                </c:pt>
                <c:pt idx="84">
                  <c:v>147</c:v>
                </c:pt>
                <c:pt idx="85">
                  <c:v>148</c:v>
                </c:pt>
                <c:pt idx="86">
                  <c:v>149</c:v>
                </c:pt>
                <c:pt idx="87">
                  <c:v>150</c:v>
                </c:pt>
                <c:pt idx="88">
                  <c:v>151</c:v>
                </c:pt>
                <c:pt idx="89">
                  <c:v>152</c:v>
                </c:pt>
                <c:pt idx="90">
                  <c:v>153</c:v>
                </c:pt>
                <c:pt idx="91">
                  <c:v>154</c:v>
                </c:pt>
                <c:pt idx="92">
                  <c:v>155</c:v>
                </c:pt>
                <c:pt idx="93">
                  <c:v>156</c:v>
                </c:pt>
                <c:pt idx="94">
                  <c:v>157</c:v>
                </c:pt>
                <c:pt idx="95">
                  <c:v>158</c:v>
                </c:pt>
                <c:pt idx="96">
                  <c:v>159</c:v>
                </c:pt>
                <c:pt idx="97">
                  <c:v>160</c:v>
                </c:pt>
                <c:pt idx="98">
                  <c:v>161</c:v>
                </c:pt>
                <c:pt idx="99">
                  <c:v>162</c:v>
                </c:pt>
                <c:pt idx="100">
                  <c:v>163</c:v>
                </c:pt>
                <c:pt idx="101">
                  <c:v>164</c:v>
                </c:pt>
                <c:pt idx="102">
                  <c:v>165</c:v>
                </c:pt>
                <c:pt idx="103">
                  <c:v>166</c:v>
                </c:pt>
                <c:pt idx="104">
                  <c:v>167</c:v>
                </c:pt>
                <c:pt idx="105">
                  <c:v>168</c:v>
                </c:pt>
                <c:pt idx="106">
                  <c:v>169</c:v>
                </c:pt>
                <c:pt idx="107">
                  <c:v>170</c:v>
                </c:pt>
                <c:pt idx="108">
                  <c:v>171</c:v>
                </c:pt>
                <c:pt idx="109">
                  <c:v>172</c:v>
                </c:pt>
                <c:pt idx="110">
                  <c:v>173</c:v>
                </c:pt>
                <c:pt idx="111">
                  <c:v>174</c:v>
                </c:pt>
                <c:pt idx="112">
                  <c:v>175</c:v>
                </c:pt>
                <c:pt idx="113">
                  <c:v>176</c:v>
                </c:pt>
                <c:pt idx="114">
                  <c:v>177</c:v>
                </c:pt>
                <c:pt idx="115">
                  <c:v>178</c:v>
                </c:pt>
                <c:pt idx="116">
                  <c:v>179</c:v>
                </c:pt>
                <c:pt idx="117">
                  <c:v>180</c:v>
                </c:pt>
                <c:pt idx="118">
                  <c:v>181</c:v>
                </c:pt>
                <c:pt idx="119">
                  <c:v>182</c:v>
                </c:pt>
                <c:pt idx="120">
                  <c:v>183</c:v>
                </c:pt>
                <c:pt idx="121">
                  <c:v>184</c:v>
                </c:pt>
                <c:pt idx="122">
                  <c:v>185</c:v>
                </c:pt>
                <c:pt idx="123">
                  <c:v>186</c:v>
                </c:pt>
                <c:pt idx="124">
                  <c:v>187</c:v>
                </c:pt>
                <c:pt idx="125">
                  <c:v>188</c:v>
                </c:pt>
                <c:pt idx="126">
                  <c:v>189</c:v>
                </c:pt>
                <c:pt idx="127">
                  <c:v>190</c:v>
                </c:pt>
                <c:pt idx="128">
                  <c:v>191</c:v>
                </c:pt>
                <c:pt idx="129">
                  <c:v>192</c:v>
                </c:pt>
                <c:pt idx="130">
                  <c:v>193</c:v>
                </c:pt>
                <c:pt idx="131">
                  <c:v>194</c:v>
                </c:pt>
                <c:pt idx="132">
                  <c:v>195</c:v>
                </c:pt>
                <c:pt idx="133">
                  <c:v>196</c:v>
                </c:pt>
                <c:pt idx="134">
                  <c:v>197</c:v>
                </c:pt>
                <c:pt idx="135">
                  <c:v>198</c:v>
                </c:pt>
                <c:pt idx="136">
                  <c:v>199</c:v>
                </c:pt>
                <c:pt idx="137">
                  <c:v>200</c:v>
                </c:pt>
                <c:pt idx="138">
                  <c:v>201</c:v>
                </c:pt>
                <c:pt idx="139">
                  <c:v>202</c:v>
                </c:pt>
                <c:pt idx="140">
                  <c:v>203</c:v>
                </c:pt>
                <c:pt idx="141">
                  <c:v>204</c:v>
                </c:pt>
                <c:pt idx="142">
                  <c:v>205</c:v>
                </c:pt>
                <c:pt idx="143">
                  <c:v>206</c:v>
                </c:pt>
                <c:pt idx="144">
                  <c:v>207</c:v>
                </c:pt>
                <c:pt idx="145">
                  <c:v>208</c:v>
                </c:pt>
                <c:pt idx="146">
                  <c:v>209</c:v>
                </c:pt>
                <c:pt idx="147">
                  <c:v>210</c:v>
                </c:pt>
                <c:pt idx="148">
                  <c:v>211</c:v>
                </c:pt>
                <c:pt idx="149">
                  <c:v>212</c:v>
                </c:pt>
                <c:pt idx="150">
                  <c:v>213</c:v>
                </c:pt>
                <c:pt idx="151">
                  <c:v>214</c:v>
                </c:pt>
                <c:pt idx="152">
                  <c:v>215</c:v>
                </c:pt>
                <c:pt idx="153">
                  <c:v>216</c:v>
                </c:pt>
                <c:pt idx="154">
                  <c:v>217</c:v>
                </c:pt>
                <c:pt idx="155">
                  <c:v>218</c:v>
                </c:pt>
                <c:pt idx="156">
                  <c:v>219</c:v>
                </c:pt>
                <c:pt idx="157">
                  <c:v>220</c:v>
                </c:pt>
                <c:pt idx="158">
                  <c:v>221</c:v>
                </c:pt>
                <c:pt idx="159">
                  <c:v>222</c:v>
                </c:pt>
                <c:pt idx="160">
                  <c:v>223</c:v>
                </c:pt>
                <c:pt idx="161">
                  <c:v>224</c:v>
                </c:pt>
                <c:pt idx="162">
                  <c:v>225</c:v>
                </c:pt>
                <c:pt idx="163">
                  <c:v>226</c:v>
                </c:pt>
                <c:pt idx="164">
                  <c:v>227</c:v>
                </c:pt>
                <c:pt idx="165">
                  <c:v>228</c:v>
                </c:pt>
                <c:pt idx="166">
                  <c:v>229</c:v>
                </c:pt>
                <c:pt idx="167">
                  <c:v>230</c:v>
                </c:pt>
                <c:pt idx="168">
                  <c:v>231</c:v>
                </c:pt>
                <c:pt idx="169">
                  <c:v>232</c:v>
                </c:pt>
                <c:pt idx="170">
                  <c:v>233</c:v>
                </c:pt>
                <c:pt idx="171">
                  <c:v>234</c:v>
                </c:pt>
                <c:pt idx="172">
                  <c:v>235</c:v>
                </c:pt>
                <c:pt idx="173">
                  <c:v>236</c:v>
                </c:pt>
                <c:pt idx="174">
                  <c:v>237</c:v>
                </c:pt>
                <c:pt idx="175">
                  <c:v>238</c:v>
                </c:pt>
                <c:pt idx="176">
                  <c:v>239</c:v>
                </c:pt>
                <c:pt idx="177">
                  <c:v>240</c:v>
                </c:pt>
                <c:pt idx="178">
                  <c:v>241</c:v>
                </c:pt>
                <c:pt idx="179">
                  <c:v>242</c:v>
                </c:pt>
                <c:pt idx="180">
                  <c:v>243</c:v>
                </c:pt>
                <c:pt idx="181">
                  <c:v>244</c:v>
                </c:pt>
                <c:pt idx="182">
                  <c:v>245</c:v>
                </c:pt>
                <c:pt idx="183">
                  <c:v>246</c:v>
                </c:pt>
                <c:pt idx="184">
                  <c:v>247</c:v>
                </c:pt>
                <c:pt idx="185">
                  <c:v>248</c:v>
                </c:pt>
                <c:pt idx="186">
                  <c:v>249</c:v>
                </c:pt>
                <c:pt idx="187">
                  <c:v>250</c:v>
                </c:pt>
                <c:pt idx="188">
                  <c:v>251</c:v>
                </c:pt>
                <c:pt idx="189">
                  <c:v>252</c:v>
                </c:pt>
                <c:pt idx="190">
                  <c:v>253</c:v>
                </c:pt>
                <c:pt idx="191">
                  <c:v>254</c:v>
                </c:pt>
                <c:pt idx="192">
                  <c:v>255</c:v>
                </c:pt>
                <c:pt idx="193">
                  <c:v>256</c:v>
                </c:pt>
                <c:pt idx="194">
                  <c:v>257</c:v>
                </c:pt>
                <c:pt idx="195">
                  <c:v>258</c:v>
                </c:pt>
                <c:pt idx="196">
                  <c:v>259</c:v>
                </c:pt>
                <c:pt idx="197">
                  <c:v>260</c:v>
                </c:pt>
                <c:pt idx="198">
                  <c:v>261</c:v>
                </c:pt>
                <c:pt idx="199">
                  <c:v>262</c:v>
                </c:pt>
                <c:pt idx="200" formatCode="General">
                  <c:v>263</c:v>
                </c:pt>
                <c:pt idx="201" formatCode="General">
                  <c:v>264</c:v>
                </c:pt>
              </c:numCache>
            </c:numRef>
          </c:cat>
          <c:val>
            <c:numRef>
              <c:f>'SIR Model KY - Center Differenc'!$AL$5:$AL$250</c:f>
              <c:numCache>
                <c:formatCode>#,##0.00</c:formatCode>
                <c:ptCount val="246"/>
                <c:pt idx="6">
                  <c:v>156.71428571428572</c:v>
                </c:pt>
                <c:pt idx="7">
                  <c:v>165.14285714285714</c:v>
                </c:pt>
                <c:pt idx="8">
                  <c:v>178.28571428571428</c:v>
                </c:pt>
                <c:pt idx="9">
                  <c:v>174.57142857142858</c:v>
                </c:pt>
                <c:pt idx="10">
                  <c:v>179.71428571428572</c:v>
                </c:pt>
                <c:pt idx="11">
                  <c:v>173.71428571428572</c:v>
                </c:pt>
                <c:pt idx="12">
                  <c:v>155.28571428571428</c:v>
                </c:pt>
                <c:pt idx="13">
                  <c:v>151.57142857142858</c:v>
                </c:pt>
                <c:pt idx="14">
                  <c:v>140.28571428571428</c:v>
                </c:pt>
                <c:pt idx="15">
                  <c:v>126.14285714285714</c:v>
                </c:pt>
                <c:pt idx="16">
                  <c:v>128.52380952380943</c:v>
                </c:pt>
                <c:pt idx="17">
                  <c:v>127.04761904761914</c:v>
                </c:pt>
                <c:pt idx="18">
                  <c:v>126</c:v>
                </c:pt>
                <c:pt idx="19">
                  <c:v>130</c:v>
                </c:pt>
                <c:pt idx="20">
                  <c:v>128.28571428571428</c:v>
                </c:pt>
                <c:pt idx="21">
                  <c:v>148.28571428571428</c:v>
                </c:pt>
                <c:pt idx="22">
                  <c:v>161.85714285714286</c:v>
                </c:pt>
                <c:pt idx="23">
                  <c:v>-1242.5238095238094</c:v>
                </c:pt>
                <c:pt idx="24">
                  <c:v>174.52380952380943</c:v>
                </c:pt>
                <c:pt idx="25">
                  <c:v>176.28571428571428</c:v>
                </c:pt>
                <c:pt idx="26">
                  <c:v>190.42857142857142</c:v>
                </c:pt>
                <c:pt idx="27">
                  <c:v>217.28571428571428</c:v>
                </c:pt>
                <c:pt idx="28">
                  <c:v>216.14285714285714</c:v>
                </c:pt>
                <c:pt idx="29">
                  <c:v>226.14285714285714</c:v>
                </c:pt>
                <c:pt idx="30">
                  <c:v>1622.2857142857142</c:v>
                </c:pt>
                <c:pt idx="31">
                  <c:v>204.28571428571428</c:v>
                </c:pt>
                <c:pt idx="32">
                  <c:v>217.57142857142858</c:v>
                </c:pt>
                <c:pt idx="33">
                  <c:v>210.42857142857142</c:v>
                </c:pt>
                <c:pt idx="34">
                  <c:v>177.14285714285714</c:v>
                </c:pt>
                <c:pt idx="35">
                  <c:v>169.85714285714286</c:v>
                </c:pt>
                <c:pt idx="36">
                  <c:v>165.42857142857142</c:v>
                </c:pt>
                <c:pt idx="37">
                  <c:v>167.57142857142858</c:v>
                </c:pt>
                <c:pt idx="38">
                  <c:v>167.28571428571428</c:v>
                </c:pt>
                <c:pt idx="39">
                  <c:v>160.14285714285714</c:v>
                </c:pt>
                <c:pt idx="40">
                  <c:v>158.85714285714286</c:v>
                </c:pt>
                <c:pt idx="41">
                  <c:v>178.85714285714286</c:v>
                </c:pt>
                <c:pt idx="42">
                  <c:v>184</c:v>
                </c:pt>
                <c:pt idx="43">
                  <c:v>169.28571428571428</c:v>
                </c:pt>
                <c:pt idx="44">
                  <c:v>174.42857142857142</c:v>
                </c:pt>
                <c:pt idx="45">
                  <c:v>170.28571428571428</c:v>
                </c:pt>
                <c:pt idx="46">
                  <c:v>187.42857142857142</c:v>
                </c:pt>
                <c:pt idx="47">
                  <c:v>195.42857142857142</c:v>
                </c:pt>
                <c:pt idx="48">
                  <c:v>202.85714285714286</c:v>
                </c:pt>
                <c:pt idx="49">
                  <c:v>200.71428571428572</c:v>
                </c:pt>
                <c:pt idx="50">
                  <c:v>219.57142857142858</c:v>
                </c:pt>
                <c:pt idx="51">
                  <c:v>211.71428571428572</c:v>
                </c:pt>
                <c:pt idx="52">
                  <c:v>215.42857142857142</c:v>
                </c:pt>
                <c:pt idx="53">
                  <c:v>214.42857142857142</c:v>
                </c:pt>
                <c:pt idx="54">
                  <c:v>211.28571428571428</c:v>
                </c:pt>
                <c:pt idx="55">
                  <c:v>208.85714285714286</c:v>
                </c:pt>
                <c:pt idx="56">
                  <c:v>216.71428571428572</c:v>
                </c:pt>
                <c:pt idx="57">
                  <c:v>209.66666666666683</c:v>
                </c:pt>
                <c:pt idx="58">
                  <c:v>237.33333333333317</c:v>
                </c:pt>
                <c:pt idx="59">
                  <c:v>257.85714285714283</c:v>
                </c:pt>
                <c:pt idx="60">
                  <c:v>268.14285714285717</c:v>
                </c:pt>
                <c:pt idx="61">
                  <c:v>296.71428571428572</c:v>
                </c:pt>
                <c:pt idx="62">
                  <c:v>309.42857142857144</c:v>
                </c:pt>
                <c:pt idx="63">
                  <c:v>327.71428571428572</c:v>
                </c:pt>
                <c:pt idx="64">
                  <c:v>355.19047619047603</c:v>
                </c:pt>
                <c:pt idx="65">
                  <c:v>356.52380952380969</c:v>
                </c:pt>
                <c:pt idx="66">
                  <c:v>357.28571428571428</c:v>
                </c:pt>
                <c:pt idx="67">
                  <c:v>386.42857142857144</c:v>
                </c:pt>
                <c:pt idx="68">
                  <c:v>394</c:v>
                </c:pt>
                <c:pt idx="69">
                  <c:v>405.42857142857144</c:v>
                </c:pt>
                <c:pt idx="70">
                  <c:v>419.28571428571428</c:v>
                </c:pt>
                <c:pt idx="71">
                  <c:v>437.57142857142856</c:v>
                </c:pt>
                <c:pt idx="72">
                  <c:v>538.85714285714289</c:v>
                </c:pt>
                <c:pt idx="73">
                  <c:v>537.28571428571433</c:v>
                </c:pt>
                <c:pt idx="74">
                  <c:v>548</c:v>
                </c:pt>
                <c:pt idx="75">
                  <c:v>551.85714285714289</c:v>
                </c:pt>
                <c:pt idx="76">
                  <c:v>580.57142857142856</c:v>
                </c:pt>
                <c:pt idx="77">
                  <c:v>618</c:v>
                </c:pt>
                <c:pt idx="78">
                  <c:v>654.28571428571433</c:v>
                </c:pt>
                <c:pt idx="79">
                  <c:v>559.71428571428567</c:v>
                </c:pt>
                <c:pt idx="80">
                  <c:v>598.14285714285711</c:v>
                </c:pt>
                <c:pt idx="81">
                  <c:v>580.85714285714289</c:v>
                </c:pt>
                <c:pt idx="82">
                  <c:v>598.14285714285711</c:v>
                </c:pt>
                <c:pt idx="83">
                  <c:v>605.57142857142856</c:v>
                </c:pt>
                <c:pt idx="84">
                  <c:v>602.85714285714289</c:v>
                </c:pt>
                <c:pt idx="85">
                  <c:v>565.57142857142856</c:v>
                </c:pt>
                <c:pt idx="86">
                  <c:v>586.57142857142856</c:v>
                </c:pt>
                <c:pt idx="87">
                  <c:v>558.14285714285711</c:v>
                </c:pt>
                <c:pt idx="88">
                  <c:v>581.57142857142856</c:v>
                </c:pt>
                <c:pt idx="89">
                  <c:v>573.42857142857144</c:v>
                </c:pt>
                <c:pt idx="90">
                  <c:v>552.57142857142856</c:v>
                </c:pt>
                <c:pt idx="91">
                  <c:v>520.71428571428567</c:v>
                </c:pt>
                <c:pt idx="92">
                  <c:v>550.71428571428567</c:v>
                </c:pt>
                <c:pt idx="93">
                  <c:v>542.42857142857144</c:v>
                </c:pt>
                <c:pt idx="94">
                  <c:v>535.14285714285711</c:v>
                </c:pt>
                <c:pt idx="95">
                  <c:v>513.71428571428567</c:v>
                </c:pt>
                <c:pt idx="96">
                  <c:v>600.57142857142856</c:v>
                </c:pt>
                <c:pt idx="97">
                  <c:v>633.14285714285711</c:v>
                </c:pt>
                <c:pt idx="98">
                  <c:v>643.14285714285711</c:v>
                </c:pt>
                <c:pt idx="99">
                  <c:v>621.71428571428567</c:v>
                </c:pt>
                <c:pt idx="100">
                  <c:v>619</c:v>
                </c:pt>
                <c:pt idx="101">
                  <c:v>633.85714285714289</c:v>
                </c:pt>
                <c:pt idx="102">
                  <c:v>643.71428571428567</c:v>
                </c:pt>
                <c:pt idx="103">
                  <c:v>568.71428571428567</c:v>
                </c:pt>
                <c:pt idx="104">
                  <c:v>562.85714285714289</c:v>
                </c:pt>
                <c:pt idx="105">
                  <c:v>566.71428571428567</c:v>
                </c:pt>
                <c:pt idx="106">
                  <c:v>590.85714285714289</c:v>
                </c:pt>
                <c:pt idx="107">
                  <c:v>602</c:v>
                </c:pt>
                <c:pt idx="108">
                  <c:v>601.14285714285711</c:v>
                </c:pt>
                <c:pt idx="109">
                  <c:v>609.85714285714289</c:v>
                </c:pt>
                <c:pt idx="110">
                  <c:v>614.85714285714289</c:v>
                </c:pt>
                <c:pt idx="111">
                  <c:v>621.71428571428567</c:v>
                </c:pt>
                <c:pt idx="112">
                  <c:v>641.71428571428567</c:v>
                </c:pt>
                <c:pt idx="113">
                  <c:v>644.42857142857144</c:v>
                </c:pt>
                <c:pt idx="114">
                  <c:v>643.28571428571433</c:v>
                </c:pt>
                <c:pt idx="115">
                  <c:v>642.42857142857144</c:v>
                </c:pt>
                <c:pt idx="116">
                  <c:v>659.57142857142856</c:v>
                </c:pt>
                <c:pt idx="117">
                  <c:v>680.14285714285711</c:v>
                </c:pt>
                <c:pt idx="118">
                  <c:v>701</c:v>
                </c:pt>
                <c:pt idx="119">
                  <c:v>702.85714285714289</c:v>
                </c:pt>
                <c:pt idx="120">
                  <c:v>698.14285714285711</c:v>
                </c:pt>
                <c:pt idx="121">
                  <c:v>677.42857142857144</c:v>
                </c:pt>
                <c:pt idx="122">
                  <c:v>666.85714285714289</c:v>
                </c:pt>
                <c:pt idx="123">
                  <c:v>590.57142857142856</c:v>
                </c:pt>
                <c:pt idx="124">
                  <c:v>569.42857142857144</c:v>
                </c:pt>
                <c:pt idx="125">
                  <c:v>555.28571428571433</c:v>
                </c:pt>
                <c:pt idx="126">
                  <c:v>575.28571428571433</c:v>
                </c:pt>
                <c:pt idx="127">
                  <c:v>564.42857142857144</c:v>
                </c:pt>
                <c:pt idx="128">
                  <c:v>595.85714285714289</c:v>
                </c:pt>
                <c:pt idx="129">
                  <c:v>602.57142857142856</c:v>
                </c:pt>
                <c:pt idx="130">
                  <c:v>668.71428571428567</c:v>
                </c:pt>
                <c:pt idx="131">
                  <c:v>683.85714285714289</c:v>
                </c:pt>
                <c:pt idx="132">
                  <c:v>656.85714285714289</c:v>
                </c:pt>
                <c:pt idx="133">
                  <c:v>632</c:v>
                </c:pt>
                <c:pt idx="134">
                  <c:v>670.14285714285711</c:v>
                </c:pt>
                <c:pt idx="135">
                  <c:v>656.71428571428567</c:v>
                </c:pt>
                <c:pt idx="136">
                  <c:v>662.14285714285711</c:v>
                </c:pt>
                <c:pt idx="137">
                  <c:v>675.85714285714289</c:v>
                </c:pt>
                <c:pt idx="138">
                  <c:v>679</c:v>
                </c:pt>
                <c:pt idx="139">
                  <c:v>684</c:v>
                </c:pt>
                <c:pt idx="140">
                  <c:v>705.42857142857144</c:v>
                </c:pt>
                <c:pt idx="141">
                  <c:v>704.28571428571433</c:v>
                </c:pt>
                <c:pt idx="142">
                  <c:v>707</c:v>
                </c:pt>
                <c:pt idx="143">
                  <c:v>717.42857142857144</c:v>
                </c:pt>
                <c:pt idx="144">
                  <c:v>732.14285714285711</c:v>
                </c:pt>
                <c:pt idx="145">
                  <c:v>760.42857142857144</c:v>
                </c:pt>
                <c:pt idx="146">
                  <c:v>795.71428571428567</c:v>
                </c:pt>
                <c:pt idx="147">
                  <c:v>808.71428571428567</c:v>
                </c:pt>
                <c:pt idx="148">
                  <c:v>852.14285714285711</c:v>
                </c:pt>
                <c:pt idx="149">
                  <c:v>875.14285714285711</c:v>
                </c:pt>
                <c:pt idx="150">
                  <c:v>888.42857142857144</c:v>
                </c:pt>
                <c:pt idx="151">
                  <c:v>905.42857142857144</c:v>
                </c:pt>
                <c:pt idx="152">
                  <c:v>1106.7142857142858</c:v>
                </c:pt>
                <c:pt idx="153">
                  <c:v>1103.8571428571429</c:v>
                </c:pt>
                <c:pt idx="154">
                  <c:v>1104.1428571428571</c:v>
                </c:pt>
                <c:pt idx="155">
                  <c:v>1063.4285714285713</c:v>
                </c:pt>
                <c:pt idx="156">
                  <c:v>1096.4285714285713</c:v>
                </c:pt>
                <c:pt idx="157">
                  <c:v>1110.2857142857142</c:v>
                </c:pt>
                <c:pt idx="158">
                  <c:v>1071</c:v>
                </c:pt>
                <c:pt idx="159">
                  <c:v>918</c:v>
                </c:pt>
                <c:pt idx="160">
                  <c:v>962.85714285714289</c:v>
                </c:pt>
                <c:pt idx="161">
                  <c:v>1007.1428571428571</c:v>
                </c:pt>
                <c:pt idx="162">
                  <c:v>1050.2857142857142</c:v>
                </c:pt>
                <c:pt idx="163">
                  <c:v>1045</c:v>
                </c:pt>
                <c:pt idx="164">
                  <c:v>1045.2857142857142</c:v>
                </c:pt>
                <c:pt idx="165">
                  <c:v>1121.8571428571429</c:v>
                </c:pt>
                <c:pt idx="166">
                  <c:v>1140.4285714285713</c:v>
                </c:pt>
                <c:pt idx="167">
                  <c:v>1157.7142857142858</c:v>
                </c:pt>
                <c:pt idx="168">
                  <c:v>1177.4285714285713</c:v>
                </c:pt>
                <c:pt idx="169">
                  <c:v>1240.4285714285713</c:v>
                </c:pt>
                <c:pt idx="170">
                  <c:v>1333.5714285714287</c:v>
                </c:pt>
                <c:pt idx="171">
                  <c:v>1374.1428571428571</c:v>
                </c:pt>
                <c:pt idx="172">
                  <c:v>1441.8571428571429</c:v>
                </c:pt>
                <c:pt idx="173">
                  <c:v>1499.7142857142858</c:v>
                </c:pt>
                <c:pt idx="174">
                  <c:v>1572.2857142857142</c:v>
                </c:pt>
                <c:pt idx="175">
                  <c:v>1642</c:v>
                </c:pt>
                <c:pt idx="176">
                  <c:v>1677</c:v>
                </c:pt>
                <c:pt idx="177">
                  <c:v>1671.4285714285713</c:v>
                </c:pt>
                <c:pt idx="178">
                  <c:v>1686.2857142857142</c:v>
                </c:pt>
                <c:pt idx="179">
                  <c:v>1677.4285714285713</c:v>
                </c:pt>
                <c:pt idx="180">
                  <c:v>1645</c:v>
                </c:pt>
                <c:pt idx="181">
                  <c:v>1710.2857142857142</c:v>
                </c:pt>
                <c:pt idx="182">
                  <c:v>1751.8571428571429</c:v>
                </c:pt>
                <c:pt idx="183">
                  <c:v>1777.4285714285713</c:v>
                </c:pt>
                <c:pt idx="184">
                  <c:v>1742.2857142857142</c:v>
                </c:pt>
                <c:pt idx="185">
                  <c:v>1842.4285714285713</c:v>
                </c:pt>
                <c:pt idx="186">
                  <c:v>1895.2857142857142</c:v>
                </c:pt>
                <c:pt idx="187">
                  <c:v>2047.8571428571429</c:v>
                </c:pt>
                <c:pt idx="188">
                  <c:v>2057.5714285714284</c:v>
                </c:pt>
                <c:pt idx="189">
                  <c:v>2191.2857142857142</c:v>
                </c:pt>
                <c:pt idx="190">
                  <c:v>2353.7142857142858</c:v>
                </c:pt>
                <c:pt idx="191">
                  <c:v>2392.5714285714284</c:v>
                </c:pt>
                <c:pt idx="192">
                  <c:v>2361.4285714285716</c:v>
                </c:pt>
                <c:pt idx="193">
                  <c:v>2480.2857142857142</c:v>
                </c:pt>
                <c:pt idx="194">
                  <c:v>2487</c:v>
                </c:pt>
                <c:pt idx="195">
                  <c:v>2672.8571428571427</c:v>
                </c:pt>
                <c:pt idx="196">
                  <c:v>2766</c:v>
                </c:pt>
                <c:pt idx="197">
                  <c:v>2824.4285714285716</c:v>
                </c:pt>
                <c:pt idx="198">
                  <c:v>2930.5714285714284</c:v>
                </c:pt>
                <c:pt idx="199">
                  <c:v>3019.2857142857142</c:v>
                </c:pt>
                <c:pt idx="200">
                  <c:v>2975.7142857142858</c:v>
                </c:pt>
                <c:pt idx="201">
                  <c:v>3055.1428571428573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14-4314-9F14-7A916BE09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556301"/>
        <c:axId val="418058064"/>
      </c:lineChart>
      <c:catAx>
        <c:axId val="16405563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18058064"/>
        <c:crosses val="autoZero"/>
        <c:auto val="1"/>
        <c:lblAlgn val="ctr"/>
        <c:lblOffset val="100"/>
        <c:noMultiLvlLbl val="1"/>
      </c:catAx>
      <c:valAx>
        <c:axId val="4180580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055630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152400</xdr:colOff>
      <xdr:row>1</xdr:row>
      <xdr:rowOff>9525</xdr:rowOff>
    </xdr:from>
    <xdr:ext cx="5724525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247650</xdr:colOff>
      <xdr:row>0</xdr:row>
      <xdr:rowOff>180975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20</xdr:col>
      <xdr:colOff>333375</xdr:colOff>
      <xdr:row>1</xdr:row>
      <xdr:rowOff>9525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38100</xdr:colOff>
      <xdr:row>0</xdr:row>
      <xdr:rowOff>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25</xdr:col>
      <xdr:colOff>38100</xdr:colOff>
      <xdr:row>23</xdr:row>
      <xdr:rowOff>57150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25</xdr:col>
      <xdr:colOff>38100</xdr:colOff>
      <xdr:row>41</xdr:row>
      <xdr:rowOff>171450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25</xdr:col>
      <xdr:colOff>38100</xdr:colOff>
      <xdr:row>61</xdr:row>
      <xdr:rowOff>104775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25</xdr:col>
      <xdr:colOff>47625</xdr:colOff>
      <xdr:row>90</xdr:row>
      <xdr:rowOff>161925</xdr:rowOff>
    </xdr:from>
    <xdr:ext cx="5715000" cy="353377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38100</xdr:colOff>
      <xdr:row>0</xdr:row>
      <xdr:rowOff>0</xdr:rowOff>
    </xdr:from>
    <xdr:ext cx="5715000" cy="353377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25</xdr:col>
      <xdr:colOff>38100</xdr:colOff>
      <xdr:row>23</xdr:row>
      <xdr:rowOff>57150</xdr:rowOff>
    </xdr:from>
    <xdr:ext cx="5715000" cy="353377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25</xdr:col>
      <xdr:colOff>38100</xdr:colOff>
      <xdr:row>41</xdr:row>
      <xdr:rowOff>171450</xdr:rowOff>
    </xdr:from>
    <xdr:ext cx="5715000" cy="353377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25</xdr:col>
      <xdr:colOff>38100</xdr:colOff>
      <xdr:row>61</xdr:row>
      <xdr:rowOff>104775</xdr:rowOff>
    </xdr:from>
    <xdr:ext cx="5715000" cy="353377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25</xdr:col>
      <xdr:colOff>38100</xdr:colOff>
      <xdr:row>83</xdr:row>
      <xdr:rowOff>142875</xdr:rowOff>
    </xdr:from>
    <xdr:ext cx="5715000" cy="3533775"/>
    <xdr:graphicFrame macro="">
      <xdr:nvGraphicFramePr>
        <xdr:cNvPr id="13" name="Chart 13" title="Chart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workbookViewId="0">
      <selection sqref="A1:A1048576"/>
    </sheetView>
  </sheetViews>
  <sheetFormatPr defaultColWidth="14.44140625" defaultRowHeight="15.75" customHeight="1" x14ac:dyDescent="0.25"/>
  <sheetData>
    <row r="1" spans="1:12" x14ac:dyDescent="0.25">
      <c r="A1" s="1" t="s">
        <v>0</v>
      </c>
      <c r="B1" s="2" t="s">
        <v>38</v>
      </c>
      <c r="C1" s="3" t="s">
        <v>39</v>
      </c>
      <c r="D1" s="2" t="s">
        <v>40</v>
      </c>
      <c r="E1" s="2" t="s">
        <v>41</v>
      </c>
      <c r="F1" s="4"/>
      <c r="G1" s="2" t="s">
        <v>1</v>
      </c>
      <c r="L1" s="5"/>
    </row>
    <row r="2" spans="1:12" x14ac:dyDescent="0.25">
      <c r="A2" s="1">
        <v>43896</v>
      </c>
      <c r="B2" s="2">
        <f t="shared" ref="B2:B37" si="0">A2-$A$2</f>
        <v>0</v>
      </c>
      <c r="C2" s="3">
        <v>1</v>
      </c>
      <c r="D2" s="2"/>
      <c r="E2" s="2"/>
      <c r="F2" s="4"/>
      <c r="G2" s="2">
        <v>1</v>
      </c>
      <c r="L2" s="5"/>
    </row>
    <row r="3" spans="1:12" x14ac:dyDescent="0.25">
      <c r="A3" s="1">
        <v>43897</v>
      </c>
      <c r="B3" s="2">
        <f t="shared" si="0"/>
        <v>1</v>
      </c>
      <c r="C3" s="3">
        <v>1</v>
      </c>
      <c r="D3" s="2"/>
      <c r="E3" s="2"/>
      <c r="F3" s="4"/>
      <c r="G3" s="2">
        <v>1</v>
      </c>
      <c r="L3" s="5"/>
    </row>
    <row r="4" spans="1:12" x14ac:dyDescent="0.25">
      <c r="A4" s="1">
        <v>43898</v>
      </c>
      <c r="B4" s="2">
        <f t="shared" si="0"/>
        <v>2</v>
      </c>
      <c r="C4" s="3">
        <v>3</v>
      </c>
      <c r="D4" s="2"/>
      <c r="E4" s="2"/>
      <c r="F4" s="4"/>
      <c r="G4" s="2">
        <v>3</v>
      </c>
      <c r="L4" s="5"/>
    </row>
    <row r="5" spans="1:12" x14ac:dyDescent="0.25">
      <c r="A5" s="1">
        <v>43899</v>
      </c>
      <c r="B5" s="2">
        <f t="shared" si="0"/>
        <v>3</v>
      </c>
      <c r="C5" s="3">
        <v>6</v>
      </c>
      <c r="D5" s="2"/>
      <c r="E5" s="2"/>
      <c r="F5" s="4"/>
      <c r="G5" s="2">
        <v>4</v>
      </c>
      <c r="L5" s="5"/>
    </row>
    <row r="6" spans="1:12" x14ac:dyDescent="0.25">
      <c r="A6" s="1">
        <v>43900</v>
      </c>
      <c r="B6" s="2">
        <f t="shared" si="0"/>
        <v>4</v>
      </c>
      <c r="C6" s="3">
        <v>8</v>
      </c>
      <c r="D6" s="2"/>
      <c r="E6" s="2"/>
      <c r="F6" s="4"/>
      <c r="G6" s="2">
        <v>7</v>
      </c>
      <c r="L6" s="5"/>
    </row>
    <row r="7" spans="1:12" x14ac:dyDescent="0.25">
      <c r="A7" s="1">
        <v>43901</v>
      </c>
      <c r="B7" s="2">
        <f t="shared" si="0"/>
        <v>5</v>
      </c>
      <c r="C7" s="3">
        <v>8</v>
      </c>
      <c r="D7" s="2"/>
      <c r="E7" s="2"/>
      <c r="F7" s="4"/>
      <c r="G7" s="2">
        <v>7</v>
      </c>
      <c r="L7" s="5"/>
    </row>
    <row r="8" spans="1:12" x14ac:dyDescent="0.25">
      <c r="A8" s="1">
        <v>43902</v>
      </c>
      <c r="B8" s="2">
        <f t="shared" si="0"/>
        <v>6</v>
      </c>
      <c r="C8" s="3">
        <v>11</v>
      </c>
      <c r="D8" s="2"/>
      <c r="E8" s="2"/>
      <c r="F8" s="4"/>
      <c r="G8" s="2">
        <v>9</v>
      </c>
      <c r="L8" s="5"/>
    </row>
    <row r="9" spans="1:12" x14ac:dyDescent="0.25">
      <c r="A9" s="1">
        <v>43903</v>
      </c>
      <c r="B9" s="2">
        <f t="shared" si="0"/>
        <v>7</v>
      </c>
      <c r="C9" s="3">
        <v>14</v>
      </c>
      <c r="D9" s="2"/>
      <c r="E9" s="2"/>
      <c r="F9" s="4"/>
      <c r="G9" s="2">
        <v>18</v>
      </c>
      <c r="L9" s="5"/>
    </row>
    <row r="10" spans="1:12" x14ac:dyDescent="0.25">
      <c r="A10" s="1">
        <v>43904</v>
      </c>
      <c r="B10" s="2">
        <f t="shared" si="0"/>
        <v>8</v>
      </c>
      <c r="C10" s="3">
        <v>16</v>
      </c>
      <c r="D10" s="2"/>
      <c r="E10" s="2"/>
      <c r="F10" s="4"/>
      <c r="G10" s="2">
        <v>26</v>
      </c>
      <c r="L10" s="5"/>
    </row>
    <row r="11" spans="1:12" x14ac:dyDescent="0.25">
      <c r="A11" s="1">
        <v>43905</v>
      </c>
      <c r="B11" s="2">
        <f t="shared" si="0"/>
        <v>9</v>
      </c>
      <c r="C11" s="3">
        <v>20</v>
      </c>
      <c r="D11" s="2"/>
      <c r="E11" s="2"/>
      <c r="F11" s="4"/>
      <c r="G11" s="2">
        <v>32</v>
      </c>
      <c r="L11" s="5"/>
    </row>
    <row r="12" spans="1:12" x14ac:dyDescent="0.25">
      <c r="A12" s="1">
        <v>43906</v>
      </c>
      <c r="B12" s="2">
        <f t="shared" si="0"/>
        <v>10</v>
      </c>
      <c r="C12" s="3">
        <v>22</v>
      </c>
      <c r="D12" s="2"/>
      <c r="E12" s="2"/>
      <c r="F12" s="4"/>
      <c r="G12" s="2">
        <v>39</v>
      </c>
      <c r="L12" s="5"/>
    </row>
    <row r="13" spans="1:12" x14ac:dyDescent="0.25">
      <c r="A13" s="1">
        <v>43907</v>
      </c>
      <c r="B13" s="2">
        <f t="shared" si="0"/>
        <v>11</v>
      </c>
      <c r="C13" s="3">
        <v>26</v>
      </c>
      <c r="D13" s="2"/>
      <c r="E13" s="2"/>
      <c r="F13" s="4"/>
      <c r="G13" s="2">
        <v>73</v>
      </c>
      <c r="L13" s="5"/>
    </row>
    <row r="14" spans="1:12" x14ac:dyDescent="0.25">
      <c r="A14" s="1">
        <v>43908</v>
      </c>
      <c r="B14" s="2">
        <f t="shared" si="0"/>
        <v>12</v>
      </c>
      <c r="C14" s="3">
        <v>35</v>
      </c>
      <c r="D14" s="2"/>
      <c r="E14" s="2"/>
      <c r="F14" s="4"/>
      <c r="G14" s="2">
        <v>98</v>
      </c>
      <c r="L14" s="5"/>
    </row>
    <row r="15" spans="1:12" x14ac:dyDescent="0.25">
      <c r="A15" s="1">
        <v>43909</v>
      </c>
      <c r="B15" s="2">
        <f t="shared" si="0"/>
        <v>13</v>
      </c>
      <c r="C15" s="3">
        <v>40</v>
      </c>
      <c r="D15" s="2"/>
      <c r="E15" s="2"/>
      <c r="F15" s="4"/>
      <c r="G15" s="2">
        <v>154</v>
      </c>
      <c r="L15" s="5"/>
    </row>
    <row r="16" spans="1:12" x14ac:dyDescent="0.25">
      <c r="A16" s="1">
        <v>43910</v>
      </c>
      <c r="B16" s="2">
        <f t="shared" si="0"/>
        <v>14</v>
      </c>
      <c r="C16" s="3">
        <v>48</v>
      </c>
      <c r="D16" s="2"/>
      <c r="E16" s="2"/>
      <c r="F16" s="4"/>
      <c r="G16" s="2">
        <v>228</v>
      </c>
      <c r="L16" s="5"/>
    </row>
    <row r="17" spans="1:18" x14ac:dyDescent="0.25">
      <c r="A17" s="1">
        <v>43911</v>
      </c>
      <c r="B17" s="2">
        <f t="shared" si="0"/>
        <v>15</v>
      </c>
      <c r="C17" s="3">
        <v>54</v>
      </c>
      <c r="D17" s="2"/>
      <c r="E17" s="2"/>
      <c r="F17" s="4"/>
      <c r="G17" s="2">
        <v>371</v>
      </c>
      <c r="L17" s="5"/>
    </row>
    <row r="18" spans="1:18" x14ac:dyDescent="0.25">
      <c r="A18" s="1">
        <v>43912</v>
      </c>
      <c r="B18" s="2">
        <f t="shared" si="0"/>
        <v>16</v>
      </c>
      <c r="C18" s="3">
        <v>99</v>
      </c>
      <c r="D18" s="2"/>
      <c r="E18" s="2"/>
      <c r="F18" s="4"/>
      <c r="G18" s="2">
        <v>505</v>
      </c>
      <c r="L18" s="5"/>
    </row>
    <row r="19" spans="1:18" x14ac:dyDescent="0.25">
      <c r="A19" s="1">
        <v>43913</v>
      </c>
      <c r="B19" s="2">
        <f t="shared" si="0"/>
        <v>17</v>
      </c>
      <c r="C19" s="3">
        <v>124</v>
      </c>
      <c r="D19" s="2"/>
      <c r="E19" s="2"/>
      <c r="F19" s="4"/>
      <c r="G19" s="2">
        <v>615</v>
      </c>
      <c r="L19" s="5"/>
    </row>
    <row r="20" spans="1:18" x14ac:dyDescent="0.25">
      <c r="A20" s="1">
        <v>43914</v>
      </c>
      <c r="B20" s="2">
        <f t="shared" si="0"/>
        <v>18</v>
      </c>
      <c r="C20" s="3">
        <v>157</v>
      </c>
      <c r="D20" s="2"/>
      <c r="E20" s="2"/>
      <c r="F20" s="4"/>
      <c r="G20" s="2">
        <v>667</v>
      </c>
      <c r="L20" s="5"/>
    </row>
    <row r="21" spans="1:18" x14ac:dyDescent="0.25">
      <c r="A21" s="1">
        <v>43915</v>
      </c>
      <c r="B21" s="2">
        <f t="shared" si="0"/>
        <v>19</v>
      </c>
      <c r="C21" s="3">
        <v>198</v>
      </c>
      <c r="D21" s="2"/>
      <c r="E21" s="2"/>
      <c r="F21" s="4"/>
      <c r="G21" s="2">
        <v>784</v>
      </c>
      <c r="L21" s="5"/>
    </row>
    <row r="22" spans="1:18" x14ac:dyDescent="0.25">
      <c r="A22" s="1">
        <v>43916</v>
      </c>
      <c r="B22" s="2">
        <f t="shared" si="0"/>
        <v>20</v>
      </c>
      <c r="C22" s="3">
        <v>248</v>
      </c>
      <c r="D22" s="2"/>
      <c r="E22" s="2"/>
      <c r="F22" s="4"/>
      <c r="G22" s="2">
        <v>957</v>
      </c>
      <c r="L22" s="5"/>
    </row>
    <row r="23" spans="1:18" x14ac:dyDescent="0.25">
      <c r="A23" s="1">
        <v>43917</v>
      </c>
      <c r="B23" s="2">
        <f t="shared" si="0"/>
        <v>21</v>
      </c>
      <c r="C23" s="3">
        <v>302</v>
      </c>
      <c r="D23" s="2"/>
      <c r="E23" s="2"/>
      <c r="F23" s="4"/>
      <c r="G23" s="2">
        <v>1203</v>
      </c>
      <c r="L23" s="5"/>
    </row>
    <row r="24" spans="1:18" x14ac:dyDescent="0.25">
      <c r="A24" s="1">
        <v>43918</v>
      </c>
      <c r="B24" s="2">
        <f t="shared" si="0"/>
        <v>22</v>
      </c>
      <c r="C24" s="3">
        <v>394</v>
      </c>
      <c r="D24" s="2"/>
      <c r="E24" s="2"/>
      <c r="F24" s="4"/>
      <c r="G24" s="2">
        <v>1373</v>
      </c>
      <c r="L24" s="5"/>
      <c r="R24" s="2"/>
    </row>
    <row r="25" spans="1:18" x14ac:dyDescent="0.25">
      <c r="A25" s="1">
        <v>43919</v>
      </c>
      <c r="B25" s="2">
        <f t="shared" si="0"/>
        <v>23</v>
      </c>
      <c r="C25" s="3">
        <v>439</v>
      </c>
      <c r="D25" s="2"/>
      <c r="E25" s="2"/>
      <c r="F25" s="4"/>
      <c r="G25" s="2">
        <v>1537</v>
      </c>
      <c r="L25" s="5"/>
    </row>
    <row r="26" spans="1:18" x14ac:dyDescent="0.25">
      <c r="A26" s="1">
        <v>43920</v>
      </c>
      <c r="B26" s="2">
        <f t="shared" si="0"/>
        <v>24</v>
      </c>
      <c r="C26" s="3">
        <v>480</v>
      </c>
      <c r="D26" s="2"/>
      <c r="E26" s="2"/>
      <c r="F26" s="4"/>
      <c r="G26" s="2">
        <v>1834</v>
      </c>
      <c r="L26" s="5"/>
    </row>
    <row r="27" spans="1:18" x14ac:dyDescent="0.25">
      <c r="A27" s="1">
        <v>43921</v>
      </c>
      <c r="B27" s="2">
        <f t="shared" si="0"/>
        <v>25</v>
      </c>
      <c r="C27" s="3">
        <v>591</v>
      </c>
      <c r="D27" s="2"/>
      <c r="E27" s="2"/>
      <c r="F27" s="4"/>
      <c r="G27" s="2">
        <v>2239</v>
      </c>
      <c r="L27" s="5"/>
    </row>
    <row r="28" spans="1:18" x14ac:dyDescent="0.25">
      <c r="A28" s="1">
        <v>43922</v>
      </c>
      <c r="B28" s="2">
        <f t="shared" si="0"/>
        <v>26</v>
      </c>
      <c r="C28" s="3">
        <v>680</v>
      </c>
      <c r="D28" s="2"/>
      <c r="E28" s="2"/>
      <c r="F28" s="4"/>
      <c r="G28" s="2">
        <v>2683</v>
      </c>
      <c r="L28" s="5"/>
    </row>
    <row r="29" spans="1:18" x14ac:dyDescent="0.25">
      <c r="A29" s="1">
        <v>43923</v>
      </c>
      <c r="B29" s="2">
        <f t="shared" si="0"/>
        <v>27</v>
      </c>
      <c r="C29" s="3">
        <v>770</v>
      </c>
      <c r="D29" s="2"/>
      <c r="E29" s="2"/>
      <c r="F29" s="4"/>
      <c r="G29" s="2">
        <v>2845</v>
      </c>
      <c r="L29" s="5"/>
    </row>
    <row r="30" spans="1:18" x14ac:dyDescent="0.25">
      <c r="A30" s="1">
        <v>43924</v>
      </c>
      <c r="B30" s="2">
        <f t="shared" si="0"/>
        <v>28</v>
      </c>
      <c r="C30" s="3">
        <v>831</v>
      </c>
      <c r="D30" s="2"/>
      <c r="E30" s="2"/>
      <c r="F30" s="4"/>
      <c r="G30" s="2">
        <v>3067</v>
      </c>
      <c r="L30" s="5"/>
    </row>
    <row r="31" spans="1:18" x14ac:dyDescent="0.25">
      <c r="A31" s="1">
        <v>43925</v>
      </c>
      <c r="B31" s="2">
        <f t="shared" si="0"/>
        <v>29</v>
      </c>
      <c r="C31" s="3">
        <v>917</v>
      </c>
      <c r="D31" s="2"/>
      <c r="E31" s="2"/>
      <c r="F31" s="4"/>
      <c r="G31" s="2">
        <v>3321</v>
      </c>
      <c r="L31" s="5"/>
    </row>
    <row r="32" spans="1:18" x14ac:dyDescent="0.25">
      <c r="A32" s="1">
        <v>43926</v>
      </c>
      <c r="B32" s="2">
        <f t="shared" si="0"/>
        <v>30</v>
      </c>
      <c r="C32" s="3">
        <v>955</v>
      </c>
      <c r="D32" s="2"/>
      <c r="E32" s="2"/>
      <c r="F32" s="4"/>
      <c r="G32" s="2">
        <v>3633</v>
      </c>
      <c r="L32" s="5"/>
    </row>
    <row r="33" spans="1:12" x14ac:dyDescent="0.25">
      <c r="A33" s="1">
        <v>43927</v>
      </c>
      <c r="B33" s="2">
        <f t="shared" si="0"/>
        <v>31</v>
      </c>
      <c r="C33" s="3">
        <v>1008</v>
      </c>
      <c r="D33" s="2"/>
      <c r="E33" s="2"/>
      <c r="F33" s="4"/>
      <c r="G33" s="2">
        <v>3802</v>
      </c>
      <c r="L33" s="5"/>
    </row>
    <row r="34" spans="1:12" x14ac:dyDescent="0.25">
      <c r="A34" s="1">
        <v>43928</v>
      </c>
      <c r="B34" s="2">
        <f t="shared" si="0"/>
        <v>32</v>
      </c>
      <c r="C34" s="3">
        <v>1149</v>
      </c>
      <c r="D34" s="2"/>
      <c r="E34" s="2"/>
      <c r="F34" s="4"/>
      <c r="G34" s="2">
        <v>4183</v>
      </c>
      <c r="L34" s="5"/>
    </row>
    <row r="35" spans="1:12" x14ac:dyDescent="0.25">
      <c r="A35" s="1">
        <v>43929</v>
      </c>
      <c r="B35" s="2">
        <f t="shared" si="0"/>
        <v>33</v>
      </c>
      <c r="C35" s="3">
        <v>1346</v>
      </c>
      <c r="D35" s="2"/>
      <c r="E35" s="2"/>
      <c r="F35" s="4"/>
      <c r="G35" s="2">
        <v>4362</v>
      </c>
      <c r="L35" s="5"/>
    </row>
    <row r="36" spans="1:12" x14ac:dyDescent="0.25">
      <c r="A36" s="1">
        <v>43930</v>
      </c>
      <c r="B36" s="2">
        <f t="shared" si="0"/>
        <v>34</v>
      </c>
      <c r="C36" s="3">
        <v>1452</v>
      </c>
      <c r="D36" s="2"/>
      <c r="E36" s="2"/>
      <c r="G36" s="2">
        <v>4634</v>
      </c>
      <c r="H36" s="2" t="s">
        <v>2</v>
      </c>
      <c r="I36" s="2" t="s">
        <v>3</v>
      </c>
      <c r="J36" s="2" t="s">
        <v>4</v>
      </c>
      <c r="K36" s="2" t="s">
        <v>5</v>
      </c>
      <c r="L36" s="2" t="s">
        <v>6</v>
      </c>
    </row>
    <row r="37" spans="1:12" x14ac:dyDescent="0.25">
      <c r="A37" s="1">
        <v>43931</v>
      </c>
      <c r="B37" s="2">
        <f t="shared" si="0"/>
        <v>35</v>
      </c>
      <c r="C37" s="3">
        <v>1693</v>
      </c>
      <c r="D37" s="2"/>
      <c r="E37" s="2"/>
      <c r="F37" s="4"/>
      <c r="G37" s="2">
        <v>4862</v>
      </c>
      <c r="H37" s="2">
        <v>1145</v>
      </c>
      <c r="I37" s="2">
        <v>3718</v>
      </c>
      <c r="J37" s="2">
        <v>98</v>
      </c>
      <c r="K37" s="2">
        <v>4764</v>
      </c>
      <c r="L37" s="5">
        <f t="shared" ref="L37:L40" si="1">J37/G37</f>
        <v>2.0156314273961334E-2</v>
      </c>
    </row>
    <row r="38" spans="1:12" x14ac:dyDescent="0.25">
      <c r="A38" s="1">
        <v>43932</v>
      </c>
      <c r="B38" s="2">
        <v>36</v>
      </c>
      <c r="C38" s="3">
        <v>1840</v>
      </c>
      <c r="D38" s="2"/>
      <c r="E38" s="2"/>
      <c r="F38" s="4"/>
      <c r="G38" s="2">
        <v>5114</v>
      </c>
      <c r="H38" s="2">
        <v>1386</v>
      </c>
      <c r="I38" s="2">
        <v>3728</v>
      </c>
      <c r="J38" s="2">
        <v>101</v>
      </c>
      <c r="K38" s="2">
        <v>5013</v>
      </c>
      <c r="L38" s="5">
        <f t="shared" si="1"/>
        <v>1.9749706687524442E-2</v>
      </c>
    </row>
    <row r="39" spans="1:12" x14ac:dyDescent="0.25">
      <c r="A39" s="1">
        <v>43933</v>
      </c>
      <c r="B39" s="2">
        <v>37</v>
      </c>
      <c r="C39" s="3">
        <v>1963</v>
      </c>
      <c r="D39" s="2"/>
      <c r="E39" s="2"/>
      <c r="F39" s="4"/>
      <c r="G39" s="2">
        <v>5308</v>
      </c>
      <c r="H39" s="2">
        <v>1504</v>
      </c>
      <c r="I39" s="2">
        <v>3804</v>
      </c>
      <c r="J39" s="2">
        <v>101</v>
      </c>
      <c r="K39" s="2">
        <v>5207</v>
      </c>
      <c r="L39" s="5">
        <f t="shared" si="1"/>
        <v>1.9027882441597588E-2</v>
      </c>
    </row>
    <row r="40" spans="1:12" x14ac:dyDescent="0.25">
      <c r="A40" s="1">
        <v>43934</v>
      </c>
      <c r="B40" s="2">
        <v>38</v>
      </c>
      <c r="C40" s="3">
        <v>2048</v>
      </c>
      <c r="D40" s="2"/>
      <c r="E40" s="2"/>
      <c r="F40" s="4"/>
      <c r="G40" s="2">
        <v>5610</v>
      </c>
      <c r="H40" s="2">
        <v>1671</v>
      </c>
      <c r="I40" s="2">
        <v>3939</v>
      </c>
      <c r="J40" s="2">
        <v>109</v>
      </c>
      <c r="K40" s="2">
        <v>5501</v>
      </c>
      <c r="L40" s="5">
        <f t="shared" si="1"/>
        <v>1.9429590017825311E-2</v>
      </c>
    </row>
    <row r="41" spans="1:12" x14ac:dyDescent="0.25">
      <c r="A41" s="1">
        <v>43935</v>
      </c>
      <c r="B41" s="2">
        <v>39</v>
      </c>
      <c r="C41" s="3">
        <v>2210</v>
      </c>
      <c r="F41" s="5"/>
      <c r="L41" s="5"/>
    </row>
    <row r="42" spans="1:12" x14ac:dyDescent="0.25">
      <c r="A42" s="1">
        <v>43936</v>
      </c>
      <c r="B42" s="2">
        <v>40</v>
      </c>
      <c r="C42" s="3">
        <v>2291</v>
      </c>
      <c r="D42" s="2"/>
      <c r="E42" s="2"/>
      <c r="F42" s="4"/>
      <c r="G42" s="2">
        <v>6079</v>
      </c>
      <c r="H42" s="2">
        <v>2196</v>
      </c>
      <c r="I42" s="2">
        <v>3883</v>
      </c>
      <c r="J42" s="2">
        <v>135</v>
      </c>
      <c r="K42" s="2">
        <v>5944</v>
      </c>
      <c r="L42" s="5">
        <f t="shared" ref="L42:L115" si="2">J42/G42</f>
        <v>2.2207599934199705E-2</v>
      </c>
    </row>
    <row r="43" spans="1:12" x14ac:dyDescent="0.25">
      <c r="A43" s="1">
        <v>43937</v>
      </c>
      <c r="B43" s="2">
        <v>41</v>
      </c>
      <c r="C43" s="3">
        <v>2429</v>
      </c>
      <c r="D43" s="2"/>
      <c r="E43" s="2"/>
      <c r="F43" s="4"/>
      <c r="G43" s="2">
        <v>6262</v>
      </c>
      <c r="H43" s="2">
        <v>2786</v>
      </c>
      <c r="I43" s="2">
        <v>3476</v>
      </c>
      <c r="J43" s="2">
        <v>141</v>
      </c>
      <c r="K43" s="2">
        <v>6121</v>
      </c>
      <c r="L43" s="5">
        <f t="shared" si="2"/>
        <v>2.251676780581284E-2</v>
      </c>
    </row>
    <row r="44" spans="1:12" x14ac:dyDescent="0.25">
      <c r="A44" s="1">
        <v>43938</v>
      </c>
      <c r="B44" s="2">
        <v>42</v>
      </c>
      <c r="C44" s="3">
        <v>2522</v>
      </c>
      <c r="D44" s="2"/>
      <c r="E44" s="2"/>
      <c r="F44" s="4"/>
      <c r="G44" s="2">
        <v>6589</v>
      </c>
      <c r="H44" s="2">
        <v>3017</v>
      </c>
      <c r="I44" s="2">
        <v>3572</v>
      </c>
      <c r="J44" s="2">
        <v>142</v>
      </c>
      <c r="K44" s="2">
        <v>6447</v>
      </c>
      <c r="L44" s="5">
        <f t="shared" si="2"/>
        <v>2.1551069965093338E-2</v>
      </c>
    </row>
    <row r="45" spans="1:12" x14ac:dyDescent="0.25">
      <c r="A45" s="1">
        <v>43939</v>
      </c>
      <c r="B45" s="2">
        <v>43</v>
      </c>
      <c r="C45" s="3">
        <v>2707</v>
      </c>
      <c r="D45" s="2"/>
      <c r="E45" s="2"/>
      <c r="F45" s="4"/>
      <c r="G45" s="2">
        <v>6762</v>
      </c>
      <c r="H45" s="2">
        <v>3234</v>
      </c>
      <c r="I45" s="2">
        <v>3528</v>
      </c>
      <c r="J45" s="2">
        <v>145</v>
      </c>
      <c r="K45" s="2">
        <v>6617</v>
      </c>
      <c r="L45" s="5">
        <f t="shared" si="2"/>
        <v>2.1443359952676724E-2</v>
      </c>
    </row>
    <row r="46" spans="1:12" x14ac:dyDescent="0.25">
      <c r="A46" s="1">
        <v>43940</v>
      </c>
      <c r="B46" s="2">
        <v>44</v>
      </c>
      <c r="C46" s="3">
        <v>2960</v>
      </c>
      <c r="D46" s="2"/>
      <c r="E46" s="2"/>
      <c r="F46" s="4"/>
      <c r="G46" s="2">
        <v>7070</v>
      </c>
      <c r="H46" s="2">
        <v>3344</v>
      </c>
      <c r="I46" s="2">
        <v>3726</v>
      </c>
      <c r="J46" s="2">
        <v>148</v>
      </c>
      <c r="K46" s="2">
        <v>6922</v>
      </c>
      <c r="L46" s="5">
        <f t="shared" si="2"/>
        <v>2.0933521923620933E-2</v>
      </c>
    </row>
    <row r="47" spans="1:12" x14ac:dyDescent="0.25">
      <c r="A47" s="1">
        <v>43941</v>
      </c>
      <c r="B47" s="2">
        <v>45</v>
      </c>
      <c r="C47" s="3">
        <v>3050</v>
      </c>
      <c r="D47" s="2"/>
      <c r="E47" s="2"/>
      <c r="F47" s="4"/>
      <c r="G47" s="2">
        <v>7238</v>
      </c>
      <c r="H47" s="2">
        <v>3575</v>
      </c>
      <c r="I47" s="2">
        <v>3663</v>
      </c>
      <c r="J47" s="2">
        <v>152</v>
      </c>
      <c r="K47" s="2">
        <v>7086</v>
      </c>
      <c r="L47" s="5">
        <f t="shared" si="2"/>
        <v>2.1000276319425255E-2</v>
      </c>
    </row>
    <row r="48" spans="1:12" x14ac:dyDescent="0.25">
      <c r="A48" s="1">
        <v>43942</v>
      </c>
      <c r="B48" s="2">
        <v>46</v>
      </c>
      <c r="C48" s="3">
        <v>3192</v>
      </c>
      <c r="D48" s="2"/>
      <c r="E48" s="2"/>
      <c r="F48" s="4"/>
      <c r="G48" s="2">
        <v>7394</v>
      </c>
      <c r="H48" s="2">
        <v>3828</v>
      </c>
      <c r="I48" s="2">
        <v>3566</v>
      </c>
      <c r="J48" s="2">
        <v>157</v>
      </c>
      <c r="K48" s="2">
        <v>7237</v>
      </c>
      <c r="L48" s="5">
        <f t="shared" si="2"/>
        <v>2.1233432512848257E-2</v>
      </c>
    </row>
    <row r="49" spans="1:12" x14ac:dyDescent="0.25">
      <c r="A49" s="1">
        <v>43943</v>
      </c>
      <c r="B49" s="2">
        <v>47</v>
      </c>
      <c r="C49" s="3">
        <v>3373</v>
      </c>
      <c r="D49" s="2"/>
      <c r="E49" s="2"/>
      <c r="F49" s="4"/>
      <c r="G49" s="2">
        <v>7842</v>
      </c>
      <c r="H49" s="2">
        <v>4012</v>
      </c>
      <c r="I49" s="2">
        <v>3830</v>
      </c>
      <c r="J49" s="2">
        <v>166</v>
      </c>
      <c r="K49" s="2">
        <v>7676</v>
      </c>
      <c r="L49" s="5">
        <f t="shared" si="2"/>
        <v>2.1168069370058658E-2</v>
      </c>
    </row>
    <row r="50" spans="1:12" x14ac:dyDescent="0.25">
      <c r="A50" s="1">
        <v>43944</v>
      </c>
      <c r="B50" s="2">
        <v>48</v>
      </c>
      <c r="C50" s="3">
        <v>3481</v>
      </c>
      <c r="D50" s="2"/>
      <c r="E50" s="2"/>
      <c r="F50" s="4"/>
      <c r="G50" s="2">
        <v>8266</v>
      </c>
      <c r="H50" s="2">
        <v>4193</v>
      </c>
      <c r="I50" s="2">
        <v>4073</v>
      </c>
      <c r="J50" s="2">
        <v>170</v>
      </c>
      <c r="K50" s="2">
        <v>8096</v>
      </c>
      <c r="L50" s="5">
        <f t="shared" si="2"/>
        <v>2.0566174691507379E-2</v>
      </c>
    </row>
    <row r="51" spans="1:12" x14ac:dyDescent="0.25">
      <c r="A51" s="1">
        <v>43945</v>
      </c>
      <c r="B51" s="2">
        <v>49</v>
      </c>
      <c r="C51" s="3">
        <v>3779</v>
      </c>
      <c r="D51" s="2"/>
      <c r="E51" s="2"/>
      <c r="F51" s="2"/>
      <c r="G51" s="2">
        <v>8726</v>
      </c>
      <c r="H51" s="2">
        <v>4370</v>
      </c>
      <c r="I51" s="2">
        <v>4356</v>
      </c>
      <c r="J51" s="2">
        <v>168</v>
      </c>
      <c r="K51" s="2">
        <v>8558</v>
      </c>
      <c r="L51" s="5">
        <f t="shared" si="2"/>
        <v>1.925280770112308E-2</v>
      </c>
    </row>
    <row r="52" spans="1:12" x14ac:dyDescent="0.25">
      <c r="A52" s="1">
        <v>43946</v>
      </c>
      <c r="B52" s="2">
        <v>50</v>
      </c>
      <c r="C52" s="3">
        <v>3905</v>
      </c>
      <c r="D52" s="2">
        <v>205</v>
      </c>
      <c r="E52" s="2">
        <v>1501</v>
      </c>
      <c r="F52" s="4">
        <f t="shared" ref="F52:F58" si="3">D52/C52</f>
        <v>5.2496798975672214E-2</v>
      </c>
      <c r="G52" s="2">
        <v>9189</v>
      </c>
      <c r="H52" s="2">
        <v>4467</v>
      </c>
      <c r="I52" s="2">
        <v>4789</v>
      </c>
      <c r="J52" s="2">
        <v>178</v>
      </c>
      <c r="K52" s="2">
        <v>9011</v>
      </c>
      <c r="L52" s="5">
        <f t="shared" si="2"/>
        <v>1.9370987049733376E-2</v>
      </c>
    </row>
    <row r="53" spans="1:12" x14ac:dyDescent="0.25">
      <c r="A53" s="1">
        <v>43947</v>
      </c>
      <c r="B53" s="2">
        <v>51</v>
      </c>
      <c r="C53" s="3">
        <v>4074</v>
      </c>
      <c r="D53" s="2">
        <v>208</v>
      </c>
      <c r="E53" s="2">
        <v>1511</v>
      </c>
      <c r="F53" s="4">
        <f t="shared" si="3"/>
        <v>5.1055473735886106E-2</v>
      </c>
      <c r="G53" s="2">
        <v>9667</v>
      </c>
      <c r="H53" s="2">
        <v>4527</v>
      </c>
      <c r="I53" s="2">
        <v>5140</v>
      </c>
      <c r="J53" s="2">
        <v>181</v>
      </c>
      <c r="K53" s="2">
        <v>9486</v>
      </c>
      <c r="L53" s="5">
        <f t="shared" si="2"/>
        <v>1.8723492293369195E-2</v>
      </c>
    </row>
    <row r="54" spans="1:12" x14ac:dyDescent="0.25">
      <c r="A54" s="1">
        <v>43948</v>
      </c>
      <c r="B54" s="2">
        <v>52</v>
      </c>
      <c r="C54" s="3">
        <v>4146</v>
      </c>
      <c r="D54" s="2">
        <v>213</v>
      </c>
      <c r="E54" s="2">
        <v>1521</v>
      </c>
      <c r="F54" s="4">
        <f t="shared" si="3"/>
        <v>5.1374819102749637E-2</v>
      </c>
      <c r="G54" s="2">
        <v>9918</v>
      </c>
      <c r="H54" s="2">
        <v>4720</v>
      </c>
      <c r="I54" s="6">
        <f t="shared" ref="I54:I115" si="4">G54-H54</f>
        <v>5198</v>
      </c>
      <c r="J54" s="2">
        <v>184</v>
      </c>
      <c r="K54" s="6">
        <f t="shared" ref="K54:K115" si="5">G54-J54</f>
        <v>9734</v>
      </c>
      <c r="L54" s="5">
        <f t="shared" si="2"/>
        <v>1.8552127445049405E-2</v>
      </c>
    </row>
    <row r="55" spans="1:12" x14ac:dyDescent="0.25">
      <c r="A55" s="1">
        <v>43949</v>
      </c>
      <c r="B55" s="2">
        <v>53</v>
      </c>
      <c r="C55" s="3">
        <v>4375</v>
      </c>
      <c r="D55" s="2">
        <v>225</v>
      </c>
      <c r="E55" s="2">
        <v>1617</v>
      </c>
      <c r="F55" s="4">
        <f t="shared" si="3"/>
        <v>5.1428571428571428E-2</v>
      </c>
      <c r="G55" s="2">
        <v>10052</v>
      </c>
      <c r="H55" s="6">
        <f>5140-219</f>
        <v>4921</v>
      </c>
      <c r="I55" s="6">
        <f t="shared" si="4"/>
        <v>5131</v>
      </c>
      <c r="J55" s="2">
        <v>188</v>
      </c>
      <c r="K55" s="6">
        <f t="shared" si="5"/>
        <v>9864</v>
      </c>
      <c r="L55" s="5">
        <f t="shared" si="2"/>
        <v>1.870274572224433E-2</v>
      </c>
    </row>
    <row r="56" spans="1:12" x14ac:dyDescent="0.25">
      <c r="A56" s="1">
        <v>43950</v>
      </c>
      <c r="B56" s="2">
        <v>54</v>
      </c>
      <c r="C56" s="3">
        <v>4539</v>
      </c>
      <c r="D56" s="2">
        <v>234</v>
      </c>
      <c r="E56" s="2">
        <v>1668</v>
      </c>
      <c r="F56" s="4">
        <f t="shared" si="3"/>
        <v>5.1553205551883675E-2</v>
      </c>
      <c r="G56" s="2">
        <v>10366</v>
      </c>
      <c r="H56" s="2">
        <v>5140</v>
      </c>
      <c r="I56" s="6">
        <f t="shared" si="4"/>
        <v>5226</v>
      </c>
      <c r="J56" s="2">
        <v>195</v>
      </c>
      <c r="K56" s="6">
        <f t="shared" si="5"/>
        <v>10171</v>
      </c>
      <c r="L56" s="5">
        <f t="shared" si="2"/>
        <v>1.8811499131776963E-2</v>
      </c>
    </row>
    <row r="57" spans="1:12" x14ac:dyDescent="0.25">
      <c r="A57" s="1">
        <v>43951</v>
      </c>
      <c r="B57" s="2">
        <v>55</v>
      </c>
      <c r="C57" s="3">
        <v>4708</v>
      </c>
      <c r="D57" s="2">
        <v>240</v>
      </c>
      <c r="E57" s="2">
        <v>1675</v>
      </c>
      <c r="F57" s="4">
        <f t="shared" si="3"/>
        <v>5.0977060322854713E-2</v>
      </c>
      <c r="G57" s="2">
        <v>10735</v>
      </c>
      <c r="H57" s="2">
        <v>5338</v>
      </c>
      <c r="I57" s="6">
        <f t="shared" si="4"/>
        <v>5397</v>
      </c>
      <c r="J57" s="2">
        <v>199</v>
      </c>
      <c r="K57" s="6">
        <f t="shared" si="5"/>
        <v>10536</v>
      </c>
      <c r="L57" s="5">
        <f t="shared" si="2"/>
        <v>1.8537494177922682E-2</v>
      </c>
    </row>
    <row r="58" spans="1:12" x14ac:dyDescent="0.25">
      <c r="A58" s="1">
        <v>43952</v>
      </c>
      <c r="B58" s="2">
        <v>56</v>
      </c>
      <c r="C58" s="3">
        <v>4879</v>
      </c>
      <c r="D58" s="2">
        <v>248</v>
      </c>
      <c r="E58" s="2">
        <v>1752</v>
      </c>
      <c r="F58" s="4">
        <f t="shared" si="3"/>
        <v>5.0830088132814102E-2</v>
      </c>
      <c r="G58" s="2">
        <v>11891</v>
      </c>
      <c r="H58" s="2">
        <v>5546</v>
      </c>
      <c r="I58" s="6">
        <f t="shared" si="4"/>
        <v>6345</v>
      </c>
      <c r="J58" s="2">
        <v>204</v>
      </c>
      <c r="K58" s="6">
        <f t="shared" si="5"/>
        <v>11687</v>
      </c>
      <c r="L58" s="5">
        <f t="shared" si="2"/>
        <v>1.7155832141956102E-2</v>
      </c>
    </row>
    <row r="59" spans="1:12" x14ac:dyDescent="0.25">
      <c r="A59" s="1">
        <v>43953</v>
      </c>
      <c r="B59" s="2">
        <v>57</v>
      </c>
      <c r="C59" s="7"/>
      <c r="D59" s="2"/>
      <c r="E59" s="2"/>
      <c r="F59" s="4"/>
      <c r="G59" s="2">
        <v>12661</v>
      </c>
      <c r="H59" s="2">
        <v>5718</v>
      </c>
      <c r="I59" s="6">
        <f t="shared" si="4"/>
        <v>6943</v>
      </c>
      <c r="J59" s="2">
        <v>209</v>
      </c>
      <c r="K59" s="6">
        <f t="shared" si="5"/>
        <v>12452</v>
      </c>
      <c r="L59" s="5">
        <f t="shared" si="2"/>
        <v>1.6507384882710686E-2</v>
      </c>
    </row>
    <row r="60" spans="1:12" x14ac:dyDescent="0.25">
      <c r="A60" s="1">
        <v>43954</v>
      </c>
      <c r="B60" s="2">
        <v>58</v>
      </c>
      <c r="C60" s="3">
        <v>5130</v>
      </c>
      <c r="D60" s="2">
        <v>253</v>
      </c>
      <c r="E60" s="2">
        <v>1892</v>
      </c>
      <c r="F60" s="4">
        <f t="shared" ref="F60:F80" si="6">D60/C60</f>
        <v>4.9317738791423003E-2</v>
      </c>
      <c r="G60" s="2">
        <v>13177</v>
      </c>
      <c r="H60" s="2">
        <v>5814</v>
      </c>
      <c r="I60" s="6">
        <f t="shared" si="4"/>
        <v>7363</v>
      </c>
      <c r="J60" s="2">
        <v>210</v>
      </c>
      <c r="K60" s="6">
        <f t="shared" si="5"/>
        <v>12967</v>
      </c>
      <c r="L60" s="5">
        <f t="shared" si="2"/>
        <v>1.5936859679745011E-2</v>
      </c>
    </row>
    <row r="61" spans="1:12" x14ac:dyDescent="0.25">
      <c r="A61" s="1">
        <v>43955</v>
      </c>
      <c r="B61" s="2">
        <v>59</v>
      </c>
      <c r="C61" s="3">
        <v>5245</v>
      </c>
      <c r="D61" s="2">
        <v>260</v>
      </c>
      <c r="E61" s="2">
        <v>1921</v>
      </c>
      <c r="F61" s="4">
        <f t="shared" si="6"/>
        <v>4.9571020019065777E-2</v>
      </c>
      <c r="G61" s="2">
        <v>13571</v>
      </c>
      <c r="H61" s="2">
        <v>6081</v>
      </c>
      <c r="I61" s="6">
        <f t="shared" si="4"/>
        <v>7490</v>
      </c>
      <c r="J61" s="2">
        <v>219</v>
      </c>
      <c r="K61" s="6">
        <f t="shared" si="5"/>
        <v>13352</v>
      </c>
      <c r="L61" s="5">
        <f t="shared" si="2"/>
        <v>1.6137351705843343E-2</v>
      </c>
    </row>
    <row r="62" spans="1:12" x14ac:dyDescent="0.25">
      <c r="A62" s="1">
        <v>43956</v>
      </c>
      <c r="B62" s="2">
        <v>60</v>
      </c>
      <c r="C62" s="3">
        <v>5822</v>
      </c>
      <c r="D62" s="2">
        <v>275</v>
      </c>
      <c r="E62" s="2">
        <v>2058</v>
      </c>
      <c r="F62" s="4">
        <f t="shared" si="6"/>
        <v>4.7234627275850226E-2</v>
      </c>
      <c r="G62" s="2">
        <v>13690</v>
      </c>
      <c r="H62" s="2">
        <v>6356</v>
      </c>
      <c r="I62" s="6">
        <f t="shared" si="4"/>
        <v>7334</v>
      </c>
      <c r="J62" s="2">
        <v>226</v>
      </c>
      <c r="K62" s="6">
        <f t="shared" si="5"/>
        <v>13464</v>
      </c>
      <c r="L62" s="5">
        <f t="shared" si="2"/>
        <v>1.6508400292184075E-2</v>
      </c>
    </row>
    <row r="63" spans="1:12" x14ac:dyDescent="0.25">
      <c r="A63" s="1">
        <v>43957</v>
      </c>
      <c r="B63" s="2">
        <v>61</v>
      </c>
      <c r="C63" s="3">
        <v>5934</v>
      </c>
      <c r="D63" s="2">
        <v>283</v>
      </c>
      <c r="E63" s="2">
        <v>2125</v>
      </c>
      <c r="F63" s="4">
        <f t="shared" si="6"/>
        <v>4.7691270643747896E-2</v>
      </c>
      <c r="G63" s="2">
        <v>13938</v>
      </c>
      <c r="H63" s="2">
        <v>6564</v>
      </c>
      <c r="I63" s="6">
        <f t="shared" si="4"/>
        <v>7374</v>
      </c>
      <c r="J63" s="2">
        <v>236</v>
      </c>
      <c r="K63" s="6">
        <f t="shared" si="5"/>
        <v>13702</v>
      </c>
      <c r="L63" s="5">
        <f t="shared" si="2"/>
        <v>1.6932127995408237E-2</v>
      </c>
    </row>
    <row r="64" spans="1:12" x14ac:dyDescent="0.25">
      <c r="A64" s="1">
        <v>43958</v>
      </c>
      <c r="B64" s="2">
        <v>62</v>
      </c>
      <c r="C64" s="3">
        <v>6128</v>
      </c>
      <c r="D64" s="2">
        <v>294</v>
      </c>
      <c r="E64" s="2">
        <v>2177</v>
      </c>
      <c r="F64" s="4">
        <f t="shared" si="6"/>
        <v>4.7976501305483026E-2</v>
      </c>
      <c r="G64" s="2">
        <v>14096</v>
      </c>
      <c r="H64" s="2">
        <v>6783</v>
      </c>
      <c r="I64" s="6">
        <f t="shared" si="4"/>
        <v>7313</v>
      </c>
      <c r="J64" s="2">
        <v>237</v>
      </c>
      <c r="K64" s="6">
        <f t="shared" si="5"/>
        <v>13859</v>
      </c>
      <c r="L64" s="5">
        <f t="shared" si="2"/>
        <v>1.6813280363223611E-2</v>
      </c>
    </row>
    <row r="65" spans="1:12" x14ac:dyDescent="0.25">
      <c r="A65" s="1">
        <v>43959</v>
      </c>
      <c r="B65" s="2">
        <v>63</v>
      </c>
      <c r="C65" s="3">
        <v>6288</v>
      </c>
      <c r="D65" s="2">
        <v>298</v>
      </c>
      <c r="E65" s="2">
        <v>2266</v>
      </c>
      <c r="F65" s="4">
        <f t="shared" si="6"/>
        <v>4.7391857506361323E-2</v>
      </c>
      <c r="G65" s="2">
        <v>14441</v>
      </c>
      <c r="H65" s="2">
        <v>7011</v>
      </c>
      <c r="I65" s="6">
        <f t="shared" si="4"/>
        <v>7430</v>
      </c>
      <c r="J65" s="2">
        <v>241</v>
      </c>
      <c r="K65" s="6">
        <f t="shared" si="5"/>
        <v>14200</v>
      </c>
      <c r="L65" s="5">
        <f t="shared" si="2"/>
        <v>1.6688594972647325E-2</v>
      </c>
    </row>
    <row r="66" spans="1:12" x14ac:dyDescent="0.25">
      <c r="A66" s="1">
        <v>43960</v>
      </c>
      <c r="B66" s="2">
        <v>64</v>
      </c>
      <c r="C66" s="3">
        <v>6440</v>
      </c>
      <c r="D66" s="2">
        <v>304</v>
      </c>
      <c r="E66" s="2">
        <v>2308</v>
      </c>
      <c r="F66" s="4">
        <f t="shared" si="6"/>
        <v>4.7204968944099382E-2</v>
      </c>
      <c r="G66" s="2">
        <v>14768</v>
      </c>
      <c r="H66" s="2">
        <v>7369</v>
      </c>
      <c r="I66" s="6">
        <f t="shared" si="4"/>
        <v>7399</v>
      </c>
      <c r="J66" s="2">
        <v>242</v>
      </c>
      <c r="K66" s="6">
        <f t="shared" si="5"/>
        <v>14526</v>
      </c>
      <c r="L66" s="5">
        <f t="shared" si="2"/>
        <v>1.6386782231852654E-2</v>
      </c>
    </row>
    <row r="67" spans="1:12" x14ac:dyDescent="0.25">
      <c r="A67" s="1">
        <v>43961</v>
      </c>
      <c r="B67" s="2">
        <v>65</v>
      </c>
      <c r="C67" s="3">
        <v>6576</v>
      </c>
      <c r="D67" s="2">
        <v>307</v>
      </c>
      <c r="F67" s="4">
        <f t="shared" si="6"/>
        <v>4.6684914841849147E-2</v>
      </c>
      <c r="G67" s="2">
        <v>14985</v>
      </c>
      <c r="H67" s="2">
        <v>7528</v>
      </c>
      <c r="I67" s="6">
        <f t="shared" si="4"/>
        <v>7457</v>
      </c>
      <c r="J67" s="2">
        <v>243</v>
      </c>
      <c r="K67" s="6">
        <f t="shared" si="5"/>
        <v>14742</v>
      </c>
      <c r="L67" s="5">
        <f t="shared" si="2"/>
        <v>1.6216216216216217E-2</v>
      </c>
    </row>
    <row r="68" spans="1:12" x14ac:dyDescent="0.25">
      <c r="A68" s="1">
        <v>43962</v>
      </c>
      <c r="B68" s="2">
        <v>66</v>
      </c>
      <c r="C68" s="3">
        <v>6677</v>
      </c>
      <c r="D68" s="2">
        <v>311</v>
      </c>
      <c r="E68" s="2">
        <v>2335</v>
      </c>
      <c r="F68" s="4">
        <f t="shared" si="6"/>
        <v>4.6577804403175077E-2</v>
      </c>
      <c r="G68" s="2">
        <v>15544</v>
      </c>
      <c r="H68" s="2">
        <v>8038</v>
      </c>
      <c r="I68" s="6">
        <f t="shared" si="4"/>
        <v>7506</v>
      </c>
      <c r="J68" s="2">
        <v>251</v>
      </c>
      <c r="K68" s="6">
        <f t="shared" si="5"/>
        <v>15293</v>
      </c>
      <c r="L68" s="5">
        <f t="shared" si="2"/>
        <v>1.6147709727225939E-2</v>
      </c>
    </row>
    <row r="69" spans="1:12" x14ac:dyDescent="0.25">
      <c r="A69" s="1">
        <v>43963</v>
      </c>
      <c r="B69" s="2">
        <v>67</v>
      </c>
      <c r="C69" s="3">
        <v>6853</v>
      </c>
      <c r="D69" s="2">
        <v>321</v>
      </c>
      <c r="E69" s="2">
        <v>2546</v>
      </c>
      <c r="F69" s="4">
        <f t="shared" si="6"/>
        <v>4.6840799649788413E-2</v>
      </c>
      <c r="G69" s="2">
        <v>16110</v>
      </c>
      <c r="H69" s="2">
        <v>8336</v>
      </c>
      <c r="I69" s="6">
        <f t="shared" si="4"/>
        <v>7774</v>
      </c>
      <c r="J69" s="2">
        <v>264</v>
      </c>
      <c r="K69" s="6">
        <f t="shared" si="5"/>
        <v>15846</v>
      </c>
      <c r="L69" s="5">
        <f t="shared" si="2"/>
        <v>1.6387337057728119E-2</v>
      </c>
    </row>
    <row r="70" spans="1:12" x14ac:dyDescent="0.25">
      <c r="A70" s="1">
        <v>43964</v>
      </c>
      <c r="B70" s="2">
        <v>68</v>
      </c>
      <c r="C70" s="3">
        <v>7080</v>
      </c>
      <c r="D70" s="2">
        <v>326</v>
      </c>
      <c r="E70" s="2">
        <v>2649</v>
      </c>
      <c r="F70" s="4">
        <f t="shared" si="6"/>
        <v>4.6045197740112995E-2</v>
      </c>
      <c r="G70" s="2">
        <v>16370</v>
      </c>
      <c r="H70" s="2">
        <v>8624</v>
      </c>
      <c r="I70" s="6">
        <f t="shared" si="4"/>
        <v>7746</v>
      </c>
      <c r="J70" s="2">
        <v>273</v>
      </c>
      <c r="K70" s="6">
        <f t="shared" si="5"/>
        <v>16097</v>
      </c>
      <c r="L70" s="5">
        <f t="shared" si="2"/>
        <v>1.6676847892486257E-2</v>
      </c>
    </row>
    <row r="71" spans="1:12" x14ac:dyDescent="0.25">
      <c r="A71" s="1">
        <v>43965</v>
      </c>
      <c r="B71" s="2">
        <v>69</v>
      </c>
      <c r="C71" s="3">
        <v>7225</v>
      </c>
      <c r="D71" s="2">
        <v>328</v>
      </c>
      <c r="E71" s="2">
        <v>2712</v>
      </c>
      <c r="F71" s="4">
        <f t="shared" si="6"/>
        <v>4.5397923875432525E-2</v>
      </c>
      <c r="G71" s="2">
        <v>16699</v>
      </c>
      <c r="H71" s="2">
        <v>8881</v>
      </c>
      <c r="I71" s="6">
        <f t="shared" si="4"/>
        <v>7818</v>
      </c>
      <c r="J71" s="2">
        <v>287</v>
      </c>
      <c r="K71" s="6">
        <f t="shared" si="5"/>
        <v>16412</v>
      </c>
      <c r="L71" s="5">
        <f t="shared" si="2"/>
        <v>1.718665788370561E-2</v>
      </c>
    </row>
    <row r="72" spans="1:12" x14ac:dyDescent="0.25">
      <c r="A72" s="1">
        <v>43966</v>
      </c>
      <c r="B72" s="2">
        <v>70</v>
      </c>
      <c r="C72" s="3">
        <v>7444</v>
      </c>
      <c r="D72" s="2">
        <v>332</v>
      </c>
      <c r="E72" s="2">
        <v>2739</v>
      </c>
      <c r="F72" s="4">
        <f t="shared" si="6"/>
        <v>4.4599677592692101E-2</v>
      </c>
      <c r="G72" s="6">
        <f>G73-318</f>
        <v>16970</v>
      </c>
      <c r="H72" s="6">
        <f>H73-249</f>
        <v>9280</v>
      </c>
      <c r="I72" s="6">
        <f t="shared" si="4"/>
        <v>7690</v>
      </c>
      <c r="J72" s="2">
        <v>290</v>
      </c>
      <c r="K72" s="6">
        <f t="shared" si="5"/>
        <v>16680</v>
      </c>
      <c r="L72" s="5">
        <f t="shared" si="2"/>
        <v>1.7088980553918678E-2</v>
      </c>
    </row>
    <row r="73" spans="1:12" x14ac:dyDescent="0.25">
      <c r="A73" s="1">
        <v>43967</v>
      </c>
      <c r="B73" s="2">
        <v>71</v>
      </c>
      <c r="C73" s="3">
        <v>7688</v>
      </c>
      <c r="D73" s="2">
        <v>334</v>
      </c>
      <c r="E73" s="2">
        <v>2768</v>
      </c>
      <c r="F73" s="4">
        <f t="shared" si="6"/>
        <v>4.3444328824141516E-2</v>
      </c>
      <c r="G73" s="2">
        <v>17288</v>
      </c>
      <c r="H73" s="2">
        <v>9529</v>
      </c>
      <c r="I73" s="6">
        <f t="shared" si="4"/>
        <v>7759</v>
      </c>
      <c r="J73" s="2">
        <v>295</v>
      </c>
      <c r="K73" s="6">
        <f t="shared" si="5"/>
        <v>16993</v>
      </c>
      <c r="L73" s="5">
        <f t="shared" si="2"/>
        <v>1.7063859324386858E-2</v>
      </c>
    </row>
    <row r="74" spans="1:12" x14ac:dyDescent="0.25">
      <c r="A74" s="1">
        <v>43968</v>
      </c>
      <c r="B74" s="2">
        <v>72</v>
      </c>
      <c r="C74" s="3">
        <v>7798</v>
      </c>
      <c r="D74" s="2">
        <v>337</v>
      </c>
      <c r="F74" s="4">
        <f t="shared" si="6"/>
        <v>4.3216209284431907E-2</v>
      </c>
      <c r="G74" s="2">
        <v>17388</v>
      </c>
      <c r="H74" s="2">
        <v>9652</v>
      </c>
      <c r="I74" s="6">
        <f t="shared" si="4"/>
        <v>7736</v>
      </c>
      <c r="J74" s="2">
        <v>298</v>
      </c>
      <c r="K74" s="6">
        <f t="shared" si="5"/>
        <v>17090</v>
      </c>
      <c r="L74" s="5">
        <f t="shared" si="2"/>
        <v>1.713825626869105E-2</v>
      </c>
    </row>
    <row r="75" spans="1:12" x14ac:dyDescent="0.25">
      <c r="A75" s="1">
        <v>43969</v>
      </c>
      <c r="B75" s="2">
        <v>73</v>
      </c>
      <c r="C75" s="3">
        <v>7935</v>
      </c>
      <c r="D75" s="2">
        <v>346</v>
      </c>
      <c r="E75" s="2">
        <v>2785</v>
      </c>
      <c r="F75" s="4">
        <f t="shared" si="6"/>
        <v>4.3604284814114679E-2</v>
      </c>
      <c r="G75" s="2">
        <v>18011</v>
      </c>
      <c r="H75" s="2">
        <v>9886</v>
      </c>
      <c r="I75" s="6">
        <f t="shared" si="4"/>
        <v>8125</v>
      </c>
      <c r="J75" s="2">
        <v>301</v>
      </c>
      <c r="K75" s="6">
        <f t="shared" si="5"/>
        <v>17710</v>
      </c>
      <c r="L75" s="5">
        <f t="shared" si="2"/>
        <v>1.6712009327633112E-2</v>
      </c>
    </row>
    <row r="76" spans="1:12" x14ac:dyDescent="0.25">
      <c r="A76" s="1">
        <v>43970</v>
      </c>
      <c r="B76" s="2">
        <v>74</v>
      </c>
      <c r="C76" s="3">
        <v>8069</v>
      </c>
      <c r="D76" s="2">
        <v>366</v>
      </c>
      <c r="E76" s="2">
        <v>2826</v>
      </c>
      <c r="F76" s="4">
        <f t="shared" si="6"/>
        <v>4.5358780518031973E-2</v>
      </c>
      <c r="G76" s="2">
        <v>18378</v>
      </c>
      <c r="H76" s="2">
        <v>10969</v>
      </c>
      <c r="I76" s="6">
        <f t="shared" si="4"/>
        <v>7409</v>
      </c>
      <c r="J76" s="2">
        <v>305</v>
      </c>
      <c r="K76" s="6">
        <f t="shared" si="5"/>
        <v>18073</v>
      </c>
      <c r="L76" s="5">
        <f t="shared" si="2"/>
        <v>1.6595929916204157E-2</v>
      </c>
    </row>
    <row r="77" spans="1:12" x14ac:dyDescent="0.25">
      <c r="A77" s="1">
        <v>43971</v>
      </c>
      <c r="B77" s="2">
        <v>75</v>
      </c>
      <c r="C77" s="3">
        <v>8167</v>
      </c>
      <c r="D77" s="2">
        <v>376</v>
      </c>
      <c r="E77" s="2">
        <v>2919</v>
      </c>
      <c r="F77" s="4">
        <f t="shared" si="6"/>
        <v>4.6038937186237298E-2</v>
      </c>
      <c r="G77" s="2">
        <v>18532</v>
      </c>
      <c r="H77" s="2">
        <v>11783</v>
      </c>
      <c r="I77" s="6">
        <f t="shared" si="4"/>
        <v>6749</v>
      </c>
      <c r="J77" s="2">
        <v>309</v>
      </c>
      <c r="K77" s="6">
        <f t="shared" si="5"/>
        <v>18223</v>
      </c>
      <c r="L77" s="5">
        <f t="shared" si="2"/>
        <v>1.6673861428879777E-2</v>
      </c>
    </row>
    <row r="78" spans="1:12" x14ac:dyDescent="0.25">
      <c r="A78" s="1">
        <v>43972</v>
      </c>
      <c r="B78" s="2">
        <v>76</v>
      </c>
      <c r="C78" s="3">
        <v>8286</v>
      </c>
      <c r="D78" s="2">
        <v>386</v>
      </c>
      <c r="E78" s="2">
        <v>3008</v>
      </c>
      <c r="F78" s="4">
        <f t="shared" si="6"/>
        <v>4.6584600531016172E-2</v>
      </c>
      <c r="G78" s="2">
        <v>18961</v>
      </c>
      <c r="H78" s="2">
        <v>12191</v>
      </c>
      <c r="I78" s="6">
        <f t="shared" si="4"/>
        <v>6770</v>
      </c>
      <c r="J78" s="2">
        <v>313</v>
      </c>
      <c r="K78" s="6">
        <f t="shared" si="5"/>
        <v>18648</v>
      </c>
      <c r="L78" s="5">
        <f t="shared" si="2"/>
        <v>1.6507568166235959E-2</v>
      </c>
    </row>
    <row r="79" spans="1:12" x14ac:dyDescent="0.25">
      <c r="A79" s="1">
        <v>43973</v>
      </c>
      <c r="B79" s="2">
        <v>77</v>
      </c>
      <c r="C79" s="3">
        <v>8426</v>
      </c>
      <c r="D79" s="2">
        <v>391</v>
      </c>
      <c r="E79" s="2">
        <v>3069</v>
      </c>
      <c r="F79" s="4">
        <f t="shared" si="6"/>
        <v>4.6403987657251365E-2</v>
      </c>
      <c r="G79" s="2">
        <v>19394</v>
      </c>
      <c r="H79" s="2">
        <v>12566</v>
      </c>
      <c r="I79" s="6">
        <f t="shared" si="4"/>
        <v>6828</v>
      </c>
      <c r="J79" s="2">
        <v>315</v>
      </c>
      <c r="K79" s="6">
        <f t="shared" si="5"/>
        <v>19079</v>
      </c>
      <c r="L79" s="5">
        <f t="shared" si="2"/>
        <v>1.6242136743322678E-2</v>
      </c>
    </row>
    <row r="80" spans="1:12" x14ac:dyDescent="0.25">
      <c r="A80" s="1">
        <v>43974</v>
      </c>
      <c r="B80" s="2">
        <v>78</v>
      </c>
      <c r="C80" s="3">
        <v>8571</v>
      </c>
      <c r="D80" s="2">
        <v>391</v>
      </c>
      <c r="E80" s="2">
        <v>3102</v>
      </c>
      <c r="F80" s="4">
        <f t="shared" si="6"/>
        <v>4.5618947614047368E-2</v>
      </c>
      <c r="G80" s="2">
        <v>19789</v>
      </c>
      <c r="H80" s="2">
        <v>12745</v>
      </c>
      <c r="I80" s="6">
        <f t="shared" si="4"/>
        <v>7044</v>
      </c>
      <c r="J80" s="2">
        <v>329</v>
      </c>
      <c r="K80" s="6">
        <f t="shared" si="5"/>
        <v>19460</v>
      </c>
      <c r="L80" s="5">
        <f t="shared" si="2"/>
        <v>1.6625397948355148E-2</v>
      </c>
    </row>
    <row r="81" spans="1:12" x14ac:dyDescent="0.25">
      <c r="A81" s="1">
        <v>43975</v>
      </c>
      <c r="B81" s="2">
        <v>79</v>
      </c>
      <c r="C81" s="7"/>
      <c r="F81" s="5"/>
      <c r="G81" s="2">
        <v>20145</v>
      </c>
      <c r="H81" s="2">
        <v>12837</v>
      </c>
      <c r="I81" s="6">
        <f t="shared" si="4"/>
        <v>7308</v>
      </c>
      <c r="J81" s="2">
        <v>336</v>
      </c>
      <c r="K81" s="6">
        <f t="shared" si="5"/>
        <v>19809</v>
      </c>
      <c r="L81" s="5">
        <f t="shared" si="2"/>
        <v>1.6679076693968727E-2</v>
      </c>
    </row>
    <row r="82" spans="1:12" x14ac:dyDescent="0.25">
      <c r="A82" s="1">
        <v>43976</v>
      </c>
      <c r="B82" s="2">
        <v>80</v>
      </c>
      <c r="C82" s="7"/>
      <c r="F82" s="4"/>
      <c r="G82" s="2">
        <v>20607</v>
      </c>
      <c r="H82" s="2">
        <v>13073</v>
      </c>
      <c r="I82" s="6">
        <f t="shared" si="4"/>
        <v>7534</v>
      </c>
      <c r="J82" s="2">
        <v>338</v>
      </c>
      <c r="K82" s="6">
        <f t="shared" si="5"/>
        <v>20269</v>
      </c>
      <c r="L82" s="5">
        <f t="shared" si="2"/>
        <v>1.6402193429417188E-2</v>
      </c>
    </row>
    <row r="83" spans="1:12" x14ac:dyDescent="0.25">
      <c r="A83" s="1">
        <v>43977</v>
      </c>
      <c r="B83" s="2">
        <v>81</v>
      </c>
      <c r="C83" s="3">
        <v>8951</v>
      </c>
      <c r="D83" s="2">
        <v>394</v>
      </c>
      <c r="E83" s="2">
        <v>3115</v>
      </c>
      <c r="F83" s="4">
        <f t="shared" ref="F83:F87" si="7">D83/C83</f>
        <v>4.401742822031058E-2</v>
      </c>
      <c r="G83" s="2">
        <v>20965</v>
      </c>
      <c r="H83" s="2">
        <v>13344</v>
      </c>
      <c r="I83" s="6">
        <f t="shared" si="4"/>
        <v>7621</v>
      </c>
      <c r="J83" s="2">
        <v>343</v>
      </c>
      <c r="K83" s="6">
        <f t="shared" si="5"/>
        <v>20622</v>
      </c>
      <c r="L83" s="5">
        <f t="shared" si="2"/>
        <v>1.6360601001669448E-2</v>
      </c>
    </row>
    <row r="84" spans="1:12" x14ac:dyDescent="0.25">
      <c r="A84" s="1">
        <v>43978</v>
      </c>
      <c r="B84" s="2">
        <v>82</v>
      </c>
      <c r="C84" s="3">
        <v>9077</v>
      </c>
      <c r="D84" s="2">
        <v>400</v>
      </c>
      <c r="E84" s="2">
        <v>3124</v>
      </c>
      <c r="F84" s="4">
        <f t="shared" si="7"/>
        <v>4.4067423157430868E-2</v>
      </c>
      <c r="G84" s="2">
        <v>21306</v>
      </c>
      <c r="H84" s="2">
        <v>13916</v>
      </c>
      <c r="I84" s="6">
        <f t="shared" si="4"/>
        <v>7390</v>
      </c>
      <c r="J84" s="2">
        <v>353</v>
      </c>
      <c r="K84" s="6">
        <f t="shared" si="5"/>
        <v>20953</v>
      </c>
      <c r="L84" s="5">
        <f t="shared" si="2"/>
        <v>1.6568102881817329E-2</v>
      </c>
    </row>
    <row r="85" spans="1:12" x14ac:dyDescent="0.25">
      <c r="A85" s="1">
        <v>43979</v>
      </c>
      <c r="B85" s="2">
        <v>83</v>
      </c>
      <c r="C85" s="3">
        <v>9184</v>
      </c>
      <c r="D85" s="2">
        <v>409</v>
      </c>
      <c r="E85" s="2">
        <v>3181</v>
      </c>
      <c r="F85" s="4">
        <f t="shared" si="7"/>
        <v>4.4533972125435542E-2</v>
      </c>
      <c r="G85" s="2">
        <v>21679</v>
      </c>
      <c r="H85" s="2">
        <v>14632</v>
      </c>
      <c r="I85" s="6">
        <f t="shared" si="4"/>
        <v>7047</v>
      </c>
      <c r="J85" s="2">
        <v>356</v>
      </c>
      <c r="K85" s="6">
        <f t="shared" si="5"/>
        <v>21323</v>
      </c>
      <c r="L85" s="5">
        <f t="shared" si="2"/>
        <v>1.6421421652290234E-2</v>
      </c>
    </row>
    <row r="86" spans="1:12" x14ac:dyDescent="0.25">
      <c r="A86" s="1">
        <v>43980</v>
      </c>
      <c r="B86" s="2">
        <v>84</v>
      </c>
      <c r="C86" s="3">
        <v>9464</v>
      </c>
      <c r="D86" s="2">
        <v>418</v>
      </c>
      <c r="E86" s="2">
        <v>3231</v>
      </c>
      <c r="F86" s="4">
        <f t="shared" si="7"/>
        <v>4.4167371090448014E-2</v>
      </c>
      <c r="G86" s="2">
        <v>22085</v>
      </c>
      <c r="H86" s="2">
        <v>14965</v>
      </c>
      <c r="I86" s="6">
        <f t="shared" si="4"/>
        <v>7120</v>
      </c>
      <c r="J86" s="2">
        <v>360</v>
      </c>
      <c r="K86" s="6">
        <f t="shared" si="5"/>
        <v>21725</v>
      </c>
      <c r="L86" s="5">
        <f t="shared" si="2"/>
        <v>1.6300656554222324E-2</v>
      </c>
    </row>
    <row r="87" spans="1:12" x14ac:dyDescent="0.25">
      <c r="A87" s="1">
        <v>43981</v>
      </c>
      <c r="B87" s="2">
        <v>85</v>
      </c>
      <c r="C87" s="3">
        <v>9704</v>
      </c>
      <c r="D87" s="2">
        <v>431</v>
      </c>
      <c r="E87" s="2">
        <v>3231</v>
      </c>
      <c r="F87" s="4">
        <f t="shared" si="7"/>
        <v>4.4414674361088209E-2</v>
      </c>
      <c r="G87" s="2">
        <v>22566</v>
      </c>
      <c r="H87" s="2">
        <v>15193</v>
      </c>
      <c r="I87" s="6">
        <f t="shared" si="4"/>
        <v>7373</v>
      </c>
      <c r="J87" s="2">
        <v>364</v>
      </c>
      <c r="K87" s="6">
        <f t="shared" si="5"/>
        <v>22202</v>
      </c>
      <c r="L87" s="5">
        <f t="shared" si="2"/>
        <v>1.6130461756625011E-2</v>
      </c>
    </row>
    <row r="88" spans="1:12" x14ac:dyDescent="0.25">
      <c r="A88" s="1">
        <v>43982</v>
      </c>
      <c r="B88" s="2">
        <v>86</v>
      </c>
      <c r="C88" s="7"/>
      <c r="F88" s="5"/>
      <c r="G88" s="2">
        <v>23006</v>
      </c>
      <c r="H88" s="2">
        <v>15300</v>
      </c>
      <c r="I88" s="6">
        <f t="shared" si="4"/>
        <v>7706</v>
      </c>
      <c r="J88" s="2">
        <v>364</v>
      </c>
      <c r="K88" s="6">
        <f t="shared" si="5"/>
        <v>22642</v>
      </c>
      <c r="L88" s="5">
        <f t="shared" si="2"/>
        <v>1.5821959488829002E-2</v>
      </c>
    </row>
    <row r="89" spans="1:12" x14ac:dyDescent="0.25">
      <c r="A89" s="1">
        <v>43983</v>
      </c>
      <c r="B89" s="2">
        <v>87</v>
      </c>
      <c r="C89" s="3">
        <v>10046</v>
      </c>
      <c r="D89" s="2">
        <v>439</v>
      </c>
      <c r="E89" s="2">
        <v>3232</v>
      </c>
      <c r="F89" s="4">
        <f t="shared" ref="F89:F266" si="8">D89/C89</f>
        <v>4.3698984670515625E-2</v>
      </c>
      <c r="G89" s="2">
        <v>23554</v>
      </c>
      <c r="H89" s="2">
        <v>15546</v>
      </c>
      <c r="I89" s="6">
        <f t="shared" si="4"/>
        <v>8008</v>
      </c>
      <c r="J89" s="2">
        <v>367</v>
      </c>
      <c r="K89" s="6">
        <f t="shared" si="5"/>
        <v>23187</v>
      </c>
      <c r="L89" s="5">
        <f t="shared" si="2"/>
        <v>1.5581217627579179E-2</v>
      </c>
    </row>
    <row r="90" spans="1:12" x14ac:dyDescent="0.25">
      <c r="A90" s="1">
        <v>43984</v>
      </c>
      <c r="B90" s="2">
        <v>88</v>
      </c>
      <c r="C90" s="3">
        <v>10185</v>
      </c>
      <c r="D90" s="2">
        <v>442</v>
      </c>
      <c r="E90" s="2">
        <v>3275</v>
      </c>
      <c r="F90" s="4">
        <f t="shared" si="8"/>
        <v>4.3397152675503189E-2</v>
      </c>
      <c r="G90" s="2">
        <v>24375</v>
      </c>
      <c r="H90" s="2">
        <v>15916</v>
      </c>
      <c r="I90" s="6">
        <f t="shared" si="4"/>
        <v>8459</v>
      </c>
      <c r="J90" s="2">
        <v>381</v>
      </c>
      <c r="K90" s="6">
        <f t="shared" si="5"/>
        <v>23994</v>
      </c>
      <c r="L90" s="5">
        <f t="shared" si="2"/>
        <v>1.5630769230769229E-2</v>
      </c>
    </row>
    <row r="91" spans="1:12" x14ac:dyDescent="0.25">
      <c r="A91" s="1">
        <v>43985</v>
      </c>
      <c r="B91" s="2">
        <v>89</v>
      </c>
      <c r="C91" s="3">
        <v>10410</v>
      </c>
      <c r="D91" s="2">
        <v>450</v>
      </c>
      <c r="E91" s="2">
        <v>3283</v>
      </c>
      <c r="F91" s="4">
        <f t="shared" si="8"/>
        <v>4.3227665706051875E-2</v>
      </c>
      <c r="G91" s="2">
        <v>24822</v>
      </c>
      <c r="H91" s="2">
        <v>16319</v>
      </c>
      <c r="I91" s="6">
        <f t="shared" si="4"/>
        <v>8503</v>
      </c>
      <c r="J91" s="2">
        <v>388</v>
      </c>
      <c r="K91" s="6">
        <f t="shared" si="5"/>
        <v>24434</v>
      </c>
      <c r="L91" s="5">
        <f t="shared" si="2"/>
        <v>1.5631294819112077E-2</v>
      </c>
    </row>
    <row r="92" spans="1:12" x14ac:dyDescent="0.25">
      <c r="A92" s="1">
        <v>43986</v>
      </c>
      <c r="B92" s="2">
        <v>90</v>
      </c>
      <c r="C92" s="3">
        <v>10705</v>
      </c>
      <c r="D92" s="2">
        <v>458</v>
      </c>
      <c r="E92" s="2">
        <v>3303</v>
      </c>
      <c r="F92" s="4">
        <f t="shared" si="8"/>
        <v>4.2783745913124706E-2</v>
      </c>
      <c r="G92" s="2">
        <v>25120</v>
      </c>
      <c r="H92" s="2">
        <v>16643</v>
      </c>
      <c r="I92" s="6">
        <f t="shared" si="4"/>
        <v>8477</v>
      </c>
      <c r="J92" s="2">
        <v>401</v>
      </c>
      <c r="K92" s="6">
        <f t="shared" si="5"/>
        <v>24719</v>
      </c>
      <c r="L92" s="5">
        <f t="shared" si="2"/>
        <v>1.5963375796178344E-2</v>
      </c>
    </row>
    <row r="93" spans="1:12" x14ac:dyDescent="0.25">
      <c r="A93" s="1">
        <v>43987</v>
      </c>
      <c r="B93" s="2">
        <v>91</v>
      </c>
      <c r="C93" s="3">
        <v>10977</v>
      </c>
      <c r="D93" s="2">
        <v>466</v>
      </c>
      <c r="E93" s="2">
        <v>3316</v>
      </c>
      <c r="F93" s="4">
        <f t="shared" si="8"/>
        <v>4.2452400473717775E-2</v>
      </c>
      <c r="G93" s="2">
        <v>25520</v>
      </c>
      <c r="H93" s="2">
        <v>16925</v>
      </c>
      <c r="I93" s="6">
        <f t="shared" si="4"/>
        <v>8595</v>
      </c>
      <c r="J93" s="2">
        <v>408</v>
      </c>
      <c r="K93" s="6">
        <f t="shared" si="5"/>
        <v>25112</v>
      </c>
      <c r="L93" s="5">
        <f t="shared" si="2"/>
        <v>1.5987460815047021E-2</v>
      </c>
    </row>
    <row r="94" spans="1:12" x14ac:dyDescent="0.25">
      <c r="A94" s="1">
        <v>43988</v>
      </c>
      <c r="B94" s="2">
        <v>92</v>
      </c>
      <c r="C94" s="3">
        <v>11287</v>
      </c>
      <c r="D94" s="2">
        <v>470</v>
      </c>
      <c r="E94" s="2">
        <v>3344</v>
      </c>
      <c r="F94" s="4">
        <f t="shared" si="8"/>
        <v>4.1640825728714449E-2</v>
      </c>
      <c r="G94" s="2">
        <v>26071</v>
      </c>
      <c r="H94" s="2">
        <v>17124</v>
      </c>
      <c r="I94" s="6">
        <f t="shared" si="4"/>
        <v>8947</v>
      </c>
      <c r="J94" s="2">
        <v>417</v>
      </c>
      <c r="K94" s="6">
        <f t="shared" si="5"/>
        <v>25654</v>
      </c>
      <c r="L94" s="5">
        <f t="shared" si="2"/>
        <v>1.5994783475892754E-2</v>
      </c>
    </row>
    <row r="95" spans="1:12" x14ac:dyDescent="0.25">
      <c r="A95" s="1">
        <v>43989</v>
      </c>
      <c r="B95" s="2">
        <v>93</v>
      </c>
      <c r="C95" s="3">
        <v>11356</v>
      </c>
      <c r="D95" s="2">
        <v>471</v>
      </c>
      <c r="E95" s="2">
        <v>3350</v>
      </c>
      <c r="F95" s="4">
        <f t="shared" si="8"/>
        <v>4.1475871785840085E-2</v>
      </c>
      <c r="G95" s="2">
        <v>26381</v>
      </c>
      <c r="H95" s="2">
        <v>17222</v>
      </c>
      <c r="I95" s="6">
        <f t="shared" si="4"/>
        <v>9159</v>
      </c>
      <c r="J95" s="2">
        <v>418</v>
      </c>
      <c r="K95" s="6">
        <f t="shared" si="5"/>
        <v>25963</v>
      </c>
      <c r="L95" s="5">
        <f t="shared" si="2"/>
        <v>1.5844736742352452E-2</v>
      </c>
    </row>
    <row r="96" spans="1:12" x14ac:dyDescent="0.25">
      <c r="A96" s="1">
        <v>43990</v>
      </c>
      <c r="B96" s="2">
        <v>94</v>
      </c>
      <c r="C96" s="3">
        <v>11476</v>
      </c>
      <c r="D96" s="2">
        <v>472</v>
      </c>
      <c r="E96" s="2">
        <v>3359</v>
      </c>
      <c r="F96" s="4">
        <f t="shared" si="8"/>
        <v>4.1129313349599163E-2</v>
      </c>
      <c r="G96" s="2">
        <v>26944</v>
      </c>
      <c r="H96" s="2">
        <v>17563</v>
      </c>
      <c r="I96" s="6">
        <f t="shared" si="4"/>
        <v>9381</v>
      </c>
      <c r="J96" s="2">
        <v>421</v>
      </c>
      <c r="K96" s="6">
        <f t="shared" si="5"/>
        <v>26523</v>
      </c>
      <c r="L96" s="5">
        <f t="shared" si="2"/>
        <v>1.5625E-2</v>
      </c>
    </row>
    <row r="97" spans="1:12" x14ac:dyDescent="0.25">
      <c r="A97" s="1">
        <v>43991</v>
      </c>
      <c r="B97" s="2">
        <v>95</v>
      </c>
      <c r="C97" s="3">
        <v>11708</v>
      </c>
      <c r="D97" s="2">
        <v>477</v>
      </c>
      <c r="E97" s="2">
        <v>3365</v>
      </c>
      <c r="F97" s="4">
        <f t="shared" si="8"/>
        <v>4.074137341988384E-2</v>
      </c>
      <c r="G97" s="2">
        <v>27575</v>
      </c>
      <c r="H97" s="2">
        <v>18013</v>
      </c>
      <c r="I97" s="6">
        <f t="shared" si="4"/>
        <v>9562</v>
      </c>
      <c r="J97" s="2">
        <v>435</v>
      </c>
      <c r="K97" s="6">
        <f t="shared" si="5"/>
        <v>27140</v>
      </c>
      <c r="L97" s="5">
        <f t="shared" si="2"/>
        <v>1.5775158658204894E-2</v>
      </c>
    </row>
    <row r="98" spans="1:12" x14ac:dyDescent="0.25">
      <c r="A98" s="1">
        <v>43992</v>
      </c>
      <c r="B98" s="2">
        <v>96</v>
      </c>
      <c r="C98" s="3">
        <v>11883</v>
      </c>
      <c r="D98" s="2">
        <v>484</v>
      </c>
      <c r="E98" s="2">
        <v>3375</v>
      </c>
      <c r="F98" s="4">
        <f t="shared" si="8"/>
        <v>4.0730455272237648E-2</v>
      </c>
      <c r="G98" s="2">
        <v>27869</v>
      </c>
      <c r="H98" s="2">
        <v>18516</v>
      </c>
      <c r="I98" s="6">
        <f t="shared" si="4"/>
        <v>9353</v>
      </c>
      <c r="J98" s="2">
        <v>436</v>
      </c>
      <c r="K98" s="6">
        <f t="shared" si="5"/>
        <v>27433</v>
      </c>
      <c r="L98" s="5">
        <f t="shared" si="2"/>
        <v>1.5644623057877928E-2</v>
      </c>
    </row>
    <row r="99" spans="1:12" x14ac:dyDescent="0.25">
      <c r="A99" s="1">
        <v>43993</v>
      </c>
      <c r="B99" s="2">
        <v>97</v>
      </c>
      <c r="C99" s="3">
        <v>11945</v>
      </c>
      <c r="D99" s="2">
        <v>494</v>
      </c>
      <c r="E99" s="2">
        <v>3379</v>
      </c>
      <c r="F99" s="4">
        <f t="shared" si="8"/>
        <v>4.1356215989953954E-2</v>
      </c>
      <c r="G99" s="2">
        <v>28340</v>
      </c>
      <c r="H99" s="2">
        <v>18922</v>
      </c>
      <c r="I99" s="6">
        <f t="shared" si="4"/>
        <v>9418</v>
      </c>
      <c r="J99" s="2">
        <v>441</v>
      </c>
      <c r="K99" s="6">
        <f t="shared" si="5"/>
        <v>27899</v>
      </c>
      <c r="L99" s="5">
        <f t="shared" si="2"/>
        <v>1.556104446012703E-2</v>
      </c>
    </row>
    <row r="100" spans="1:12" x14ac:dyDescent="0.25">
      <c r="A100" s="1">
        <v>43994</v>
      </c>
      <c r="B100" s="2">
        <v>98</v>
      </c>
      <c r="C100" s="3">
        <v>12166</v>
      </c>
      <c r="D100" s="2">
        <v>497</v>
      </c>
      <c r="E100" s="2">
        <v>3390</v>
      </c>
      <c r="F100" s="4">
        <f t="shared" si="8"/>
        <v>4.0851553509781355E-2</v>
      </c>
      <c r="G100" s="2">
        <v>29126</v>
      </c>
      <c r="H100" s="2">
        <v>19425</v>
      </c>
      <c r="I100" s="6">
        <f t="shared" si="4"/>
        <v>9701</v>
      </c>
      <c r="J100" s="2">
        <v>468</v>
      </c>
      <c r="K100" s="6">
        <f t="shared" si="5"/>
        <v>28658</v>
      </c>
      <c r="L100" s="5">
        <f t="shared" si="2"/>
        <v>1.6068117832864107E-2</v>
      </c>
    </row>
    <row r="101" spans="1:12" x14ac:dyDescent="0.25">
      <c r="A101" s="1">
        <v>43995</v>
      </c>
      <c r="B101" s="2">
        <v>99</v>
      </c>
      <c r="C101" s="3">
        <v>12445</v>
      </c>
      <c r="D101" s="2">
        <v>499</v>
      </c>
      <c r="E101" s="2">
        <v>3409</v>
      </c>
      <c r="F101" s="4">
        <f t="shared" si="8"/>
        <v>4.0096424266773803E-2</v>
      </c>
      <c r="G101" s="2">
        <v>29541</v>
      </c>
      <c r="H101" s="2">
        <v>19731</v>
      </c>
      <c r="I101" s="6">
        <f t="shared" si="4"/>
        <v>9810</v>
      </c>
      <c r="J101" s="2">
        <v>472</v>
      </c>
      <c r="K101" s="6">
        <f t="shared" si="5"/>
        <v>29069</v>
      </c>
      <c r="L101" s="5">
        <f t="shared" si="2"/>
        <v>1.5977793575031311E-2</v>
      </c>
    </row>
    <row r="102" spans="1:12" x14ac:dyDescent="0.25">
      <c r="A102" s="1">
        <v>43996</v>
      </c>
      <c r="B102" s="2">
        <v>100</v>
      </c>
      <c r="C102" s="3">
        <v>12529</v>
      </c>
      <c r="D102" s="2">
        <v>500</v>
      </c>
      <c r="E102" s="2">
        <v>3410</v>
      </c>
      <c r="F102" s="4">
        <f t="shared" si="8"/>
        <v>3.9907414797669405E-2</v>
      </c>
      <c r="G102" s="2">
        <v>30432</v>
      </c>
      <c r="H102" s="2">
        <v>19896</v>
      </c>
      <c r="I102" s="6">
        <f t="shared" si="4"/>
        <v>10536</v>
      </c>
      <c r="J102" s="2">
        <v>475</v>
      </c>
      <c r="K102" s="6">
        <f t="shared" si="5"/>
        <v>29957</v>
      </c>
      <c r="L102" s="5">
        <f t="shared" si="2"/>
        <v>1.560856992639327E-2</v>
      </c>
    </row>
    <row r="103" spans="1:12" x14ac:dyDescent="0.25">
      <c r="A103" s="1">
        <v>43997</v>
      </c>
      <c r="B103" s="2">
        <v>101</v>
      </c>
      <c r="C103" s="3">
        <v>12647</v>
      </c>
      <c r="D103" s="2">
        <v>505</v>
      </c>
      <c r="E103" s="2">
        <v>3416</v>
      </c>
      <c r="F103" s="4">
        <f t="shared" si="8"/>
        <v>3.9930418281015262E-2</v>
      </c>
      <c r="G103" s="2">
        <v>31160</v>
      </c>
      <c r="H103" s="2">
        <v>20062</v>
      </c>
      <c r="I103" s="6">
        <f t="shared" si="4"/>
        <v>11098</v>
      </c>
      <c r="J103" s="2">
        <v>483</v>
      </c>
      <c r="K103" s="6">
        <f t="shared" si="5"/>
        <v>30677</v>
      </c>
      <c r="L103" s="5">
        <f t="shared" si="2"/>
        <v>1.5500641848523749E-2</v>
      </c>
    </row>
    <row r="104" spans="1:12" x14ac:dyDescent="0.25">
      <c r="A104" s="1">
        <v>43998</v>
      </c>
      <c r="B104" s="2">
        <v>102</v>
      </c>
      <c r="C104" s="3">
        <v>12829</v>
      </c>
      <c r="D104" s="2">
        <v>512</v>
      </c>
      <c r="E104" s="2">
        <v>3431</v>
      </c>
      <c r="F104" s="4">
        <f t="shared" si="8"/>
        <v>3.9909579858133919E-2</v>
      </c>
      <c r="G104" s="2">
        <v>31830</v>
      </c>
      <c r="H104" s="2">
        <v>20710</v>
      </c>
      <c r="I104" s="6">
        <f t="shared" si="4"/>
        <v>11120</v>
      </c>
      <c r="J104" s="2">
        <v>493</v>
      </c>
      <c r="K104" s="6">
        <f t="shared" si="5"/>
        <v>31337</v>
      </c>
      <c r="L104" s="5">
        <f t="shared" si="2"/>
        <v>1.5488532830662897E-2</v>
      </c>
    </row>
    <row r="105" spans="1:12" x14ac:dyDescent="0.25">
      <c r="A105" s="1">
        <v>43999</v>
      </c>
      <c r="B105" s="2">
        <v>103</v>
      </c>
      <c r="C105" s="3">
        <v>12995</v>
      </c>
      <c r="D105" s="2">
        <v>518</v>
      </c>
      <c r="E105" s="2">
        <v>3444</v>
      </c>
      <c r="F105" s="4">
        <f t="shared" si="8"/>
        <v>3.9861485186610236E-2</v>
      </c>
      <c r="G105" s="2">
        <v>32143</v>
      </c>
      <c r="H105" s="2">
        <v>21282</v>
      </c>
      <c r="I105" s="6">
        <f t="shared" si="4"/>
        <v>10861</v>
      </c>
      <c r="J105" s="2">
        <v>497</v>
      </c>
      <c r="K105" s="6">
        <f t="shared" si="5"/>
        <v>31646</v>
      </c>
      <c r="L105" s="5">
        <f t="shared" si="2"/>
        <v>1.5462153501539993E-2</v>
      </c>
    </row>
    <row r="106" spans="1:12" x14ac:dyDescent="0.25">
      <c r="A106" s="1">
        <v>44000</v>
      </c>
      <c r="B106" s="2">
        <v>104</v>
      </c>
      <c r="C106" s="3">
        <v>13197</v>
      </c>
      <c r="D106" s="2">
        <v>520</v>
      </c>
      <c r="E106" s="2">
        <v>3506</v>
      </c>
      <c r="F106" s="4">
        <f t="shared" si="8"/>
        <v>3.9402894597256953E-2</v>
      </c>
      <c r="G106" s="2">
        <v>32829</v>
      </c>
      <c r="H106" s="2">
        <v>21949</v>
      </c>
      <c r="I106" s="6">
        <f t="shared" si="4"/>
        <v>10880</v>
      </c>
      <c r="J106" s="2">
        <v>509</v>
      </c>
      <c r="K106" s="6">
        <f t="shared" si="5"/>
        <v>32320</v>
      </c>
      <c r="L106" s="5">
        <f t="shared" si="2"/>
        <v>1.5504584361387798E-2</v>
      </c>
    </row>
    <row r="107" spans="1:12" x14ac:dyDescent="0.25">
      <c r="A107" s="1">
        <v>44001</v>
      </c>
      <c r="B107" s="2">
        <v>105</v>
      </c>
      <c r="C107" s="3">
        <v>13454</v>
      </c>
      <c r="D107" s="2">
        <v>522</v>
      </c>
      <c r="E107" s="2">
        <v>3516</v>
      </c>
      <c r="F107" s="4">
        <f t="shared" si="8"/>
        <v>3.8798870224468561E-2</v>
      </c>
      <c r="G107" s="2">
        <v>34017</v>
      </c>
      <c r="H107" s="2">
        <v>22531</v>
      </c>
      <c r="I107" s="6">
        <f t="shared" si="4"/>
        <v>11486</v>
      </c>
      <c r="J107" s="2">
        <v>515</v>
      </c>
      <c r="K107" s="6">
        <f t="shared" si="5"/>
        <v>33502</v>
      </c>
      <c r="L107" s="5">
        <f t="shared" si="2"/>
        <v>1.5139489078989916E-2</v>
      </c>
    </row>
    <row r="108" spans="1:12" x14ac:dyDescent="0.25">
      <c r="A108" s="1">
        <v>44002</v>
      </c>
      <c r="B108" s="2">
        <v>106</v>
      </c>
      <c r="C108" s="3">
        <v>13630</v>
      </c>
      <c r="D108" s="2">
        <v>524</v>
      </c>
      <c r="E108" s="2">
        <v>3530</v>
      </c>
      <c r="F108" s="4">
        <f t="shared" si="8"/>
        <v>3.8444607483492294E-2</v>
      </c>
      <c r="G108" s="2">
        <v>34446</v>
      </c>
      <c r="H108" s="2">
        <v>22838</v>
      </c>
      <c r="I108" s="6">
        <f t="shared" si="4"/>
        <v>11608</v>
      </c>
      <c r="J108" s="2">
        <v>524</v>
      </c>
      <c r="K108" s="6">
        <f t="shared" si="5"/>
        <v>33922</v>
      </c>
      <c r="L108" s="5">
        <f t="shared" si="2"/>
        <v>1.5212216222493177E-2</v>
      </c>
    </row>
    <row r="109" spans="1:12" x14ac:dyDescent="0.25">
      <c r="A109" s="1">
        <v>44003</v>
      </c>
      <c r="B109" s="2">
        <v>107</v>
      </c>
      <c r="C109" s="3">
        <v>13750</v>
      </c>
      <c r="D109" s="2">
        <v>526</v>
      </c>
      <c r="E109" s="2">
        <v>3534</v>
      </c>
      <c r="F109" s="4">
        <f t="shared" si="8"/>
        <v>3.8254545454545458E-2</v>
      </c>
      <c r="G109" s="2">
        <v>35102</v>
      </c>
      <c r="H109" s="2">
        <v>23067</v>
      </c>
      <c r="I109" s="6">
        <f t="shared" si="4"/>
        <v>12035</v>
      </c>
      <c r="J109" s="2">
        <v>526</v>
      </c>
      <c r="K109" s="6">
        <f t="shared" si="5"/>
        <v>34576</v>
      </c>
      <c r="L109" s="5">
        <f t="shared" si="2"/>
        <v>1.4984901145233889E-2</v>
      </c>
    </row>
    <row r="110" spans="1:12" x14ac:dyDescent="0.25">
      <c r="A110" s="1">
        <v>44004</v>
      </c>
      <c r="B110" s="2">
        <v>108</v>
      </c>
      <c r="C110" s="3">
        <v>13839</v>
      </c>
      <c r="D110" s="2">
        <v>526</v>
      </c>
      <c r="E110" s="2">
        <v>3534</v>
      </c>
      <c r="F110" s="4">
        <f t="shared" si="8"/>
        <v>3.8008526627646505E-2</v>
      </c>
      <c r="G110" s="2">
        <v>35553</v>
      </c>
      <c r="H110" s="2">
        <v>23567</v>
      </c>
      <c r="I110" s="6">
        <f t="shared" si="4"/>
        <v>11986</v>
      </c>
      <c r="J110" s="2">
        <v>531</v>
      </c>
      <c r="K110" s="6">
        <f t="shared" si="5"/>
        <v>35022</v>
      </c>
      <c r="L110" s="5">
        <f t="shared" si="2"/>
        <v>1.4935448485359885E-2</v>
      </c>
    </row>
    <row r="111" spans="1:12" x14ac:dyDescent="0.25">
      <c r="A111" s="1">
        <v>44005</v>
      </c>
      <c r="B111" s="2">
        <v>109</v>
      </c>
      <c r="C111" s="3">
        <v>14141</v>
      </c>
      <c r="D111" s="2">
        <v>537</v>
      </c>
      <c r="E111" s="2">
        <v>3591</v>
      </c>
      <c r="F111" s="4">
        <f t="shared" si="8"/>
        <v>3.7974683544303799E-2</v>
      </c>
      <c r="G111" s="2">
        <v>36303</v>
      </c>
      <c r="H111" s="2">
        <v>24068</v>
      </c>
      <c r="I111" s="6">
        <f t="shared" si="4"/>
        <v>12235</v>
      </c>
      <c r="J111" s="2">
        <v>542</v>
      </c>
      <c r="K111" s="6">
        <f t="shared" si="5"/>
        <v>35761</v>
      </c>
      <c r="L111" s="5">
        <f t="shared" si="2"/>
        <v>1.4929895600914525E-2</v>
      </c>
    </row>
    <row r="112" spans="1:12" x14ac:dyDescent="0.25">
      <c r="A112" s="1">
        <v>44006</v>
      </c>
      <c r="B112" s="2">
        <v>110</v>
      </c>
      <c r="C112" s="3">
        <v>14363</v>
      </c>
      <c r="D112" s="2">
        <v>538</v>
      </c>
      <c r="E112" s="2">
        <v>3706</v>
      </c>
      <c r="F112" s="4">
        <f t="shared" si="8"/>
        <v>3.7457355705632529E-2</v>
      </c>
      <c r="G112" s="2">
        <v>37235</v>
      </c>
      <c r="H112" s="2">
        <v>24693</v>
      </c>
      <c r="I112" s="6">
        <f t="shared" si="4"/>
        <v>12542</v>
      </c>
      <c r="J112" s="2">
        <v>556</v>
      </c>
      <c r="K112" s="6">
        <f t="shared" si="5"/>
        <v>36679</v>
      </c>
      <c r="L112" s="5">
        <f t="shared" si="2"/>
        <v>1.4932187458036794E-2</v>
      </c>
    </row>
    <row r="113" spans="1:12" x14ac:dyDescent="0.25">
      <c r="A113" s="1">
        <v>44007</v>
      </c>
      <c r="B113" s="2">
        <v>111</v>
      </c>
      <c r="C113" s="3">
        <v>14617</v>
      </c>
      <c r="D113" s="2">
        <v>546</v>
      </c>
      <c r="E113" s="2">
        <v>3719</v>
      </c>
      <c r="F113" s="4">
        <f t="shared" si="8"/>
        <v>3.7353766162687284E-2</v>
      </c>
      <c r="G113" s="2">
        <v>38034</v>
      </c>
      <c r="H113" s="2">
        <v>25280</v>
      </c>
      <c r="I113" s="6">
        <f t="shared" si="4"/>
        <v>12754</v>
      </c>
      <c r="J113" s="2">
        <v>567</v>
      </c>
      <c r="K113" s="6">
        <f t="shared" si="5"/>
        <v>37467</v>
      </c>
      <c r="L113" s="5">
        <f t="shared" si="2"/>
        <v>1.4907714150496923E-2</v>
      </c>
    </row>
    <row r="114" spans="1:12" x14ac:dyDescent="0.25">
      <c r="A114" s="1">
        <v>44008</v>
      </c>
      <c r="B114" s="2">
        <v>112</v>
      </c>
      <c r="C114" s="3">
        <v>14859</v>
      </c>
      <c r="D114" s="2">
        <v>553</v>
      </c>
      <c r="E114" s="2">
        <v>3730</v>
      </c>
      <c r="F114" s="4">
        <f t="shared" si="8"/>
        <v>3.7216501783430916E-2</v>
      </c>
      <c r="G114" s="2">
        <v>39444</v>
      </c>
      <c r="H114" s="2">
        <v>25753</v>
      </c>
      <c r="I114" s="6">
        <f t="shared" si="4"/>
        <v>13691</v>
      </c>
      <c r="J114" s="2">
        <v>577</v>
      </c>
      <c r="K114" s="6">
        <f t="shared" si="5"/>
        <v>38867</v>
      </c>
      <c r="L114" s="5">
        <f t="shared" si="2"/>
        <v>1.46283338403813E-2</v>
      </c>
    </row>
    <row r="115" spans="1:12" x14ac:dyDescent="0.25">
      <c r="A115" s="1">
        <v>44009</v>
      </c>
      <c r="B115" s="2">
        <v>113</v>
      </c>
      <c r="C115" s="3">
        <v>15167</v>
      </c>
      <c r="D115" s="2">
        <v>554</v>
      </c>
      <c r="E115" s="2">
        <v>3730</v>
      </c>
      <c r="F115" s="4">
        <f t="shared" si="8"/>
        <v>3.6526669743522124E-2</v>
      </c>
      <c r="G115" s="2">
        <v>40172</v>
      </c>
      <c r="H115" s="2">
        <v>26159</v>
      </c>
      <c r="I115" s="6">
        <f t="shared" si="4"/>
        <v>14013</v>
      </c>
      <c r="J115" s="2">
        <v>584</v>
      </c>
      <c r="K115" s="6">
        <f t="shared" si="5"/>
        <v>39588</v>
      </c>
      <c r="L115" s="5">
        <f t="shared" si="2"/>
        <v>1.4537488798167878E-2</v>
      </c>
    </row>
    <row r="116" spans="1:12" x14ac:dyDescent="0.25">
      <c r="A116" s="1">
        <v>44010</v>
      </c>
      <c r="B116" s="2">
        <v>114</v>
      </c>
      <c r="C116" s="3">
        <v>15232</v>
      </c>
      <c r="D116" s="2">
        <v>558</v>
      </c>
      <c r="E116" s="2">
        <v>3735</v>
      </c>
      <c r="F116" s="4">
        <f t="shared" si="8"/>
        <v>3.663340336134454E-2</v>
      </c>
      <c r="L116" s="5"/>
    </row>
    <row r="117" spans="1:12" x14ac:dyDescent="0.25">
      <c r="A117" s="1">
        <v>44011</v>
      </c>
      <c r="B117" s="2">
        <v>115</v>
      </c>
      <c r="C117" s="3">
        <v>15347</v>
      </c>
      <c r="D117" s="2">
        <v>560</v>
      </c>
      <c r="E117" s="2">
        <v>3939</v>
      </c>
      <c r="F117" s="4">
        <f t="shared" si="8"/>
        <v>3.6489216133446273E-2</v>
      </c>
      <c r="G117" s="2">
        <v>42297</v>
      </c>
      <c r="H117" s="2">
        <v>26962</v>
      </c>
      <c r="I117" s="6">
        <f t="shared" ref="I117:I182" si="9">G117-H117</f>
        <v>15335</v>
      </c>
      <c r="J117" s="2">
        <v>592</v>
      </c>
      <c r="K117" s="6">
        <f t="shared" ref="K117:K205" si="10">G117-J117</f>
        <v>41705</v>
      </c>
      <c r="L117" s="5">
        <f t="shared" ref="L117:L205" si="11">J117/G117</f>
        <v>1.3996264510485378E-2</v>
      </c>
    </row>
    <row r="118" spans="1:12" x14ac:dyDescent="0.25">
      <c r="A118" s="1">
        <v>44012</v>
      </c>
      <c r="B118" s="2">
        <v>116</v>
      </c>
      <c r="C118" s="3">
        <v>15642</v>
      </c>
      <c r="D118" s="2">
        <v>565</v>
      </c>
      <c r="E118" s="2">
        <v>3990</v>
      </c>
      <c r="F118" s="4">
        <f t="shared" si="8"/>
        <v>3.6120700677662702E-2</v>
      </c>
      <c r="G118" s="2">
        <v>43509</v>
      </c>
      <c r="H118" s="2">
        <v>27599</v>
      </c>
      <c r="I118" s="6">
        <f t="shared" si="9"/>
        <v>15910</v>
      </c>
      <c r="J118" s="2">
        <v>604</v>
      </c>
      <c r="K118" s="6">
        <f t="shared" si="10"/>
        <v>42905</v>
      </c>
      <c r="L118" s="5">
        <f t="shared" si="11"/>
        <v>1.3882185294996437E-2</v>
      </c>
    </row>
    <row r="119" spans="1:12" x14ac:dyDescent="0.25">
      <c r="A119" s="1">
        <v>44013</v>
      </c>
      <c r="B119" s="2">
        <v>117</v>
      </c>
      <c r="C119" s="3">
        <v>15842</v>
      </c>
      <c r="D119" s="2">
        <v>572</v>
      </c>
      <c r="E119" s="2">
        <v>4052</v>
      </c>
      <c r="F119" s="4">
        <f t="shared" si="8"/>
        <v>3.6106552203004669E-2</v>
      </c>
      <c r="G119" s="2">
        <v>45315</v>
      </c>
      <c r="H119" s="2">
        <v>28283</v>
      </c>
      <c r="I119" s="6">
        <f t="shared" si="9"/>
        <v>17032</v>
      </c>
      <c r="J119" s="2">
        <v>609</v>
      </c>
      <c r="K119" s="6">
        <f t="shared" si="10"/>
        <v>44706</v>
      </c>
      <c r="L119" s="5">
        <f t="shared" si="11"/>
        <v>1.343925852366766E-2</v>
      </c>
    </row>
    <row r="120" spans="1:12" x14ac:dyDescent="0.25">
      <c r="A120" s="1">
        <v>44014</v>
      </c>
      <c r="B120" s="2">
        <v>118</v>
      </c>
      <c r="C120" s="3">
        <v>16079</v>
      </c>
      <c r="D120" s="2">
        <v>581</v>
      </c>
      <c r="E120" s="2">
        <v>4726</v>
      </c>
      <c r="F120" s="4">
        <f t="shared" si="8"/>
        <v>3.6134087940792335E-2</v>
      </c>
      <c r="G120" s="2">
        <v>46890</v>
      </c>
      <c r="H120" s="2">
        <v>28938</v>
      </c>
      <c r="I120" s="6">
        <f t="shared" si="9"/>
        <v>17952</v>
      </c>
      <c r="J120" s="2">
        <v>620</v>
      </c>
      <c r="K120" s="6">
        <f t="shared" si="10"/>
        <v>46270</v>
      </c>
      <c r="L120" s="5">
        <f t="shared" si="11"/>
        <v>1.3222435487310728E-2</v>
      </c>
    </row>
    <row r="121" spans="1:12" x14ac:dyDescent="0.25">
      <c r="A121" s="1">
        <v>44015</v>
      </c>
      <c r="B121" s="2">
        <v>119</v>
      </c>
      <c r="C121" s="3">
        <v>16376</v>
      </c>
      <c r="D121" s="2">
        <v>585</v>
      </c>
      <c r="E121" s="2">
        <v>4747</v>
      </c>
      <c r="F121" s="4">
        <f t="shared" si="8"/>
        <v>3.5723009281875918E-2</v>
      </c>
      <c r="G121" s="2">
        <v>48712</v>
      </c>
      <c r="H121" s="2">
        <v>29591</v>
      </c>
      <c r="I121" s="6">
        <f t="shared" si="9"/>
        <v>19121</v>
      </c>
      <c r="J121" s="2">
        <v>633</v>
      </c>
      <c r="K121" s="6">
        <f t="shared" si="10"/>
        <v>48079</v>
      </c>
      <c r="L121" s="5">
        <f t="shared" si="11"/>
        <v>1.2994744621448513E-2</v>
      </c>
    </row>
    <row r="122" spans="1:12" x14ac:dyDescent="0.25">
      <c r="A122" s="1">
        <v>44016</v>
      </c>
      <c r="B122" s="2">
        <v>120</v>
      </c>
      <c r="C122" s="3">
        <v>16627</v>
      </c>
      <c r="D122" s="2">
        <v>585</v>
      </c>
      <c r="E122" s="2">
        <v>4763</v>
      </c>
      <c r="F122" s="4">
        <f t="shared" si="8"/>
        <v>3.5183737294761534E-2</v>
      </c>
      <c r="G122" s="2">
        <v>50140</v>
      </c>
      <c r="H122" s="2">
        <v>30043</v>
      </c>
      <c r="I122" s="6">
        <f t="shared" si="9"/>
        <v>20097</v>
      </c>
      <c r="J122" s="2">
        <v>637</v>
      </c>
      <c r="K122" s="6">
        <f t="shared" si="10"/>
        <v>49503</v>
      </c>
      <c r="L122" s="5">
        <f t="shared" si="11"/>
        <v>1.2704427602712405E-2</v>
      </c>
    </row>
    <row r="123" spans="1:12" x14ac:dyDescent="0.25">
      <c r="A123" s="1">
        <v>44017</v>
      </c>
      <c r="B123" s="2">
        <v>121</v>
      </c>
      <c r="C123" s="3">
        <v>16907</v>
      </c>
      <c r="D123" s="2">
        <v>585</v>
      </c>
      <c r="E123" s="2">
        <v>4774</v>
      </c>
      <c r="F123" s="4">
        <f t="shared" si="8"/>
        <v>3.4601052818359262E-2</v>
      </c>
      <c r="G123" s="2">
        <v>51431</v>
      </c>
      <c r="H123" s="2">
        <v>30254</v>
      </c>
      <c r="I123" s="6">
        <f t="shared" si="9"/>
        <v>21177</v>
      </c>
      <c r="J123" s="2">
        <v>646</v>
      </c>
      <c r="K123" s="6">
        <f t="shared" si="10"/>
        <v>50785</v>
      </c>
      <c r="L123" s="5">
        <f t="shared" si="11"/>
        <v>1.2560517975540045E-2</v>
      </c>
    </row>
    <row r="124" spans="1:12" x14ac:dyDescent="0.25">
      <c r="A124" s="1">
        <v>44018</v>
      </c>
      <c r="B124" s="2">
        <v>122</v>
      </c>
      <c r="C124" s="3">
        <v>17152</v>
      </c>
      <c r="D124" s="2">
        <v>593</v>
      </c>
      <c r="E124" s="2">
        <v>4785</v>
      </c>
      <c r="F124" s="4">
        <f t="shared" si="8"/>
        <v>3.4573227611940295E-2</v>
      </c>
      <c r="G124" s="2">
        <v>52155</v>
      </c>
      <c r="H124" s="2">
        <v>31020</v>
      </c>
      <c r="I124" s="6">
        <f t="shared" si="9"/>
        <v>21135</v>
      </c>
      <c r="J124" s="2">
        <v>653</v>
      </c>
      <c r="K124" s="6">
        <f t="shared" si="10"/>
        <v>51502</v>
      </c>
      <c r="L124" s="5">
        <f t="shared" si="11"/>
        <v>1.2520371968171795E-2</v>
      </c>
    </row>
    <row r="125" spans="1:12" x14ac:dyDescent="0.25">
      <c r="A125" s="1">
        <v>44019</v>
      </c>
      <c r="B125" s="2">
        <v>123</v>
      </c>
      <c r="C125" s="3">
        <v>17519</v>
      </c>
      <c r="D125" s="2">
        <v>602</v>
      </c>
      <c r="E125" s="2">
        <v>4841</v>
      </c>
      <c r="F125" s="4">
        <f t="shared" si="8"/>
        <v>3.4362691934471147E-2</v>
      </c>
      <c r="G125" s="2">
        <v>53514</v>
      </c>
      <c r="H125" s="2">
        <v>31827</v>
      </c>
      <c r="I125" s="6">
        <f t="shared" si="9"/>
        <v>21687</v>
      </c>
      <c r="J125" s="2">
        <v>665</v>
      </c>
      <c r="K125" s="6">
        <f t="shared" si="10"/>
        <v>52849</v>
      </c>
      <c r="L125" s="5">
        <f t="shared" si="11"/>
        <v>1.242665470717943E-2</v>
      </c>
    </row>
    <row r="126" spans="1:12" x14ac:dyDescent="0.25">
      <c r="A126" s="1">
        <v>44020</v>
      </c>
      <c r="B126" s="2">
        <v>124</v>
      </c>
      <c r="C126" s="3">
        <v>17919</v>
      </c>
      <c r="D126" s="2">
        <v>608</v>
      </c>
      <c r="E126" s="2">
        <v>4912</v>
      </c>
      <c r="F126" s="4">
        <f t="shared" si="8"/>
        <v>3.3930464869691389E-2</v>
      </c>
      <c r="G126" s="2">
        <v>55986</v>
      </c>
      <c r="H126" s="2">
        <v>32736</v>
      </c>
      <c r="I126" s="6">
        <f t="shared" si="9"/>
        <v>23250</v>
      </c>
      <c r="J126" s="2">
        <v>685</v>
      </c>
      <c r="K126" s="6">
        <f t="shared" si="10"/>
        <v>55301</v>
      </c>
      <c r="L126" s="5">
        <f t="shared" si="11"/>
        <v>1.2235201657557246E-2</v>
      </c>
    </row>
    <row r="127" spans="1:12" x14ac:dyDescent="0.25">
      <c r="A127" s="1">
        <v>44021</v>
      </c>
      <c r="B127" s="2">
        <v>125</v>
      </c>
      <c r="C127" s="3">
        <v>18245</v>
      </c>
      <c r="D127" s="2">
        <v>612</v>
      </c>
      <c r="E127" s="2">
        <v>4939</v>
      </c>
      <c r="F127" s="4">
        <f t="shared" si="8"/>
        <v>3.3543436557961083E-2</v>
      </c>
      <c r="G127" s="2">
        <v>57591</v>
      </c>
      <c r="H127" s="2">
        <v>33609</v>
      </c>
      <c r="I127" s="6">
        <f t="shared" si="9"/>
        <v>23982</v>
      </c>
      <c r="J127" s="2">
        <v>710</v>
      </c>
      <c r="K127" s="6">
        <f t="shared" si="10"/>
        <v>56881</v>
      </c>
      <c r="L127" s="5">
        <f t="shared" si="11"/>
        <v>1.2328315188137035E-2</v>
      </c>
    </row>
    <row r="128" spans="1:12" x14ac:dyDescent="0.25">
      <c r="A128" s="1">
        <v>44022</v>
      </c>
      <c r="B128" s="2">
        <v>126</v>
      </c>
      <c r="C128" s="3">
        <v>18670</v>
      </c>
      <c r="D128" s="2">
        <v>620</v>
      </c>
      <c r="E128" s="2">
        <v>5258</v>
      </c>
      <c r="F128" s="4">
        <f t="shared" si="8"/>
        <v>3.320835565077665E-2</v>
      </c>
      <c r="G128" s="2">
        <v>59546</v>
      </c>
      <c r="H128" s="2">
        <v>34740</v>
      </c>
      <c r="I128" s="6">
        <f t="shared" si="9"/>
        <v>24806</v>
      </c>
      <c r="J128" s="2">
        <v>723</v>
      </c>
      <c r="K128" s="6">
        <f t="shared" si="10"/>
        <v>58823</v>
      </c>
      <c r="L128" s="5">
        <f t="shared" si="11"/>
        <v>1.2141873509555638E-2</v>
      </c>
    </row>
    <row r="129" spans="1:12" x14ac:dyDescent="0.25">
      <c r="A129" s="1">
        <v>44023</v>
      </c>
      <c r="B129" s="2">
        <v>127</v>
      </c>
      <c r="C129" s="3">
        <v>19121</v>
      </c>
      <c r="D129" s="2">
        <v>622</v>
      </c>
      <c r="E129" s="2">
        <v>5322</v>
      </c>
      <c r="F129" s="4">
        <f t="shared" si="8"/>
        <v>3.2529679410072697E-2</v>
      </c>
      <c r="G129" s="2">
        <v>61006</v>
      </c>
      <c r="H129" s="2">
        <v>35435</v>
      </c>
      <c r="I129" s="6">
        <f t="shared" si="9"/>
        <v>25571</v>
      </c>
      <c r="J129" s="2">
        <v>738</v>
      </c>
      <c r="K129" s="6">
        <f t="shared" si="10"/>
        <v>60268</v>
      </c>
      <c r="L129" s="5">
        <f t="shared" si="11"/>
        <v>1.2097170770088189E-2</v>
      </c>
    </row>
    <row r="130" spans="1:12" x14ac:dyDescent="0.25">
      <c r="A130" s="1">
        <v>44024</v>
      </c>
      <c r="B130" s="2">
        <v>128</v>
      </c>
      <c r="C130" s="3">
        <v>19389</v>
      </c>
      <c r="D130" s="2">
        <v>625</v>
      </c>
      <c r="E130" s="2">
        <v>5333</v>
      </c>
      <c r="F130" s="4">
        <f t="shared" si="8"/>
        <v>3.2234772293568519E-2</v>
      </c>
      <c r="G130" s="2">
        <v>61960</v>
      </c>
      <c r="H130" s="2">
        <v>35855</v>
      </c>
      <c r="I130" s="6">
        <f t="shared" si="9"/>
        <v>26105</v>
      </c>
      <c r="J130" s="2">
        <v>741</v>
      </c>
      <c r="K130" s="6">
        <f t="shared" si="10"/>
        <v>61219</v>
      </c>
      <c r="L130" s="5">
        <f t="shared" si="11"/>
        <v>1.1959328599096191E-2</v>
      </c>
    </row>
    <row r="131" spans="1:12" x14ac:dyDescent="0.25">
      <c r="A131" s="1">
        <v>44025</v>
      </c>
      <c r="B131" s="2">
        <v>129</v>
      </c>
      <c r="C131" s="3">
        <v>19653</v>
      </c>
      <c r="D131" s="2">
        <v>629</v>
      </c>
      <c r="E131" s="2">
        <v>5344</v>
      </c>
      <c r="F131" s="4">
        <f t="shared" si="8"/>
        <v>3.2005291812954764E-2</v>
      </c>
      <c r="G131" s="2">
        <v>65274</v>
      </c>
      <c r="H131" s="2">
        <v>36996</v>
      </c>
      <c r="I131" s="6">
        <f t="shared" si="9"/>
        <v>28278</v>
      </c>
      <c r="J131" s="2">
        <v>749</v>
      </c>
      <c r="K131" s="6">
        <f t="shared" si="10"/>
        <v>64525</v>
      </c>
      <c r="L131" s="5">
        <f t="shared" si="11"/>
        <v>1.1474706621319362E-2</v>
      </c>
    </row>
    <row r="132" spans="1:12" x14ac:dyDescent="0.25">
      <c r="A132" s="1">
        <v>44026</v>
      </c>
      <c r="B132" s="2">
        <v>130</v>
      </c>
      <c r="C132" s="3">
        <v>20224</v>
      </c>
      <c r="D132" s="2">
        <v>635</v>
      </c>
      <c r="E132" s="2">
        <v>5389</v>
      </c>
      <c r="F132" s="4">
        <f t="shared" si="8"/>
        <v>3.1398338607594937E-2</v>
      </c>
      <c r="G132" s="2">
        <v>66788</v>
      </c>
      <c r="H132" s="2">
        <v>38272</v>
      </c>
      <c r="I132" s="6">
        <f t="shared" si="9"/>
        <v>28516</v>
      </c>
      <c r="J132" s="2">
        <v>767</v>
      </c>
      <c r="K132" s="6">
        <f t="shared" si="10"/>
        <v>66021</v>
      </c>
      <c r="L132" s="5">
        <f t="shared" si="11"/>
        <v>1.1484098939929329E-2</v>
      </c>
    </row>
    <row r="133" spans="1:12" x14ac:dyDescent="0.25">
      <c r="A133" s="1">
        <v>44027</v>
      </c>
      <c r="B133" s="2">
        <v>131</v>
      </c>
      <c r="C133" s="3">
        <v>20677</v>
      </c>
      <c r="D133" s="2">
        <v>645</v>
      </c>
      <c r="E133" s="2">
        <v>5475</v>
      </c>
      <c r="F133" s="4">
        <f t="shared" si="8"/>
        <v>3.1194080379165257E-2</v>
      </c>
      <c r="G133" s="2">
        <v>69061</v>
      </c>
      <c r="H133" s="2">
        <v>39857</v>
      </c>
      <c r="I133" s="6">
        <f t="shared" si="9"/>
        <v>29204</v>
      </c>
      <c r="J133" s="2">
        <v>783</v>
      </c>
      <c r="K133" s="6">
        <f t="shared" si="10"/>
        <v>68278</v>
      </c>
      <c r="L133" s="5">
        <f t="shared" si="11"/>
        <v>1.1337802812006777E-2</v>
      </c>
    </row>
    <row r="134" spans="1:12" x14ac:dyDescent="0.25">
      <c r="A134" s="1">
        <v>44028</v>
      </c>
      <c r="B134" s="2">
        <v>132</v>
      </c>
      <c r="C134" s="3">
        <v>21083</v>
      </c>
      <c r="D134" s="2">
        <v>650</v>
      </c>
      <c r="E134" s="2">
        <v>5500</v>
      </c>
      <c r="F134" s="4">
        <f t="shared" si="8"/>
        <v>3.0830526964853198E-2</v>
      </c>
      <c r="G134" s="2">
        <v>71540</v>
      </c>
      <c r="H134" s="2">
        <v>41250</v>
      </c>
      <c r="I134" s="6">
        <f t="shared" si="9"/>
        <v>30290</v>
      </c>
      <c r="J134" s="2">
        <v>796</v>
      </c>
      <c r="K134" s="6">
        <f t="shared" si="10"/>
        <v>70744</v>
      </c>
      <c r="L134" s="5">
        <f t="shared" si="11"/>
        <v>1.1126642437797037E-2</v>
      </c>
    </row>
    <row r="135" spans="1:12" x14ac:dyDescent="0.25">
      <c r="A135" s="1">
        <v>44029</v>
      </c>
      <c r="B135" s="2">
        <v>133</v>
      </c>
      <c r="C135" s="3">
        <v>21605</v>
      </c>
      <c r="D135" s="2">
        <v>658</v>
      </c>
      <c r="E135" s="2">
        <v>6772</v>
      </c>
      <c r="F135" s="4">
        <f t="shared" si="8"/>
        <v>3.0455912983105762E-2</v>
      </c>
      <c r="G135" s="2">
        <v>73819</v>
      </c>
      <c r="H135" s="2">
        <v>42734</v>
      </c>
      <c r="I135" s="6">
        <f t="shared" si="9"/>
        <v>31085</v>
      </c>
      <c r="J135" s="2">
        <v>815</v>
      </c>
      <c r="K135" s="6">
        <f t="shared" si="10"/>
        <v>73004</v>
      </c>
      <c r="L135" s="5">
        <f t="shared" si="11"/>
        <v>1.1040518023815006E-2</v>
      </c>
    </row>
    <row r="136" spans="1:12" x14ac:dyDescent="0.25">
      <c r="A136" s="1">
        <v>44030</v>
      </c>
      <c r="B136" s="2">
        <v>134</v>
      </c>
      <c r="C136" s="3">
        <v>22184</v>
      </c>
      <c r="D136" s="2">
        <v>667</v>
      </c>
      <c r="E136" s="2">
        <v>6824</v>
      </c>
      <c r="F136" s="4">
        <f t="shared" si="8"/>
        <v>3.0066714749368915E-2</v>
      </c>
      <c r="G136" s="2">
        <v>76336</v>
      </c>
      <c r="H136" s="2">
        <v>43706</v>
      </c>
      <c r="I136" s="6">
        <f t="shared" si="9"/>
        <v>32630</v>
      </c>
      <c r="J136" s="2">
        <v>838</v>
      </c>
      <c r="K136" s="6">
        <f t="shared" si="10"/>
        <v>75498</v>
      </c>
      <c r="L136" s="5">
        <f t="shared" si="11"/>
        <v>1.0977782435548103E-2</v>
      </c>
    </row>
    <row r="137" spans="1:12" x14ac:dyDescent="0.25">
      <c r="A137" s="1">
        <v>44031</v>
      </c>
      <c r="B137" s="2">
        <v>135</v>
      </c>
      <c r="C137" s="3">
        <v>23161</v>
      </c>
      <c r="D137" s="2">
        <v>670</v>
      </c>
      <c r="E137" s="2">
        <v>6874</v>
      </c>
      <c r="F137" s="4">
        <f t="shared" si="8"/>
        <v>2.8927939208151635E-2</v>
      </c>
      <c r="G137" s="2">
        <v>78115</v>
      </c>
      <c r="H137" s="2">
        <v>44319</v>
      </c>
      <c r="I137" s="6">
        <f t="shared" si="9"/>
        <v>33796</v>
      </c>
      <c r="J137" s="2">
        <v>843</v>
      </c>
      <c r="K137" s="6">
        <f t="shared" si="10"/>
        <v>77272</v>
      </c>
      <c r="L137" s="5">
        <f t="shared" si="11"/>
        <v>1.0791781348012546E-2</v>
      </c>
    </row>
    <row r="138" spans="1:12" x14ac:dyDescent="0.25">
      <c r="A138" s="1">
        <v>44032</v>
      </c>
      <c r="B138" s="2">
        <v>136</v>
      </c>
      <c r="C138" s="3">
        <v>23414</v>
      </c>
      <c r="D138" s="2">
        <v>671</v>
      </c>
      <c r="E138" s="2">
        <v>6876</v>
      </c>
      <c r="F138" s="4">
        <f t="shared" si="8"/>
        <v>2.8658067822670198E-2</v>
      </c>
      <c r="G138" s="2">
        <v>79754</v>
      </c>
      <c r="H138" s="2">
        <v>45974</v>
      </c>
      <c r="I138" s="6">
        <f t="shared" si="9"/>
        <v>33780</v>
      </c>
      <c r="J138" s="2">
        <v>847</v>
      </c>
      <c r="K138" s="6">
        <f t="shared" si="10"/>
        <v>78907</v>
      </c>
      <c r="L138" s="5">
        <f t="shared" si="11"/>
        <v>1.062015698272187E-2</v>
      </c>
    </row>
    <row r="139" spans="1:12" x14ac:dyDescent="0.25">
      <c r="A139" s="1">
        <v>44033</v>
      </c>
      <c r="B139" s="2">
        <v>137</v>
      </c>
      <c r="C139" s="3">
        <v>24060</v>
      </c>
      <c r="D139" s="2">
        <v>674</v>
      </c>
      <c r="E139" s="2">
        <v>6927</v>
      </c>
      <c r="F139" s="4">
        <f t="shared" si="8"/>
        <v>2.8013300083125518E-2</v>
      </c>
      <c r="G139" s="2">
        <v>81944</v>
      </c>
      <c r="H139" s="2">
        <v>47852</v>
      </c>
      <c r="I139" s="6">
        <f t="shared" si="9"/>
        <v>34092</v>
      </c>
      <c r="J139" s="2">
        <v>871</v>
      </c>
      <c r="K139" s="6">
        <f t="shared" si="10"/>
        <v>81073</v>
      </c>
      <c r="L139" s="5">
        <f t="shared" si="11"/>
        <v>1.0629210192326467E-2</v>
      </c>
    </row>
    <row r="140" spans="1:12" x14ac:dyDescent="0.25">
      <c r="A140" s="1">
        <v>44034</v>
      </c>
      <c r="B140" s="2">
        <v>138</v>
      </c>
      <c r="C140" s="3">
        <v>24540</v>
      </c>
      <c r="D140" s="2">
        <v>677</v>
      </c>
      <c r="E140" s="2">
        <v>7000</v>
      </c>
      <c r="F140" s="4">
        <f t="shared" si="8"/>
        <v>2.758761206193969E-2</v>
      </c>
      <c r="G140" s="2">
        <v>84417</v>
      </c>
      <c r="H140" s="2">
        <v>49748</v>
      </c>
      <c r="I140" s="6">
        <f t="shared" si="9"/>
        <v>34669</v>
      </c>
      <c r="J140" s="2">
        <v>888</v>
      </c>
      <c r="K140" s="6">
        <f t="shared" si="10"/>
        <v>83529</v>
      </c>
      <c r="L140" s="5">
        <f t="shared" si="11"/>
        <v>1.0519208216354525E-2</v>
      </c>
    </row>
    <row r="141" spans="1:12" x14ac:dyDescent="0.25">
      <c r="A141" s="1">
        <v>44035</v>
      </c>
      <c r="B141" s="2">
        <v>139</v>
      </c>
      <c r="C141" s="3">
        <v>25147</v>
      </c>
      <c r="D141" s="2">
        <v>684</v>
      </c>
      <c r="E141" s="2">
        <v>7046</v>
      </c>
      <c r="F141" s="4">
        <f t="shared" si="8"/>
        <v>2.7200063625879827E-2</v>
      </c>
      <c r="G141" s="2">
        <v>86987</v>
      </c>
      <c r="H141" s="2">
        <v>51661</v>
      </c>
      <c r="I141" s="6">
        <f t="shared" si="9"/>
        <v>35326</v>
      </c>
      <c r="J141" s="2">
        <v>925</v>
      </c>
      <c r="K141" s="6">
        <f t="shared" si="10"/>
        <v>86062</v>
      </c>
      <c r="L141" s="5">
        <f t="shared" si="11"/>
        <v>1.0633772862611655E-2</v>
      </c>
    </row>
    <row r="142" spans="1:12" x14ac:dyDescent="0.25">
      <c r="A142" s="1">
        <v>44036</v>
      </c>
      <c r="B142" s="2">
        <v>140</v>
      </c>
      <c r="C142" s="3">
        <v>25931</v>
      </c>
      <c r="D142" s="2">
        <v>691</v>
      </c>
      <c r="E142" s="2">
        <v>7396</v>
      </c>
      <c r="F142" s="4">
        <f t="shared" si="8"/>
        <v>2.6647641818672633E-2</v>
      </c>
      <c r="G142" s="2">
        <v>89078</v>
      </c>
      <c r="H142" s="2">
        <v>52983</v>
      </c>
      <c r="I142" s="6">
        <f t="shared" si="9"/>
        <v>36095</v>
      </c>
      <c r="J142" s="2">
        <v>938</v>
      </c>
      <c r="K142" s="6">
        <f t="shared" si="10"/>
        <v>88140</v>
      </c>
      <c r="L142" s="5">
        <f t="shared" si="11"/>
        <v>1.0530097218168347E-2</v>
      </c>
    </row>
    <row r="143" spans="1:12" x14ac:dyDescent="0.25">
      <c r="A143" s="1">
        <v>44037</v>
      </c>
      <c r="B143" s="2">
        <v>141</v>
      </c>
      <c r="C143" s="3">
        <v>26764</v>
      </c>
      <c r="D143" s="2">
        <v>696</v>
      </c>
      <c r="E143" s="2">
        <v>7421</v>
      </c>
      <c r="F143" s="4">
        <f t="shared" si="8"/>
        <v>2.6005081452697653E-2</v>
      </c>
      <c r="G143" s="2">
        <v>90796</v>
      </c>
      <c r="H143" s="2">
        <v>53808</v>
      </c>
      <c r="I143" s="6">
        <f t="shared" si="9"/>
        <v>36988</v>
      </c>
      <c r="J143" s="2">
        <v>964</v>
      </c>
      <c r="K143" s="6">
        <f t="shared" si="10"/>
        <v>89832</v>
      </c>
      <c r="L143" s="5">
        <f t="shared" si="11"/>
        <v>1.06172078065113E-2</v>
      </c>
    </row>
    <row r="144" spans="1:12" x14ac:dyDescent="0.25">
      <c r="A144" s="1">
        <v>44038</v>
      </c>
      <c r="B144" s="2">
        <v>142</v>
      </c>
      <c r="C144" s="3">
        <v>27079</v>
      </c>
      <c r="D144" s="2">
        <v>700</v>
      </c>
      <c r="E144" s="2">
        <v>7464</v>
      </c>
      <c r="F144" s="4">
        <f t="shared" si="8"/>
        <v>2.5850289892536651E-2</v>
      </c>
      <c r="G144" s="2">
        <v>93936</v>
      </c>
      <c r="H144" s="2">
        <v>54730</v>
      </c>
      <c r="I144" s="6">
        <f t="shared" si="9"/>
        <v>39206</v>
      </c>
      <c r="J144" s="2">
        <v>967</v>
      </c>
      <c r="K144" s="6">
        <f t="shared" si="10"/>
        <v>92969</v>
      </c>
      <c r="L144" s="5">
        <f t="shared" si="11"/>
        <v>1.0294242888775337E-2</v>
      </c>
    </row>
    <row r="145" spans="1:12" x14ac:dyDescent="0.25">
      <c r="A145" s="1">
        <v>44039</v>
      </c>
      <c r="B145" s="2">
        <v>143</v>
      </c>
      <c r="C145" s="3">
        <v>27601</v>
      </c>
      <c r="D145" s="2">
        <v>709</v>
      </c>
      <c r="E145" s="2">
        <v>7466</v>
      </c>
      <c r="F145" s="4">
        <f t="shared" si="8"/>
        <v>2.5687475091482191E-2</v>
      </c>
      <c r="G145" s="2">
        <v>96489</v>
      </c>
      <c r="H145" s="2">
        <v>57239</v>
      </c>
      <c r="I145" s="6">
        <f t="shared" si="9"/>
        <v>39250</v>
      </c>
      <c r="J145" s="2">
        <v>978</v>
      </c>
      <c r="K145" s="6">
        <f t="shared" si="10"/>
        <v>95511</v>
      </c>
      <c r="L145" s="5">
        <f t="shared" si="11"/>
        <v>1.0135870410098561E-2</v>
      </c>
    </row>
    <row r="146" spans="1:12" x14ac:dyDescent="0.25">
      <c r="A146" s="1">
        <v>44040</v>
      </c>
      <c r="B146" s="2">
        <v>144</v>
      </c>
      <c r="C146" s="3">
        <v>28126</v>
      </c>
      <c r="D146" s="2">
        <v>719</v>
      </c>
      <c r="E146" s="2">
        <v>7470</v>
      </c>
      <c r="F146" s="4">
        <f t="shared" si="8"/>
        <v>2.5563535518737111E-2</v>
      </c>
      <c r="G146" s="2">
        <v>99044</v>
      </c>
      <c r="H146" s="2">
        <v>57760</v>
      </c>
      <c r="I146" s="6">
        <f t="shared" si="9"/>
        <v>41284</v>
      </c>
      <c r="J146" s="2">
        <v>999</v>
      </c>
      <c r="K146" s="6">
        <f t="shared" si="10"/>
        <v>98045</v>
      </c>
      <c r="L146" s="5">
        <f t="shared" si="11"/>
        <v>1.0086426234804734E-2</v>
      </c>
    </row>
    <row r="147" spans="1:12" x14ac:dyDescent="0.25">
      <c r="A147" s="1">
        <v>44041</v>
      </c>
      <c r="B147" s="2">
        <v>145</v>
      </c>
      <c r="C147" s="3">
        <v>28727</v>
      </c>
      <c r="D147" s="2">
        <v>724</v>
      </c>
      <c r="E147" s="2">
        <v>7495</v>
      </c>
      <c r="F147" s="4">
        <f t="shared" si="8"/>
        <v>2.5202770912382079E-2</v>
      </c>
      <c r="G147" s="2">
        <v>100822</v>
      </c>
      <c r="H147" s="2">
        <v>62129</v>
      </c>
      <c r="I147" s="6">
        <f t="shared" si="9"/>
        <v>38693</v>
      </c>
      <c r="J147" s="2">
        <v>1020</v>
      </c>
      <c r="K147" s="6">
        <f t="shared" si="10"/>
        <v>99802</v>
      </c>
      <c r="L147" s="5">
        <f t="shared" si="11"/>
        <v>1.0116839578663387E-2</v>
      </c>
    </row>
    <row r="148" spans="1:12" x14ac:dyDescent="0.25">
      <c r="A148" s="1">
        <v>44042</v>
      </c>
      <c r="B148" s="2">
        <v>146</v>
      </c>
      <c r="C148" s="3">
        <v>29386</v>
      </c>
      <c r="D148" s="2">
        <v>731</v>
      </c>
      <c r="E148" s="2">
        <v>7495</v>
      </c>
      <c r="F148" s="4">
        <f t="shared" si="8"/>
        <v>2.4875791193085143E-2</v>
      </c>
      <c r="G148" s="2">
        <v>102871</v>
      </c>
      <c r="H148" s="2">
        <v>64234</v>
      </c>
      <c r="I148" s="6">
        <f t="shared" si="9"/>
        <v>38637</v>
      </c>
      <c r="J148" s="2">
        <v>1033</v>
      </c>
      <c r="K148" s="6">
        <f t="shared" si="10"/>
        <v>101838</v>
      </c>
      <c r="L148" s="5">
        <f t="shared" si="11"/>
        <v>1.004170271505089E-2</v>
      </c>
    </row>
    <row r="149" spans="1:12" x14ac:dyDescent="0.25">
      <c r="A149" s="1">
        <v>44043</v>
      </c>
      <c r="B149" s="2">
        <v>147</v>
      </c>
      <c r="C149" s="3">
        <v>30151</v>
      </c>
      <c r="D149" s="2">
        <v>735</v>
      </c>
      <c r="E149" s="2">
        <v>7481</v>
      </c>
      <c r="F149" s="4">
        <f t="shared" si="8"/>
        <v>2.4377300918709165E-2</v>
      </c>
      <c r="G149" s="2">
        <v>105959</v>
      </c>
      <c r="H149" s="2">
        <v>66357</v>
      </c>
      <c r="I149" s="6">
        <f t="shared" si="9"/>
        <v>39602</v>
      </c>
      <c r="J149" s="2">
        <v>1060</v>
      </c>
      <c r="K149" s="6">
        <f t="shared" si="10"/>
        <v>104899</v>
      </c>
      <c r="L149" s="5">
        <f t="shared" si="11"/>
        <v>1.0003869421191216E-2</v>
      </c>
    </row>
    <row r="150" spans="1:12" x14ac:dyDescent="0.25">
      <c r="A150" s="1">
        <v>44044</v>
      </c>
      <c r="B150" s="2">
        <v>148</v>
      </c>
      <c r="C150" s="3">
        <v>30723</v>
      </c>
      <c r="D150" s="2">
        <v>740</v>
      </c>
      <c r="E150" s="2">
        <v>8135</v>
      </c>
      <c r="F150" s="4">
        <f t="shared" si="8"/>
        <v>2.4086189499723333E-2</v>
      </c>
      <c r="G150" s="2">
        <v>108184</v>
      </c>
      <c r="H150" s="2">
        <v>67651</v>
      </c>
      <c r="I150" s="6">
        <f t="shared" si="9"/>
        <v>40533</v>
      </c>
      <c r="J150" s="2">
        <v>1067</v>
      </c>
      <c r="K150" s="6">
        <f t="shared" si="10"/>
        <v>107117</v>
      </c>
      <c r="L150" s="5">
        <f t="shared" si="11"/>
        <v>9.8628262959402496E-3</v>
      </c>
    </row>
    <row r="151" spans="1:12" x14ac:dyDescent="0.25">
      <c r="A151" s="1">
        <v>44045</v>
      </c>
      <c r="B151" s="2">
        <v>149</v>
      </c>
      <c r="C151" s="3">
        <v>31185</v>
      </c>
      <c r="D151" s="2">
        <v>742</v>
      </c>
      <c r="E151" s="2">
        <v>8316</v>
      </c>
      <c r="F151" s="4">
        <f t="shared" si="8"/>
        <v>2.3793490460157128E-2</v>
      </c>
      <c r="G151" s="2">
        <v>109626</v>
      </c>
      <c r="H151" s="2">
        <v>68471</v>
      </c>
      <c r="I151" s="6">
        <f t="shared" si="9"/>
        <v>41155</v>
      </c>
      <c r="J151" s="2">
        <v>1073</v>
      </c>
      <c r="K151" s="6">
        <f t="shared" si="10"/>
        <v>108553</v>
      </c>
      <c r="L151" s="5">
        <f t="shared" si="11"/>
        <v>9.7878240563369998E-3</v>
      </c>
    </row>
    <row r="152" spans="1:12" x14ac:dyDescent="0.25">
      <c r="A152" s="1">
        <v>44046</v>
      </c>
      <c r="B152" s="2">
        <v>150</v>
      </c>
      <c r="C152" s="3">
        <v>31508</v>
      </c>
      <c r="D152" s="2">
        <v>744</v>
      </c>
      <c r="E152" s="2">
        <v>8335</v>
      </c>
      <c r="F152" s="4">
        <f t="shared" si="8"/>
        <v>2.361305065380221E-2</v>
      </c>
      <c r="G152" s="2">
        <v>110636</v>
      </c>
      <c r="H152" s="2">
        <v>70878</v>
      </c>
      <c r="I152" s="6">
        <f t="shared" si="9"/>
        <v>39758</v>
      </c>
      <c r="J152" s="2">
        <v>1092</v>
      </c>
      <c r="K152" s="6">
        <f t="shared" si="10"/>
        <v>109544</v>
      </c>
      <c r="L152" s="5">
        <f t="shared" si="11"/>
        <v>9.8702049965653134E-3</v>
      </c>
    </row>
    <row r="153" spans="1:12" x14ac:dyDescent="0.25">
      <c r="A153" s="1">
        <v>44047</v>
      </c>
      <c r="B153" s="2">
        <v>151</v>
      </c>
      <c r="C153" s="3">
        <v>32197</v>
      </c>
      <c r="D153" s="2">
        <v>751</v>
      </c>
      <c r="E153" s="2">
        <v>8406</v>
      </c>
      <c r="F153" s="4">
        <f t="shared" si="8"/>
        <v>2.3325154517501629E-2</v>
      </c>
      <c r="G153" s="2">
        <v>112441</v>
      </c>
      <c r="H153" s="2">
        <v>73259</v>
      </c>
      <c r="I153" s="6">
        <f t="shared" si="9"/>
        <v>39182</v>
      </c>
      <c r="J153" s="2">
        <v>1117</v>
      </c>
      <c r="K153" s="6">
        <f t="shared" si="10"/>
        <v>111324</v>
      </c>
      <c r="L153" s="5">
        <f t="shared" si="11"/>
        <v>9.9340987718003222E-3</v>
      </c>
    </row>
    <row r="154" spans="1:12" x14ac:dyDescent="0.25">
      <c r="A154" s="1">
        <v>44048</v>
      </c>
      <c r="B154" s="2">
        <v>152</v>
      </c>
      <c r="C154" s="3">
        <v>32741</v>
      </c>
      <c r="D154" s="2">
        <v>752</v>
      </c>
      <c r="E154" s="2">
        <v>8467</v>
      </c>
      <c r="F154" s="4">
        <f t="shared" si="8"/>
        <v>2.296814391741242E-2</v>
      </c>
      <c r="G154" s="2">
        <v>114098</v>
      </c>
      <c r="H154" s="2">
        <v>75550</v>
      </c>
      <c r="I154" s="6">
        <f t="shared" si="9"/>
        <v>38548</v>
      </c>
      <c r="J154" s="2">
        <v>1144</v>
      </c>
      <c r="K154" s="6">
        <f t="shared" si="10"/>
        <v>112954</v>
      </c>
      <c r="L154" s="5">
        <f t="shared" si="11"/>
        <v>1.0026468474469316E-2</v>
      </c>
    </row>
    <row r="155" spans="1:12" x14ac:dyDescent="0.25">
      <c r="A155" s="1">
        <v>44049</v>
      </c>
      <c r="B155" s="2">
        <v>153</v>
      </c>
      <c r="C155" s="3">
        <v>33254</v>
      </c>
      <c r="D155" s="2">
        <v>760</v>
      </c>
      <c r="E155" s="2">
        <v>8523</v>
      </c>
      <c r="F155" s="4">
        <f t="shared" si="8"/>
        <v>2.2854393456426293E-2</v>
      </c>
      <c r="G155" s="2">
        <v>116350</v>
      </c>
      <c r="H155" s="2">
        <v>77558</v>
      </c>
      <c r="I155" s="6">
        <f t="shared" si="9"/>
        <v>38792</v>
      </c>
      <c r="J155" s="2">
        <v>1186</v>
      </c>
      <c r="K155" s="6">
        <f t="shared" si="10"/>
        <v>115164</v>
      </c>
      <c r="L155" s="5">
        <f t="shared" si="11"/>
        <v>1.0193382036957455E-2</v>
      </c>
    </row>
    <row r="156" spans="1:12" x14ac:dyDescent="0.25">
      <c r="A156" s="1">
        <v>44050</v>
      </c>
      <c r="B156" s="2">
        <v>154</v>
      </c>
      <c r="C156" s="3">
        <v>33796</v>
      </c>
      <c r="D156" s="2">
        <v>764</v>
      </c>
      <c r="E156" s="2">
        <v>8523</v>
      </c>
      <c r="F156" s="4">
        <f t="shared" si="8"/>
        <v>2.2606225588827081E-2</v>
      </c>
      <c r="G156" s="2">
        <v>118782</v>
      </c>
      <c r="H156" s="2">
        <v>79357</v>
      </c>
      <c r="I156" s="6">
        <f t="shared" si="9"/>
        <v>39425</v>
      </c>
      <c r="J156" s="2">
        <v>1206</v>
      </c>
      <c r="K156" s="6">
        <f t="shared" si="10"/>
        <v>117576</v>
      </c>
      <c r="L156" s="5">
        <f t="shared" si="11"/>
        <v>1.0153053492953477E-2</v>
      </c>
    </row>
    <row r="157" spans="1:12" x14ac:dyDescent="0.25">
      <c r="A157" s="1">
        <v>44051</v>
      </c>
      <c r="B157" s="2">
        <v>155</v>
      </c>
      <c r="C157" s="3">
        <v>34578</v>
      </c>
      <c r="D157" s="2">
        <v>772</v>
      </c>
      <c r="E157" s="2">
        <v>8674</v>
      </c>
      <c r="F157" s="4">
        <f t="shared" si="8"/>
        <v>2.2326334663658975E-2</v>
      </c>
      <c r="G157" s="2">
        <v>120585</v>
      </c>
      <c r="H157" s="2">
        <v>80340</v>
      </c>
      <c r="I157" s="6">
        <f t="shared" si="9"/>
        <v>40245</v>
      </c>
      <c r="J157" s="2">
        <v>1215</v>
      </c>
      <c r="K157" s="6">
        <f t="shared" si="10"/>
        <v>119370</v>
      </c>
      <c r="L157" s="5">
        <f t="shared" si="11"/>
        <v>1.0075880084587636E-2</v>
      </c>
    </row>
    <row r="158" spans="1:12" x14ac:dyDescent="0.25">
      <c r="A158" s="1">
        <v>44052</v>
      </c>
      <c r="B158" s="2">
        <v>156</v>
      </c>
      <c r="C158" s="3">
        <v>34982</v>
      </c>
      <c r="D158" s="2">
        <v>773</v>
      </c>
      <c r="E158" s="2">
        <v>8721</v>
      </c>
      <c r="F158" s="4">
        <f t="shared" si="8"/>
        <v>2.2097078497513006E-2</v>
      </c>
      <c r="G158" s="2">
        <v>122712</v>
      </c>
      <c r="H158" s="2">
        <v>80997</v>
      </c>
      <c r="I158" s="6">
        <f t="shared" si="9"/>
        <v>41715</v>
      </c>
      <c r="J158" s="2">
        <v>1223</v>
      </c>
      <c r="K158" s="6">
        <f t="shared" si="10"/>
        <v>121489</v>
      </c>
      <c r="L158" s="5">
        <f t="shared" si="11"/>
        <v>9.9664254514635897E-3</v>
      </c>
    </row>
    <row r="159" spans="1:12" x14ac:dyDescent="0.25">
      <c r="A159" s="1">
        <v>44053</v>
      </c>
      <c r="B159" s="2">
        <v>157</v>
      </c>
      <c r="C159" s="3">
        <v>35254</v>
      </c>
      <c r="D159" s="2">
        <v>775</v>
      </c>
      <c r="E159" s="2">
        <v>8738</v>
      </c>
      <c r="F159" s="4">
        <f t="shared" si="8"/>
        <v>2.1983321041583934E-2</v>
      </c>
      <c r="G159" s="2">
        <v>123914</v>
      </c>
      <c r="H159" s="2">
        <v>83170</v>
      </c>
      <c r="I159" s="6">
        <f t="shared" si="9"/>
        <v>40744</v>
      </c>
      <c r="J159" s="2">
        <v>1233</v>
      </c>
      <c r="K159" s="6">
        <f t="shared" si="10"/>
        <v>122681</v>
      </c>
      <c r="L159" s="5">
        <f t="shared" si="11"/>
        <v>9.9504495053020642E-3</v>
      </c>
    </row>
    <row r="160" spans="1:12" x14ac:dyDescent="0.25">
      <c r="A160" s="1">
        <v>44054</v>
      </c>
      <c r="B160" s="2">
        <v>158</v>
      </c>
      <c r="C160" s="3">
        <v>35793</v>
      </c>
      <c r="D160" s="2">
        <v>783</v>
      </c>
      <c r="E160" s="2">
        <v>8819</v>
      </c>
      <c r="F160" s="4">
        <f t="shared" si="8"/>
        <v>2.1875785768166959E-2</v>
      </c>
      <c r="G160" s="2">
        <v>124915</v>
      </c>
      <c r="H160" s="2">
        <v>85313</v>
      </c>
      <c r="I160" s="6">
        <f t="shared" si="9"/>
        <v>39602</v>
      </c>
      <c r="J160" s="2">
        <v>1271</v>
      </c>
      <c r="K160" s="6">
        <f t="shared" si="10"/>
        <v>123644</v>
      </c>
      <c r="L160" s="5">
        <f t="shared" si="11"/>
        <v>1.0174918944882519E-2</v>
      </c>
    </row>
    <row r="161" spans="1:12" x14ac:dyDescent="0.25">
      <c r="A161" s="1">
        <v>44055</v>
      </c>
      <c r="B161" s="2">
        <v>159</v>
      </c>
      <c r="C161" s="3">
        <v>36945</v>
      </c>
      <c r="D161" s="2">
        <v>790</v>
      </c>
      <c r="E161" s="2">
        <v>8893</v>
      </c>
      <c r="F161" s="4">
        <f t="shared" si="8"/>
        <v>2.1383137095682771E-2</v>
      </c>
      <c r="G161" s="2">
        <v>126393</v>
      </c>
      <c r="H161" s="2">
        <v>87290</v>
      </c>
      <c r="I161" s="6">
        <f t="shared" si="9"/>
        <v>39103</v>
      </c>
      <c r="J161" s="2">
        <v>1289</v>
      </c>
      <c r="K161" s="6">
        <f t="shared" si="10"/>
        <v>125104</v>
      </c>
      <c r="L161" s="5">
        <f t="shared" si="11"/>
        <v>1.0198349592145134E-2</v>
      </c>
    </row>
    <row r="162" spans="1:12" x14ac:dyDescent="0.25">
      <c r="A162" s="1">
        <v>44056</v>
      </c>
      <c r="B162" s="2">
        <v>160</v>
      </c>
      <c r="C162" s="3">
        <v>37686</v>
      </c>
      <c r="D162" s="2">
        <v>796</v>
      </c>
      <c r="E162" s="2">
        <v>8965</v>
      </c>
      <c r="F162" s="4">
        <f t="shared" si="8"/>
        <v>2.1121902032585044E-2</v>
      </c>
      <c r="G162" s="2">
        <v>128511</v>
      </c>
      <c r="H162" s="2">
        <v>89151</v>
      </c>
      <c r="I162" s="6">
        <f t="shared" si="9"/>
        <v>39360</v>
      </c>
      <c r="J162" s="2">
        <v>1313</v>
      </c>
      <c r="K162" s="6">
        <f t="shared" si="10"/>
        <v>127198</v>
      </c>
      <c r="L162" s="5">
        <f t="shared" si="11"/>
        <v>1.0217024223607318E-2</v>
      </c>
    </row>
    <row r="163" spans="1:12" x14ac:dyDescent="0.25">
      <c r="A163" s="1">
        <v>44057</v>
      </c>
      <c r="B163" s="2">
        <v>161</v>
      </c>
      <c r="C163" s="3">
        <v>38298</v>
      </c>
      <c r="D163" s="2">
        <v>804</v>
      </c>
      <c r="E163" s="2">
        <v>9021</v>
      </c>
      <c r="F163" s="4">
        <f t="shared" si="8"/>
        <v>2.0993263355788813E-2</v>
      </c>
      <c r="G163" s="2">
        <v>130458</v>
      </c>
      <c r="H163" s="2">
        <v>91323</v>
      </c>
      <c r="I163" s="6">
        <f t="shared" si="9"/>
        <v>39135</v>
      </c>
      <c r="J163" s="2">
        <v>1326</v>
      </c>
      <c r="K163" s="6">
        <f t="shared" si="10"/>
        <v>129132</v>
      </c>
      <c r="L163" s="5">
        <f t="shared" si="11"/>
        <v>1.0164190774042221E-2</v>
      </c>
    </row>
    <row r="164" spans="1:12" x14ac:dyDescent="0.25">
      <c r="A164" s="1">
        <v>44058</v>
      </c>
      <c r="B164" s="2">
        <v>162</v>
      </c>
      <c r="C164" s="3">
        <v>38930</v>
      </c>
      <c r="D164" s="2">
        <v>810</v>
      </c>
      <c r="E164" s="2">
        <v>9091</v>
      </c>
      <c r="F164" s="4">
        <f t="shared" si="8"/>
        <v>2.0806575905471358E-2</v>
      </c>
      <c r="G164" s="2">
        <v>131747</v>
      </c>
      <c r="H164" s="2">
        <v>92100</v>
      </c>
      <c r="I164" s="6">
        <f t="shared" si="9"/>
        <v>39647</v>
      </c>
      <c r="J164" s="2">
        <v>1345</v>
      </c>
      <c r="K164" s="6">
        <f t="shared" si="10"/>
        <v>130402</v>
      </c>
      <c r="L164" s="5">
        <f t="shared" si="11"/>
        <v>1.0208961114864096E-2</v>
      </c>
    </row>
    <row r="165" spans="1:12" x14ac:dyDescent="0.25">
      <c r="A165" s="1">
        <v>44059</v>
      </c>
      <c r="B165" s="2">
        <v>163</v>
      </c>
      <c r="C165" s="3">
        <v>39315</v>
      </c>
      <c r="D165" s="2">
        <v>813</v>
      </c>
      <c r="E165" s="2">
        <v>9122</v>
      </c>
      <c r="F165" s="4">
        <f t="shared" si="8"/>
        <v>2.0679130103014115E-2</v>
      </c>
      <c r="G165" s="2">
        <v>133708</v>
      </c>
      <c r="H165" s="2">
        <v>92655</v>
      </c>
      <c r="I165" s="8">
        <f t="shared" si="9"/>
        <v>41053</v>
      </c>
      <c r="J165" s="9">
        <v>1366</v>
      </c>
      <c r="K165" s="6">
        <f t="shared" si="10"/>
        <v>132342</v>
      </c>
      <c r="L165" s="5">
        <f t="shared" si="11"/>
        <v>1.0216292218864989E-2</v>
      </c>
    </row>
    <row r="166" spans="1:12" x14ac:dyDescent="0.25">
      <c r="A166" s="1">
        <v>44060</v>
      </c>
      <c r="B166" s="2">
        <v>164</v>
      </c>
      <c r="C166" s="3">
        <v>39691</v>
      </c>
      <c r="D166" s="2">
        <v>818</v>
      </c>
      <c r="E166" s="2">
        <v>9158</v>
      </c>
      <c r="F166" s="4">
        <f t="shared" si="8"/>
        <v>2.06092061172558E-2</v>
      </c>
      <c r="G166" s="2">
        <v>134744</v>
      </c>
      <c r="H166" s="2">
        <v>94812</v>
      </c>
      <c r="I166" s="8">
        <f t="shared" si="9"/>
        <v>39932</v>
      </c>
      <c r="J166" s="2">
        <v>1387</v>
      </c>
      <c r="K166" s="6">
        <f t="shared" si="10"/>
        <v>133357</v>
      </c>
      <c r="L166" s="5">
        <f t="shared" si="11"/>
        <v>1.0293593777830552E-2</v>
      </c>
    </row>
    <row r="167" spans="1:12" x14ac:dyDescent="0.25">
      <c r="A167" s="1">
        <v>44061</v>
      </c>
      <c r="B167" s="2">
        <v>165</v>
      </c>
      <c r="C167" s="3">
        <v>40299</v>
      </c>
      <c r="D167" s="2">
        <v>830</v>
      </c>
      <c r="E167" s="2">
        <v>9233</v>
      </c>
      <c r="F167" s="4">
        <f t="shared" si="8"/>
        <v>2.05960445668627E-2</v>
      </c>
      <c r="G167" s="2">
        <v>135778</v>
      </c>
      <c r="H167" s="2">
        <v>96896</v>
      </c>
      <c r="I167" s="8">
        <f t="shared" si="9"/>
        <v>38882</v>
      </c>
      <c r="J167" s="2">
        <v>1426</v>
      </c>
      <c r="K167" s="6">
        <f t="shared" si="10"/>
        <v>134352</v>
      </c>
      <c r="L167" s="5">
        <f t="shared" si="11"/>
        <v>1.050243780288412E-2</v>
      </c>
    </row>
    <row r="168" spans="1:12" x14ac:dyDescent="0.25">
      <c r="A168" s="1">
        <v>44062</v>
      </c>
      <c r="B168" s="2">
        <v>166</v>
      </c>
      <c r="C168" s="3">
        <v>40926</v>
      </c>
      <c r="D168" s="2">
        <v>842</v>
      </c>
      <c r="E168" s="2">
        <v>9331</v>
      </c>
      <c r="F168" s="4">
        <f t="shared" si="8"/>
        <v>2.0573718418609197E-2</v>
      </c>
      <c r="G168" s="2">
        <v>137800</v>
      </c>
      <c r="H168" s="2">
        <v>99085</v>
      </c>
      <c r="I168" s="8">
        <f t="shared" si="9"/>
        <v>38715</v>
      </c>
      <c r="J168" s="2">
        <v>1452</v>
      </c>
      <c r="K168" s="6">
        <f t="shared" si="10"/>
        <v>136348</v>
      </c>
      <c r="L168" s="5">
        <f t="shared" si="11"/>
        <v>1.053701015965167E-2</v>
      </c>
    </row>
    <row r="169" spans="1:12" x14ac:dyDescent="0.25">
      <c r="A169" s="1">
        <v>44063</v>
      </c>
      <c r="B169" s="2">
        <v>167</v>
      </c>
      <c r="C169" s="3">
        <v>41626</v>
      </c>
      <c r="D169" s="2">
        <v>856</v>
      </c>
      <c r="E169" s="2">
        <v>9388</v>
      </c>
      <c r="F169" s="4">
        <f t="shared" si="8"/>
        <v>2.0564070532840054E-2</v>
      </c>
      <c r="G169" s="2">
        <v>139175</v>
      </c>
      <c r="H169" s="2">
        <v>100967</v>
      </c>
      <c r="I169" s="8">
        <f t="shared" si="9"/>
        <v>38208</v>
      </c>
      <c r="J169" s="2">
        <v>1488</v>
      </c>
      <c r="K169" s="6">
        <f t="shared" si="10"/>
        <v>137687</v>
      </c>
      <c r="L169" s="5">
        <f t="shared" si="11"/>
        <v>1.0691575354769176E-2</v>
      </c>
    </row>
    <row r="170" spans="1:12" x14ac:dyDescent="0.25">
      <c r="A170" s="1">
        <v>44064</v>
      </c>
      <c r="B170" s="2">
        <v>168</v>
      </c>
      <c r="C170" s="3">
        <v>42265</v>
      </c>
      <c r="D170" s="2">
        <v>864</v>
      </c>
      <c r="E170" s="2">
        <v>9448</v>
      </c>
      <c r="F170" s="4">
        <f t="shared" si="8"/>
        <v>2.0442446468709335E-2</v>
      </c>
      <c r="G170" s="2">
        <v>140844</v>
      </c>
      <c r="H170" s="2">
        <v>102686</v>
      </c>
      <c r="I170" s="8">
        <f t="shared" si="9"/>
        <v>38158</v>
      </c>
      <c r="J170" s="2">
        <v>1549</v>
      </c>
      <c r="K170" s="6">
        <f t="shared" si="10"/>
        <v>139295</v>
      </c>
      <c r="L170" s="5">
        <f t="shared" si="11"/>
        <v>1.0997983584675243E-2</v>
      </c>
    </row>
    <row r="171" spans="1:12" x14ac:dyDescent="0.25">
      <c r="A171" s="1">
        <v>44065</v>
      </c>
      <c r="B171" s="2">
        <v>169</v>
      </c>
      <c r="C171" s="3">
        <v>43066</v>
      </c>
      <c r="D171" s="2">
        <v>872</v>
      </c>
      <c r="E171" s="2">
        <v>9502</v>
      </c>
      <c r="F171" s="4">
        <f t="shared" si="8"/>
        <v>2.0247991454976084E-2</v>
      </c>
      <c r="G171" s="2">
        <v>142083</v>
      </c>
      <c r="H171" s="2">
        <v>103426</v>
      </c>
      <c r="I171" s="8">
        <f t="shared" si="9"/>
        <v>38657</v>
      </c>
      <c r="J171" s="2">
        <v>1563</v>
      </c>
      <c r="K171" s="6">
        <f t="shared" si="10"/>
        <v>140520</v>
      </c>
      <c r="L171" s="5">
        <f t="shared" si="11"/>
        <v>1.1000612318152065E-2</v>
      </c>
    </row>
    <row r="172" spans="1:12" x14ac:dyDescent="0.25">
      <c r="A172" s="1">
        <v>44066</v>
      </c>
      <c r="B172" s="2">
        <v>170</v>
      </c>
      <c r="C172" s="3">
        <v>43529</v>
      </c>
      <c r="D172" s="2">
        <v>881</v>
      </c>
      <c r="E172" s="2">
        <v>9524</v>
      </c>
      <c r="F172" s="4">
        <f t="shared" si="8"/>
        <v>2.0239380642789864E-2</v>
      </c>
      <c r="G172" s="2">
        <v>143937</v>
      </c>
      <c r="H172" s="2">
        <v>104054</v>
      </c>
      <c r="I172" s="8">
        <f t="shared" si="9"/>
        <v>39883</v>
      </c>
      <c r="J172" s="2">
        <v>1567</v>
      </c>
      <c r="K172" s="6">
        <f t="shared" si="10"/>
        <v>142370</v>
      </c>
      <c r="L172" s="5">
        <f t="shared" si="11"/>
        <v>1.0886707378922724E-2</v>
      </c>
    </row>
    <row r="173" spans="1:12" x14ac:dyDescent="0.25">
      <c r="A173" s="1">
        <v>44067</v>
      </c>
      <c r="B173" s="2">
        <v>171</v>
      </c>
      <c r="C173" s="3">
        <v>43899</v>
      </c>
      <c r="D173" s="2">
        <v>885</v>
      </c>
      <c r="E173" s="2">
        <v>9544</v>
      </c>
      <c r="F173" s="4">
        <f t="shared" si="8"/>
        <v>2.0159912526481243E-2</v>
      </c>
      <c r="G173" s="2">
        <v>144604</v>
      </c>
      <c r="H173" s="2">
        <v>106041</v>
      </c>
      <c r="I173" s="8">
        <f t="shared" si="9"/>
        <v>38563</v>
      </c>
      <c r="J173" s="2">
        <v>1588</v>
      </c>
      <c r="K173" s="6">
        <f t="shared" si="10"/>
        <v>143016</v>
      </c>
      <c r="L173" s="5">
        <f t="shared" si="11"/>
        <v>1.0981715581864955E-2</v>
      </c>
    </row>
    <row r="174" spans="1:12" x14ac:dyDescent="0.25">
      <c r="A174" s="1">
        <v>44068</v>
      </c>
      <c r="B174" s="2">
        <v>172</v>
      </c>
      <c r="C174" s="3">
        <v>44568</v>
      </c>
      <c r="D174" s="2">
        <v>895</v>
      </c>
      <c r="E174" s="2">
        <v>9594</v>
      </c>
      <c r="F174" s="4">
        <f t="shared" si="8"/>
        <v>2.0081672949201219E-2</v>
      </c>
      <c r="G174" s="2">
        <v>145417</v>
      </c>
      <c r="H174" s="2">
        <v>108035</v>
      </c>
      <c r="I174" s="8">
        <f t="shared" si="9"/>
        <v>37382</v>
      </c>
      <c r="J174" s="2">
        <v>1628</v>
      </c>
      <c r="K174" s="6">
        <f t="shared" si="10"/>
        <v>143789</v>
      </c>
      <c r="L174" s="5">
        <f t="shared" si="11"/>
        <v>1.1195389809994705E-2</v>
      </c>
    </row>
    <row r="175" spans="1:12" x14ac:dyDescent="0.25">
      <c r="A175" s="1">
        <v>44069</v>
      </c>
      <c r="B175" s="2">
        <v>173</v>
      </c>
      <c r="C175" s="3">
        <v>45230</v>
      </c>
      <c r="D175" s="2">
        <v>902</v>
      </c>
      <c r="E175" s="2">
        <v>9691</v>
      </c>
      <c r="F175" s="4">
        <f t="shared" si="8"/>
        <v>1.9942516029184169E-2</v>
      </c>
      <c r="G175" s="2">
        <v>147353</v>
      </c>
      <c r="H175" s="2">
        <v>109765</v>
      </c>
      <c r="I175" s="8">
        <f t="shared" si="9"/>
        <v>37588</v>
      </c>
      <c r="J175" s="2">
        <v>1648</v>
      </c>
      <c r="K175" s="6">
        <f t="shared" si="10"/>
        <v>145705</v>
      </c>
      <c r="L175" s="5">
        <f t="shared" si="11"/>
        <v>1.1184027471446119E-2</v>
      </c>
    </row>
    <row r="176" spans="1:12" x14ac:dyDescent="0.25">
      <c r="A176" s="1">
        <v>44070</v>
      </c>
      <c r="B176" s="2">
        <v>174</v>
      </c>
      <c r="C176" s="3">
        <v>45978</v>
      </c>
      <c r="D176" s="2">
        <v>910</v>
      </c>
      <c r="E176" s="2">
        <v>9731</v>
      </c>
      <c r="F176" s="4">
        <f t="shared" si="8"/>
        <v>1.9792074470398886E-2</v>
      </c>
      <c r="G176" s="2">
        <v>149179</v>
      </c>
      <c r="H176" s="2">
        <v>111416</v>
      </c>
      <c r="I176" s="8">
        <f t="shared" si="9"/>
        <v>37763</v>
      </c>
      <c r="J176" s="2">
        <v>1673</v>
      </c>
      <c r="K176" s="6">
        <f t="shared" si="10"/>
        <v>147506</v>
      </c>
      <c r="L176" s="5">
        <f t="shared" si="11"/>
        <v>1.1214715207904598E-2</v>
      </c>
    </row>
    <row r="177" spans="1:12" x14ac:dyDescent="0.25">
      <c r="A177" s="1">
        <v>44071</v>
      </c>
      <c r="B177" s="2">
        <v>175</v>
      </c>
      <c r="C177" s="3">
        <v>46757</v>
      </c>
      <c r="D177" s="2">
        <v>918</v>
      </c>
      <c r="E177" s="2">
        <v>10266</v>
      </c>
      <c r="F177" s="4">
        <f t="shared" si="8"/>
        <v>1.9633423872361357E-2</v>
      </c>
      <c r="G177" s="2">
        <v>150815</v>
      </c>
      <c r="H177" s="2">
        <v>113313</v>
      </c>
      <c r="I177" s="8">
        <f t="shared" si="9"/>
        <v>37502</v>
      </c>
      <c r="J177" s="2">
        <v>1701</v>
      </c>
      <c r="K177" s="6">
        <f t="shared" si="10"/>
        <v>149114</v>
      </c>
      <c r="L177" s="5">
        <f t="shared" si="11"/>
        <v>1.1278718960315619E-2</v>
      </c>
    </row>
    <row r="178" spans="1:12" x14ac:dyDescent="0.25">
      <c r="A178" s="1">
        <v>44072</v>
      </c>
      <c r="B178" s="2">
        <v>176</v>
      </c>
      <c r="C178" s="3">
        <v>47577</v>
      </c>
      <c r="D178" s="2">
        <v>921</v>
      </c>
      <c r="E178" s="2">
        <v>10328</v>
      </c>
      <c r="F178" s="4">
        <f t="shared" si="8"/>
        <v>1.9358093196292326E-2</v>
      </c>
      <c r="G178" s="2">
        <v>152280</v>
      </c>
      <c r="H178" s="2">
        <v>114099</v>
      </c>
      <c r="I178" s="8">
        <f t="shared" si="9"/>
        <v>38181</v>
      </c>
      <c r="J178" s="2">
        <v>1725</v>
      </c>
      <c r="K178" s="6">
        <f t="shared" si="10"/>
        <v>150555</v>
      </c>
      <c r="L178" s="5">
        <f t="shared" si="11"/>
        <v>1.1327817178881009E-2</v>
      </c>
    </row>
    <row r="179" spans="1:12" x14ac:dyDescent="0.25">
      <c r="A179" s="1">
        <v>44073</v>
      </c>
      <c r="B179" s="2">
        <v>177</v>
      </c>
      <c r="C179" s="3">
        <v>48032</v>
      </c>
      <c r="D179" s="2">
        <v>930</v>
      </c>
      <c r="E179" s="2">
        <v>10355</v>
      </c>
      <c r="F179" s="4">
        <f t="shared" si="8"/>
        <v>1.936209193870753E-2</v>
      </c>
      <c r="G179" s="2">
        <v>153115</v>
      </c>
      <c r="H179" s="2">
        <v>114769</v>
      </c>
      <c r="I179" s="8">
        <f t="shared" si="9"/>
        <v>38346</v>
      </c>
      <c r="J179" s="2">
        <v>1747</v>
      </c>
      <c r="K179" s="6">
        <f t="shared" si="10"/>
        <v>151368</v>
      </c>
      <c r="L179" s="5">
        <f t="shared" si="11"/>
        <v>1.1409724716716193E-2</v>
      </c>
    </row>
    <row r="180" spans="1:12" x14ac:dyDescent="0.25">
      <c r="A180" s="1">
        <v>44074</v>
      </c>
      <c r="B180" s="2">
        <v>178</v>
      </c>
      <c r="C180" s="3">
        <v>48396</v>
      </c>
      <c r="D180" s="2">
        <v>933</v>
      </c>
      <c r="E180" s="2">
        <v>10375</v>
      </c>
      <c r="F180" s="4">
        <f t="shared" si="8"/>
        <v>1.9278452764691298E-2</v>
      </c>
      <c r="G180" s="2">
        <v>154933</v>
      </c>
      <c r="H180" s="2">
        <v>116864</v>
      </c>
      <c r="I180" s="8">
        <f t="shared" si="9"/>
        <v>38069</v>
      </c>
      <c r="J180" s="2">
        <v>1754</v>
      </c>
      <c r="K180" s="6">
        <f t="shared" si="10"/>
        <v>153179</v>
      </c>
      <c r="L180" s="5">
        <f t="shared" si="11"/>
        <v>1.1321022635590868E-2</v>
      </c>
    </row>
    <row r="181" spans="1:12" x14ac:dyDescent="0.25">
      <c r="A181" s="1">
        <v>44075</v>
      </c>
      <c r="B181" s="2">
        <v>179</v>
      </c>
      <c r="C181" s="3">
        <v>49185</v>
      </c>
      <c r="D181" s="2">
        <v>948</v>
      </c>
      <c r="E181" s="2">
        <v>10417</v>
      </c>
      <c r="F181" s="4">
        <f t="shared" si="8"/>
        <v>1.9274168953949376E-2</v>
      </c>
      <c r="G181" s="2">
        <v>156329</v>
      </c>
      <c r="H181" s="2">
        <v>118885</v>
      </c>
      <c r="I181" s="8">
        <f t="shared" si="9"/>
        <v>37444</v>
      </c>
      <c r="J181" s="2">
        <v>1781</v>
      </c>
      <c r="K181" s="6">
        <f t="shared" si="10"/>
        <v>154548</v>
      </c>
      <c r="L181" s="5">
        <f t="shared" si="11"/>
        <v>1.1392639881276027E-2</v>
      </c>
    </row>
    <row r="182" spans="1:12" x14ac:dyDescent="0.25">
      <c r="A182" s="1">
        <v>44076</v>
      </c>
      <c r="B182" s="2">
        <v>180</v>
      </c>
      <c r="C182" s="3">
        <v>49991</v>
      </c>
      <c r="D182" s="2">
        <v>966</v>
      </c>
      <c r="E182" s="2">
        <v>10463</v>
      </c>
      <c r="F182" s="4">
        <f t="shared" si="8"/>
        <v>1.9323478226080694E-2</v>
      </c>
      <c r="G182" s="2">
        <v>157831</v>
      </c>
      <c r="H182" s="2">
        <v>120675</v>
      </c>
      <c r="I182" s="8">
        <f t="shared" si="9"/>
        <v>37156</v>
      </c>
      <c r="J182" s="2">
        <v>1797</v>
      </c>
      <c r="K182" s="6">
        <f t="shared" si="10"/>
        <v>156034</v>
      </c>
      <c r="L182" s="5">
        <f t="shared" si="11"/>
        <v>1.1385595985579512E-2</v>
      </c>
    </row>
    <row r="183" spans="1:12" x14ac:dyDescent="0.25">
      <c r="A183" s="1">
        <v>44077</v>
      </c>
      <c r="B183" s="2">
        <v>181</v>
      </c>
      <c r="C183" s="3">
        <v>50885</v>
      </c>
      <c r="D183" s="2">
        <v>976</v>
      </c>
      <c r="E183" s="2">
        <v>10547</v>
      </c>
      <c r="F183" s="4">
        <f t="shared" si="8"/>
        <v>1.9180505060430383E-2</v>
      </c>
      <c r="G183" s="2">
        <v>159546</v>
      </c>
      <c r="J183" s="2">
        <v>1815</v>
      </c>
      <c r="K183" s="6">
        <f t="shared" si="10"/>
        <v>157731</v>
      </c>
      <c r="L183" s="5">
        <f t="shared" si="11"/>
        <v>1.1376029483659886E-2</v>
      </c>
    </row>
    <row r="184" spans="1:12" x14ac:dyDescent="0.25">
      <c r="A184" s="1">
        <v>44078</v>
      </c>
      <c r="B184" s="2">
        <v>182</v>
      </c>
      <c r="C184" s="3">
        <v>51677</v>
      </c>
      <c r="D184" s="2">
        <v>987</v>
      </c>
      <c r="E184" s="2">
        <v>10547</v>
      </c>
      <c r="F184" s="4">
        <f t="shared" si="8"/>
        <v>1.9099405925266561E-2</v>
      </c>
      <c r="G184" s="2">
        <v>160597</v>
      </c>
      <c r="J184" s="2">
        <v>1837</v>
      </c>
      <c r="K184" s="6">
        <f t="shared" si="10"/>
        <v>158760</v>
      </c>
      <c r="L184" s="5">
        <f t="shared" si="11"/>
        <v>1.1438569836298313E-2</v>
      </c>
    </row>
    <row r="185" spans="1:12" x14ac:dyDescent="0.25">
      <c r="A185" s="1">
        <v>44079</v>
      </c>
      <c r="B185" s="2">
        <v>183</v>
      </c>
      <c r="C185" s="3">
        <v>52464</v>
      </c>
      <c r="D185" s="2">
        <v>993</v>
      </c>
      <c r="E185" s="2">
        <v>10613</v>
      </c>
      <c r="F185" s="4">
        <f t="shared" si="8"/>
        <v>1.8927264409881062E-2</v>
      </c>
      <c r="G185" s="2">
        <v>162362</v>
      </c>
      <c r="J185" s="2">
        <v>1862</v>
      </c>
      <c r="K185" s="6">
        <f t="shared" si="10"/>
        <v>160500</v>
      </c>
      <c r="L185" s="5">
        <f t="shared" si="11"/>
        <v>1.1468200687352952E-2</v>
      </c>
    </row>
    <row r="186" spans="1:12" x14ac:dyDescent="0.25">
      <c r="A186" s="1">
        <v>44080</v>
      </c>
      <c r="B186" s="2">
        <v>184</v>
      </c>
      <c r="C186" s="3">
        <v>52774</v>
      </c>
      <c r="D186" s="2">
        <v>996</v>
      </c>
      <c r="E186" s="2">
        <v>10628</v>
      </c>
      <c r="F186" s="4">
        <f t="shared" si="8"/>
        <v>1.8872929851820971E-2</v>
      </c>
      <c r="G186" s="2">
        <v>164126</v>
      </c>
      <c r="J186" s="2">
        <v>1865</v>
      </c>
      <c r="K186" s="6">
        <f t="shared" si="10"/>
        <v>162261</v>
      </c>
      <c r="L186" s="5">
        <f t="shared" si="11"/>
        <v>1.1363220940009505E-2</v>
      </c>
    </row>
    <row r="187" spans="1:12" x14ac:dyDescent="0.25">
      <c r="A187" s="1">
        <v>44081</v>
      </c>
      <c r="B187" s="2">
        <v>185</v>
      </c>
      <c r="C187" s="3">
        <v>53064</v>
      </c>
      <c r="D187" s="2">
        <v>996</v>
      </c>
      <c r="E187" s="2">
        <v>10648</v>
      </c>
      <c r="F187" s="4">
        <f t="shared" si="8"/>
        <v>1.8769787426503846E-2</v>
      </c>
      <c r="G187" s="2">
        <v>165109</v>
      </c>
      <c r="J187" s="2">
        <v>1869</v>
      </c>
      <c r="K187" s="6">
        <f t="shared" si="10"/>
        <v>163240</v>
      </c>
      <c r="L187" s="5">
        <f t="shared" si="11"/>
        <v>1.1319794802221563E-2</v>
      </c>
    </row>
    <row r="188" spans="1:12" x14ac:dyDescent="0.25">
      <c r="A188" s="1">
        <v>44082</v>
      </c>
      <c r="B188" s="2">
        <v>186</v>
      </c>
      <c r="C188" s="3">
        <v>53319</v>
      </c>
      <c r="D188" s="2">
        <v>997</v>
      </c>
      <c r="E188" s="2">
        <v>10665</v>
      </c>
      <c r="F188" s="4">
        <f t="shared" si="8"/>
        <v>1.8698775295860764E-2</v>
      </c>
      <c r="G188" s="2">
        <v>165754</v>
      </c>
      <c r="J188" s="2">
        <v>1896</v>
      </c>
      <c r="K188" s="6">
        <f t="shared" si="10"/>
        <v>163858</v>
      </c>
      <c r="L188" s="5">
        <f t="shared" si="11"/>
        <v>1.1438637981587171E-2</v>
      </c>
    </row>
    <row r="189" spans="1:12" x14ac:dyDescent="0.25">
      <c r="A189" s="1">
        <v>44083</v>
      </c>
      <c r="B189" s="2">
        <v>187</v>
      </c>
      <c r="C189" s="3">
        <v>53977</v>
      </c>
      <c r="D189" s="2">
        <v>1013</v>
      </c>
      <c r="E189" s="2">
        <v>10725</v>
      </c>
      <c r="F189" s="4">
        <f t="shared" si="8"/>
        <v>1.8767252718750578E-2</v>
      </c>
      <c r="G189" s="2">
        <v>166587</v>
      </c>
      <c r="J189" s="2">
        <v>1931</v>
      </c>
      <c r="K189" s="6">
        <f t="shared" si="10"/>
        <v>164656</v>
      </c>
      <c r="L189" s="5">
        <f t="shared" si="11"/>
        <v>1.1591540756481599E-2</v>
      </c>
    </row>
    <row r="190" spans="1:12" x14ac:dyDescent="0.25">
      <c r="A190" s="1">
        <v>44084</v>
      </c>
      <c r="B190" s="2">
        <v>188</v>
      </c>
      <c r="C190" s="3">
        <v>54772</v>
      </c>
      <c r="D190" s="2">
        <v>1035</v>
      </c>
      <c r="E190" s="2">
        <v>10791</v>
      </c>
      <c r="F190" s="4">
        <f t="shared" si="8"/>
        <v>1.8896516468268457E-2</v>
      </c>
      <c r="G190" s="2">
        <v>168237</v>
      </c>
      <c r="J190" s="2">
        <v>1988</v>
      </c>
      <c r="K190" s="6">
        <f t="shared" si="10"/>
        <v>166249</v>
      </c>
      <c r="L190" s="5">
        <f t="shared" si="11"/>
        <v>1.1816663397469047E-2</v>
      </c>
    </row>
    <row r="191" spans="1:12" x14ac:dyDescent="0.25">
      <c r="A191" s="1">
        <v>44085</v>
      </c>
      <c r="B191" s="2">
        <v>189</v>
      </c>
      <c r="C191" s="3">
        <v>55704</v>
      </c>
      <c r="D191" s="2">
        <v>1044</v>
      </c>
      <c r="E191" s="2">
        <v>10822</v>
      </c>
      <c r="F191" s="4">
        <f t="shared" si="8"/>
        <v>1.8741921585523482E-2</v>
      </c>
      <c r="G191" s="2">
        <v>169859</v>
      </c>
      <c r="J191" s="2">
        <v>2025</v>
      </c>
      <c r="K191" s="6">
        <f t="shared" si="10"/>
        <v>167834</v>
      </c>
      <c r="L191" s="5">
        <f t="shared" si="11"/>
        <v>1.1921652664857323E-2</v>
      </c>
    </row>
    <row r="192" spans="1:12" x14ac:dyDescent="0.25">
      <c r="A192" s="1">
        <v>44086</v>
      </c>
      <c r="B192" s="2">
        <v>190</v>
      </c>
      <c r="C192" s="3">
        <v>56415</v>
      </c>
      <c r="D192" s="2">
        <v>1057</v>
      </c>
      <c r="E192" s="2">
        <v>10872</v>
      </c>
      <c r="F192" s="4">
        <f t="shared" si="8"/>
        <v>1.8736151732695206E-2</v>
      </c>
      <c r="G192" s="2">
        <v>170891</v>
      </c>
      <c r="J192" s="2">
        <v>2064</v>
      </c>
      <c r="K192" s="6">
        <f t="shared" si="10"/>
        <v>168827</v>
      </c>
      <c r="L192" s="5">
        <f t="shared" si="11"/>
        <v>1.2077874200513778E-2</v>
      </c>
    </row>
    <row r="193" spans="1:12" x14ac:dyDescent="0.25">
      <c r="A193" s="1">
        <v>44087</v>
      </c>
      <c r="B193" s="2">
        <v>191</v>
      </c>
      <c r="C193" s="3">
        <v>56945</v>
      </c>
      <c r="D193" s="2">
        <v>1060</v>
      </c>
      <c r="E193" s="2">
        <v>10905</v>
      </c>
      <c r="F193" s="4">
        <f t="shared" si="8"/>
        <v>1.861445254192642E-2</v>
      </c>
      <c r="G193" s="2">
        <v>171824</v>
      </c>
      <c r="J193" s="2">
        <v>2078</v>
      </c>
      <c r="K193" s="6">
        <f t="shared" si="10"/>
        <v>169746</v>
      </c>
      <c r="L193" s="5">
        <f t="shared" si="11"/>
        <v>1.2093770369680604E-2</v>
      </c>
    </row>
    <row r="194" spans="1:12" x14ac:dyDescent="0.25">
      <c r="A194" s="1">
        <v>44088</v>
      </c>
      <c r="B194" s="2">
        <v>192</v>
      </c>
      <c r="C194" s="3">
        <v>57282</v>
      </c>
      <c r="D194" s="2">
        <v>1065</v>
      </c>
      <c r="E194" s="2">
        <v>10918</v>
      </c>
      <c r="F194" s="4">
        <f t="shared" si="8"/>
        <v>1.8592227925002619E-2</v>
      </c>
      <c r="G194" s="2">
        <v>174274</v>
      </c>
      <c r="J194" s="2">
        <v>2097</v>
      </c>
      <c r="K194" s="6">
        <f t="shared" si="10"/>
        <v>172177</v>
      </c>
      <c r="L194" s="5">
        <f t="shared" si="11"/>
        <v>1.203277597346707E-2</v>
      </c>
    </row>
    <row r="195" spans="1:12" x14ac:dyDescent="0.25">
      <c r="A195" s="1">
        <v>44089</v>
      </c>
      <c r="B195" s="2">
        <v>193</v>
      </c>
      <c r="C195" s="3">
        <v>58000</v>
      </c>
      <c r="D195" s="2">
        <v>1074</v>
      </c>
      <c r="E195" s="2">
        <v>10962</v>
      </c>
      <c r="F195" s="4">
        <f t="shared" si="8"/>
        <v>1.8517241379310344E-2</v>
      </c>
      <c r="G195" s="2">
        <v>174231</v>
      </c>
      <c r="J195" s="2">
        <v>2127</v>
      </c>
      <c r="K195" s="6">
        <f t="shared" si="10"/>
        <v>172104</v>
      </c>
      <c r="L195" s="5">
        <f t="shared" si="11"/>
        <v>1.2207930850422715E-2</v>
      </c>
    </row>
    <row r="196" spans="1:12" x14ac:dyDescent="0.25">
      <c r="A196" s="1">
        <v>44090</v>
      </c>
      <c r="B196" s="2">
        <v>194</v>
      </c>
      <c r="C196" s="3">
        <v>58764</v>
      </c>
      <c r="D196" s="2">
        <v>1082</v>
      </c>
      <c r="E196" s="2">
        <v>11043</v>
      </c>
      <c r="F196" s="4">
        <f t="shared" si="8"/>
        <v>1.8412633585188212E-2</v>
      </c>
      <c r="G196" s="2">
        <v>177087</v>
      </c>
      <c r="J196" s="2">
        <v>2151</v>
      </c>
      <c r="K196" s="6">
        <f t="shared" si="10"/>
        <v>174936</v>
      </c>
      <c r="L196" s="5">
        <f t="shared" si="11"/>
        <v>1.2146572023920445E-2</v>
      </c>
    </row>
    <row r="197" spans="1:12" x14ac:dyDescent="0.25">
      <c r="A197" s="1">
        <v>44091</v>
      </c>
      <c r="B197" s="2">
        <v>195</v>
      </c>
      <c r="C197" s="3">
        <v>59370</v>
      </c>
      <c r="D197" s="2">
        <v>1093</v>
      </c>
      <c r="E197" s="2">
        <v>11109</v>
      </c>
      <c r="F197" s="4">
        <f t="shared" si="8"/>
        <v>1.8409971366009768E-2</v>
      </c>
      <c r="G197" s="2">
        <v>178140</v>
      </c>
      <c r="J197" s="2">
        <v>2164</v>
      </c>
      <c r="K197" s="6">
        <f t="shared" si="10"/>
        <v>175976</v>
      </c>
      <c r="L197" s="5">
        <f t="shared" si="11"/>
        <v>1.2147748961490961E-2</v>
      </c>
    </row>
    <row r="198" spans="1:12" x14ac:dyDescent="0.25">
      <c r="A198" s="1">
        <v>44092</v>
      </c>
      <c r="B198" s="2">
        <v>196</v>
      </c>
      <c r="C198" s="3">
        <v>60128</v>
      </c>
      <c r="D198" s="2">
        <v>1101</v>
      </c>
      <c r="E198" s="2">
        <v>11168</v>
      </c>
      <c r="F198" s="4">
        <f t="shared" si="8"/>
        <v>1.831093666844066E-2</v>
      </c>
      <c r="G198" s="6">
        <v>180497</v>
      </c>
      <c r="J198" s="2">
        <v>2196</v>
      </c>
      <c r="K198" s="6">
        <f t="shared" si="10"/>
        <v>178301</v>
      </c>
      <c r="L198" s="5">
        <f t="shared" si="11"/>
        <v>1.2166407197903566E-2</v>
      </c>
    </row>
    <row r="199" spans="1:12" x14ac:dyDescent="0.25">
      <c r="A199" s="1">
        <v>44093</v>
      </c>
      <c r="B199" s="2">
        <v>197</v>
      </c>
      <c r="C199" s="3">
        <v>61106</v>
      </c>
      <c r="D199" s="2">
        <v>1108</v>
      </c>
      <c r="E199" s="2">
        <v>11237</v>
      </c>
      <c r="F199" s="4">
        <f t="shared" si="8"/>
        <v>1.8132425621051943E-2</v>
      </c>
      <c r="G199" s="2">
        <v>181439</v>
      </c>
      <c r="J199" s="2">
        <v>2216</v>
      </c>
      <c r="K199" s="6">
        <f t="shared" si="10"/>
        <v>179223</v>
      </c>
      <c r="L199" s="5">
        <f t="shared" si="11"/>
        <v>1.2213471194175454E-2</v>
      </c>
    </row>
    <row r="200" spans="1:12" x14ac:dyDescent="0.25">
      <c r="A200" s="1">
        <v>44094</v>
      </c>
      <c r="B200" s="2">
        <v>198</v>
      </c>
      <c r="C200" s="3">
        <v>61542</v>
      </c>
      <c r="D200" s="2">
        <v>1111</v>
      </c>
      <c r="E200" s="2">
        <v>11259</v>
      </c>
      <c r="F200" s="4">
        <f t="shared" si="8"/>
        <v>1.8052711969061778E-2</v>
      </c>
      <c r="G200" s="6">
        <v>183514</v>
      </c>
      <c r="J200" s="2">
        <v>2218</v>
      </c>
      <c r="K200" s="6">
        <f t="shared" si="10"/>
        <v>181296</v>
      </c>
      <c r="L200" s="5">
        <f t="shared" si="11"/>
        <v>1.2086271347145176E-2</v>
      </c>
    </row>
    <row r="201" spans="1:12" x14ac:dyDescent="0.25">
      <c r="A201" s="1">
        <v>44095</v>
      </c>
      <c r="B201" s="2">
        <v>199</v>
      </c>
      <c r="C201" s="3">
        <v>61917</v>
      </c>
      <c r="D201" s="2">
        <v>1112</v>
      </c>
      <c r="E201" s="2">
        <v>11283</v>
      </c>
      <c r="F201" s="4">
        <f t="shared" si="8"/>
        <v>1.7959526462845422E-2</v>
      </c>
      <c r="G201" s="2">
        <v>184409</v>
      </c>
      <c r="J201" s="2">
        <v>2233</v>
      </c>
      <c r="K201" s="6">
        <f t="shared" si="10"/>
        <v>182176</v>
      </c>
      <c r="L201" s="5">
        <f t="shared" si="11"/>
        <v>1.2108953467563948E-2</v>
      </c>
    </row>
    <row r="202" spans="1:12" x14ac:dyDescent="0.25">
      <c r="A202" s="1">
        <v>44096</v>
      </c>
      <c r="B202" s="2">
        <v>200</v>
      </c>
      <c r="C202" s="3">
        <v>62731</v>
      </c>
      <c r="D202" s="2">
        <v>1119</v>
      </c>
      <c r="E202" s="2">
        <v>11361</v>
      </c>
      <c r="F202" s="4">
        <f t="shared" si="8"/>
        <v>1.7838070491463551E-2</v>
      </c>
      <c r="G202" s="2">
        <v>185148</v>
      </c>
      <c r="J202" s="2">
        <v>2261</v>
      </c>
      <c r="K202" s="6">
        <f t="shared" si="10"/>
        <v>182887</v>
      </c>
      <c r="L202" s="5">
        <f t="shared" si="11"/>
        <v>1.2211852139909694E-2</v>
      </c>
    </row>
    <row r="203" spans="1:12" x14ac:dyDescent="0.25">
      <c r="A203" s="1">
        <v>44097</v>
      </c>
      <c r="B203" s="2">
        <v>201</v>
      </c>
      <c r="C203" s="3">
        <v>63517</v>
      </c>
      <c r="D203" s="2">
        <v>1124</v>
      </c>
      <c r="E203" s="2">
        <v>11480</v>
      </c>
      <c r="F203" s="4">
        <f t="shared" si="8"/>
        <v>1.7696049876411039E-2</v>
      </c>
      <c r="G203" s="2">
        <v>186709</v>
      </c>
      <c r="J203" s="2">
        <v>2275</v>
      </c>
      <c r="K203" s="6">
        <f t="shared" si="10"/>
        <v>184434</v>
      </c>
      <c r="L203" s="5">
        <f t="shared" si="11"/>
        <v>1.2184736675789598E-2</v>
      </c>
    </row>
    <row r="204" spans="1:12" x14ac:dyDescent="0.25">
      <c r="A204" s="1">
        <v>44098</v>
      </c>
      <c r="B204" s="2">
        <v>202</v>
      </c>
      <c r="C204" s="3">
        <v>64158</v>
      </c>
      <c r="D204" s="2">
        <v>1137</v>
      </c>
      <c r="E204" s="2">
        <v>11570</v>
      </c>
      <c r="F204" s="4">
        <f t="shared" si="8"/>
        <v>1.7721874123258208E-2</v>
      </c>
      <c r="G204" s="2">
        <v>187544</v>
      </c>
      <c r="J204" s="2">
        <v>2310</v>
      </c>
      <c r="K204" s="6">
        <f t="shared" si="10"/>
        <v>185234</v>
      </c>
      <c r="L204" s="5">
        <f t="shared" si="11"/>
        <v>1.2317109584950732E-2</v>
      </c>
    </row>
    <row r="205" spans="1:12" x14ac:dyDescent="0.25">
      <c r="A205" s="1">
        <v>44099</v>
      </c>
      <c r="B205" s="2">
        <v>203</v>
      </c>
      <c r="C205" s="3">
        <v>65066</v>
      </c>
      <c r="D205" s="2">
        <v>1149</v>
      </c>
      <c r="E205" s="2">
        <v>11677</v>
      </c>
      <c r="F205" s="4">
        <f t="shared" si="8"/>
        <v>1.7658992407709094E-2</v>
      </c>
      <c r="G205" s="2">
        <v>189454</v>
      </c>
      <c r="J205" s="2">
        <v>2352</v>
      </c>
      <c r="K205" s="6">
        <f t="shared" si="10"/>
        <v>187102</v>
      </c>
      <c r="L205" s="5">
        <f t="shared" si="11"/>
        <v>1.2414623074730541E-2</v>
      </c>
    </row>
    <row r="206" spans="1:12" x14ac:dyDescent="0.25">
      <c r="A206" s="1">
        <v>44100</v>
      </c>
      <c r="B206" s="2">
        <v>204</v>
      </c>
      <c r="C206" s="3">
        <v>66036</v>
      </c>
      <c r="D206" s="2">
        <v>1154</v>
      </c>
      <c r="E206" s="2">
        <v>11750</v>
      </c>
      <c r="F206" s="4">
        <f t="shared" si="8"/>
        <v>1.7475316494033558E-2</v>
      </c>
      <c r="L206" s="5"/>
    </row>
    <row r="207" spans="1:12" x14ac:dyDescent="0.25">
      <c r="A207" s="1">
        <v>44101</v>
      </c>
      <c r="B207" s="2">
        <v>205</v>
      </c>
      <c r="C207" s="3">
        <v>66491</v>
      </c>
      <c r="D207" s="2">
        <v>1157</v>
      </c>
      <c r="E207" s="2">
        <v>11771</v>
      </c>
      <c r="F207" s="4">
        <f t="shared" si="8"/>
        <v>1.7400851243025373E-2</v>
      </c>
      <c r="G207" s="2">
        <v>192995</v>
      </c>
      <c r="J207" s="2">
        <v>2377</v>
      </c>
      <c r="K207" s="6">
        <f t="shared" ref="K207:K266" si="12">G207-J207</f>
        <v>190618</v>
      </c>
      <c r="L207" s="5">
        <f t="shared" ref="L207:L266" si="13">J207/G207</f>
        <v>1.2316381253400347E-2</v>
      </c>
    </row>
    <row r="208" spans="1:12" x14ac:dyDescent="0.25">
      <c r="A208" s="1">
        <v>44102</v>
      </c>
      <c r="B208" s="2">
        <v>206</v>
      </c>
      <c r="C208" s="3">
        <v>66939</v>
      </c>
      <c r="D208" s="2">
        <v>1162</v>
      </c>
      <c r="E208" s="2">
        <v>11787</v>
      </c>
      <c r="F208" s="4">
        <f t="shared" si="8"/>
        <v>1.7359088125009338E-2</v>
      </c>
      <c r="G208" s="2">
        <v>193732</v>
      </c>
      <c r="J208" s="2">
        <v>2389</v>
      </c>
      <c r="K208" s="6">
        <f t="shared" si="12"/>
        <v>191343</v>
      </c>
      <c r="L208" s="5">
        <f t="shared" si="13"/>
        <v>1.2331468213821155E-2</v>
      </c>
    </row>
    <row r="209" spans="1:12" x14ac:dyDescent="0.25">
      <c r="A209" s="1">
        <v>44103</v>
      </c>
      <c r="B209" s="2">
        <v>207</v>
      </c>
      <c r="C209" s="3">
        <v>67856</v>
      </c>
      <c r="D209" s="2">
        <v>1170</v>
      </c>
      <c r="E209" s="2">
        <v>11792</v>
      </c>
      <c r="F209" s="4">
        <f t="shared" si="8"/>
        <v>1.7242395661400612E-2</v>
      </c>
      <c r="G209" s="2">
        <v>194611</v>
      </c>
      <c r="J209" s="2">
        <v>2420</v>
      </c>
      <c r="K209" s="6">
        <f t="shared" si="12"/>
        <v>192191</v>
      </c>
      <c r="L209" s="5">
        <f t="shared" si="13"/>
        <v>1.2435062766236236E-2</v>
      </c>
    </row>
    <row r="210" spans="1:12" x14ac:dyDescent="0.25">
      <c r="A210" s="1">
        <v>44104</v>
      </c>
      <c r="B210" s="2">
        <v>208</v>
      </c>
      <c r="C210" s="3">
        <v>68840</v>
      </c>
      <c r="D210" s="2">
        <v>1174</v>
      </c>
      <c r="E210" s="2">
        <v>11840</v>
      </c>
      <c r="F210" s="4">
        <f t="shared" si="8"/>
        <v>1.705403834979663E-2</v>
      </c>
      <c r="G210" s="2">
        <v>196139</v>
      </c>
      <c r="J210" s="2">
        <v>2454</v>
      </c>
      <c r="K210" s="6">
        <f t="shared" si="12"/>
        <v>193685</v>
      </c>
      <c r="L210" s="5">
        <f t="shared" si="13"/>
        <v>1.2511535186780803E-2</v>
      </c>
    </row>
    <row r="211" spans="1:12" x14ac:dyDescent="0.25">
      <c r="A211" s="1">
        <v>44105</v>
      </c>
      <c r="B211" s="2">
        <v>209</v>
      </c>
      <c r="C211" s="3">
        <v>69728</v>
      </c>
      <c r="D211" s="2">
        <v>1191</v>
      </c>
      <c r="E211" s="2">
        <v>11970</v>
      </c>
      <c r="F211" s="4">
        <f t="shared" si="8"/>
        <v>1.7080656264341441E-2</v>
      </c>
      <c r="G211" s="2">
        <v>197432</v>
      </c>
      <c r="J211" s="2">
        <v>2501</v>
      </c>
      <c r="K211" s="6">
        <f t="shared" si="12"/>
        <v>194931</v>
      </c>
      <c r="L211" s="5">
        <f t="shared" si="13"/>
        <v>1.2667652660156408E-2</v>
      </c>
    </row>
    <row r="212" spans="1:12" x14ac:dyDescent="0.25">
      <c r="A212" s="1">
        <v>44106</v>
      </c>
      <c r="B212" s="2">
        <v>210</v>
      </c>
      <c r="C212" s="3">
        <v>70727</v>
      </c>
      <c r="D212" s="2">
        <v>1197</v>
      </c>
      <c r="E212" s="2">
        <v>12041</v>
      </c>
      <c r="F212" s="4">
        <f t="shared" si="8"/>
        <v>1.6924229784947759E-2</v>
      </c>
      <c r="G212" s="2">
        <v>198403</v>
      </c>
      <c r="J212" s="2">
        <v>2515</v>
      </c>
      <c r="K212" s="6">
        <f t="shared" si="12"/>
        <v>195888</v>
      </c>
      <c r="L212" s="5">
        <f t="shared" si="13"/>
        <v>1.2676219613614714E-2</v>
      </c>
    </row>
    <row r="213" spans="1:12" x14ac:dyDescent="0.25">
      <c r="A213" s="1">
        <v>44107</v>
      </c>
      <c r="B213" s="2">
        <v>211</v>
      </c>
      <c r="C213" s="3">
        <v>72001</v>
      </c>
      <c r="D213" s="2">
        <v>1205</v>
      </c>
      <c r="E213" s="2">
        <v>12121</v>
      </c>
      <c r="F213" s="4">
        <f t="shared" si="8"/>
        <v>1.6735878668351828E-2</v>
      </c>
      <c r="G213" s="2">
        <v>199595</v>
      </c>
      <c r="J213" s="2">
        <v>2560</v>
      </c>
      <c r="K213" s="6">
        <f t="shared" si="12"/>
        <v>197035</v>
      </c>
      <c r="L213" s="5">
        <f t="shared" si="13"/>
        <v>1.2825972594503871E-2</v>
      </c>
    </row>
    <row r="214" spans="1:12" x14ac:dyDescent="0.25">
      <c r="A214" s="1">
        <v>44108</v>
      </c>
      <c r="B214" s="2">
        <v>212</v>
      </c>
      <c r="C214" s="3">
        <v>72617</v>
      </c>
      <c r="D214" s="2">
        <v>1209</v>
      </c>
      <c r="E214" s="2">
        <v>12178</v>
      </c>
      <c r="F214" s="4">
        <f t="shared" si="8"/>
        <v>1.6648994037208917E-2</v>
      </c>
      <c r="G214" s="2">
        <v>201210</v>
      </c>
      <c r="J214" s="2">
        <v>2577</v>
      </c>
      <c r="K214" s="6">
        <f t="shared" si="12"/>
        <v>198633</v>
      </c>
      <c r="L214" s="5">
        <f t="shared" si="13"/>
        <v>1.2807514537050842E-2</v>
      </c>
    </row>
    <row r="215" spans="1:12" x14ac:dyDescent="0.25">
      <c r="A215" s="1">
        <v>44109</v>
      </c>
      <c r="B215" s="2">
        <v>213</v>
      </c>
      <c r="C215" s="3">
        <v>73158</v>
      </c>
      <c r="D215" s="2">
        <v>1214</v>
      </c>
      <c r="E215" s="2">
        <v>12445</v>
      </c>
      <c r="F215" s="4">
        <f t="shared" si="8"/>
        <v>1.6594220727739958E-2</v>
      </c>
      <c r="G215" s="2">
        <v>203699</v>
      </c>
      <c r="J215" s="2">
        <v>2597</v>
      </c>
      <c r="K215" s="6">
        <f t="shared" si="12"/>
        <v>201102</v>
      </c>
      <c r="L215" s="5">
        <f t="shared" si="13"/>
        <v>1.2749203481607666E-2</v>
      </c>
    </row>
    <row r="216" spans="1:12" x14ac:dyDescent="0.25">
      <c r="A216" s="1">
        <v>44110</v>
      </c>
      <c r="B216" s="2">
        <v>214</v>
      </c>
      <c r="C216" s="3">
        <v>74194</v>
      </c>
      <c r="D216" s="2">
        <v>1218</v>
      </c>
      <c r="E216" s="2">
        <v>12751</v>
      </c>
      <c r="F216" s="4">
        <f t="shared" si="8"/>
        <v>1.6416421813084617E-2</v>
      </c>
      <c r="G216" s="2">
        <v>205375</v>
      </c>
      <c r="J216" s="2">
        <v>2621</v>
      </c>
      <c r="K216" s="6">
        <f t="shared" si="12"/>
        <v>202754</v>
      </c>
      <c r="L216" s="5">
        <f t="shared" si="13"/>
        <v>1.2762020693852709E-2</v>
      </c>
    </row>
    <row r="217" spans="1:12" x14ac:dyDescent="0.25">
      <c r="A217" s="1">
        <v>44111</v>
      </c>
      <c r="B217" s="2">
        <v>215</v>
      </c>
      <c r="C217" s="3">
        <v>76587</v>
      </c>
      <c r="D217" s="2">
        <v>1223</v>
      </c>
      <c r="E217" s="2">
        <v>12800</v>
      </c>
      <c r="F217" s="4">
        <f t="shared" si="8"/>
        <v>1.5968767545405878E-2</v>
      </c>
      <c r="G217" s="2">
        <v>207455</v>
      </c>
      <c r="J217" s="2">
        <v>2642</v>
      </c>
      <c r="K217" s="6">
        <f t="shared" si="12"/>
        <v>204813</v>
      </c>
      <c r="L217" s="5">
        <f t="shared" si="13"/>
        <v>1.27352919910342E-2</v>
      </c>
    </row>
    <row r="218" spans="1:12" x14ac:dyDescent="0.25">
      <c r="A218" s="1">
        <v>44112</v>
      </c>
      <c r="B218" s="2">
        <v>216</v>
      </c>
      <c r="C218" s="3">
        <v>77455</v>
      </c>
      <c r="D218" s="2">
        <v>1234</v>
      </c>
      <c r="E218" s="2">
        <v>13113</v>
      </c>
      <c r="F218" s="4">
        <f t="shared" si="8"/>
        <v>1.5931831385966044E-2</v>
      </c>
      <c r="G218" s="2">
        <v>209447</v>
      </c>
      <c r="J218" s="2">
        <v>2705</v>
      </c>
      <c r="K218" s="6">
        <f t="shared" si="12"/>
        <v>206742</v>
      </c>
      <c r="L218" s="5">
        <f t="shared" si="13"/>
        <v>1.2914961780307189E-2</v>
      </c>
    </row>
    <row r="219" spans="1:12" x14ac:dyDescent="0.25">
      <c r="A219" s="1">
        <v>44113</v>
      </c>
      <c r="B219" s="2">
        <v>217</v>
      </c>
      <c r="C219" s="3">
        <v>78456</v>
      </c>
      <c r="D219" s="2">
        <v>1242</v>
      </c>
      <c r="E219" s="2">
        <v>13417</v>
      </c>
      <c r="F219" s="4">
        <f t="shared" si="8"/>
        <v>1.5830529213826858E-2</v>
      </c>
      <c r="G219" s="2">
        <v>211003</v>
      </c>
      <c r="J219" s="2">
        <v>2732</v>
      </c>
      <c r="K219" s="6">
        <f t="shared" si="12"/>
        <v>208271</v>
      </c>
      <c r="L219" s="5">
        <f t="shared" si="13"/>
        <v>1.2947683208295617E-2</v>
      </c>
    </row>
    <row r="220" spans="1:12" x14ac:dyDescent="0.25">
      <c r="A220" s="1">
        <v>44114</v>
      </c>
      <c r="B220" s="2">
        <v>218</v>
      </c>
      <c r="C220" s="3">
        <v>79445</v>
      </c>
      <c r="D220" s="2">
        <v>1249</v>
      </c>
      <c r="E220" s="2">
        <v>13539</v>
      </c>
      <c r="F220" s="4">
        <f t="shared" si="8"/>
        <v>1.5721568380640694E-2</v>
      </c>
      <c r="G220" s="2">
        <v>212649</v>
      </c>
      <c r="J220" s="2">
        <v>2758</v>
      </c>
      <c r="K220" s="6">
        <f t="shared" si="12"/>
        <v>209891</v>
      </c>
      <c r="L220" s="5">
        <f t="shared" si="13"/>
        <v>1.2969729460284319E-2</v>
      </c>
    </row>
    <row r="221" spans="1:12" x14ac:dyDescent="0.25">
      <c r="A221" s="1">
        <v>44115</v>
      </c>
      <c r="B221" s="2">
        <v>219</v>
      </c>
      <c r="C221" s="3">
        <v>80292</v>
      </c>
      <c r="D221" s="2">
        <v>1252</v>
      </c>
      <c r="E221" s="2">
        <v>13573</v>
      </c>
      <c r="F221" s="4">
        <f t="shared" si="8"/>
        <v>1.5593085238878096E-2</v>
      </c>
      <c r="G221" s="2">
        <v>214717</v>
      </c>
      <c r="J221" s="2">
        <v>2767</v>
      </c>
      <c r="K221" s="6">
        <f t="shared" si="12"/>
        <v>211950</v>
      </c>
      <c r="L221" s="5">
        <f t="shared" si="13"/>
        <v>1.2886729974804044E-2</v>
      </c>
    </row>
    <row r="222" spans="1:12" x14ac:dyDescent="0.25">
      <c r="A222" s="1">
        <v>44116</v>
      </c>
      <c r="B222" s="2">
        <v>220</v>
      </c>
      <c r="C222" s="3">
        <v>80930</v>
      </c>
      <c r="D222" s="2">
        <v>1253</v>
      </c>
      <c r="E222" s="2">
        <v>13615</v>
      </c>
      <c r="F222" s="4">
        <f t="shared" si="8"/>
        <v>1.5482515754355617E-2</v>
      </c>
      <c r="G222" s="2">
        <v>217682</v>
      </c>
      <c r="J222" s="2">
        <v>2774</v>
      </c>
      <c r="K222" s="6">
        <f t="shared" si="12"/>
        <v>214908</v>
      </c>
      <c r="L222" s="5">
        <f t="shared" si="13"/>
        <v>1.2743359579570198E-2</v>
      </c>
    </row>
    <row r="223" spans="1:12" x14ac:dyDescent="0.25">
      <c r="A223" s="1">
        <v>44117</v>
      </c>
      <c r="B223" s="2">
        <v>221</v>
      </c>
      <c r="C223" s="3">
        <v>81691</v>
      </c>
      <c r="D223" s="2">
        <v>1269</v>
      </c>
      <c r="E223" s="2">
        <v>13986</v>
      </c>
      <c r="F223" s="4">
        <f t="shared" si="8"/>
        <v>1.5534146968454298E-2</v>
      </c>
      <c r="G223" s="2">
        <v>218829</v>
      </c>
      <c r="J223" s="2">
        <v>2797</v>
      </c>
      <c r="K223" s="6">
        <f t="shared" si="12"/>
        <v>216032</v>
      </c>
      <c r="L223" s="5">
        <f t="shared" si="13"/>
        <v>1.2781669705569189E-2</v>
      </c>
    </row>
    <row r="224" spans="1:12" x14ac:dyDescent="0.25">
      <c r="A224" s="1">
        <v>44118</v>
      </c>
      <c r="B224" s="2">
        <v>222</v>
      </c>
      <c r="C224" s="3">
        <v>83013</v>
      </c>
      <c r="D224" s="2">
        <v>1276</v>
      </c>
      <c r="E224" s="2">
        <v>16756</v>
      </c>
      <c r="F224" s="4">
        <f t="shared" si="8"/>
        <v>1.5371086456338164E-2</v>
      </c>
      <c r="G224" s="2">
        <v>220538</v>
      </c>
      <c r="J224" s="2">
        <v>2828</v>
      </c>
      <c r="K224" s="6">
        <f t="shared" si="12"/>
        <v>217710</v>
      </c>
      <c r="L224" s="5">
        <f t="shared" si="13"/>
        <v>1.282318693377105E-2</v>
      </c>
    </row>
    <row r="225" spans="1:30" x14ac:dyDescent="0.25">
      <c r="A225" s="1">
        <v>44119</v>
      </c>
      <c r="B225" s="2">
        <v>223</v>
      </c>
      <c r="C225" s="3">
        <v>84195</v>
      </c>
      <c r="D225" s="2">
        <v>1296</v>
      </c>
      <c r="E225" s="2">
        <v>16928</v>
      </c>
      <c r="F225" s="4">
        <f t="shared" si="8"/>
        <v>1.5392838054516302E-2</v>
      </c>
      <c r="G225" s="2">
        <v>222827</v>
      </c>
      <c r="J225" s="2">
        <v>2864</v>
      </c>
      <c r="K225" s="6">
        <f t="shared" si="12"/>
        <v>219963</v>
      </c>
      <c r="L225" s="5">
        <f t="shared" si="13"/>
        <v>1.2853020504696468E-2</v>
      </c>
    </row>
    <row r="226" spans="1:30" x14ac:dyDescent="0.25">
      <c r="A226" s="1">
        <v>44120</v>
      </c>
      <c r="B226" s="2">
        <v>224</v>
      </c>
      <c r="C226" s="3">
        <v>85506</v>
      </c>
      <c r="D226" s="2">
        <v>1300</v>
      </c>
      <c r="E226" s="2">
        <v>17018</v>
      </c>
      <c r="F226" s="4">
        <f t="shared" si="8"/>
        <v>1.5203611442471874E-2</v>
      </c>
      <c r="G226" s="2">
        <v>223493</v>
      </c>
      <c r="J226" s="2">
        <v>2871</v>
      </c>
      <c r="K226" s="6">
        <f t="shared" si="12"/>
        <v>220622</v>
      </c>
      <c r="L226" s="5">
        <f t="shared" si="13"/>
        <v>1.28460399207134E-2</v>
      </c>
    </row>
    <row r="227" spans="1:30" x14ac:dyDescent="0.25">
      <c r="A227" s="1">
        <v>44121</v>
      </c>
      <c r="B227" s="2">
        <v>225</v>
      </c>
      <c r="C227" s="3">
        <v>86797</v>
      </c>
      <c r="D227" s="2">
        <v>1312</v>
      </c>
      <c r="E227" s="2">
        <v>17155</v>
      </c>
      <c r="F227" s="4">
        <f t="shared" si="8"/>
        <v>1.5115729806329713E-2</v>
      </c>
      <c r="G227" s="2">
        <v>226139</v>
      </c>
      <c r="J227" s="2">
        <v>2903</v>
      </c>
      <c r="K227" s="6">
        <f t="shared" si="12"/>
        <v>223236</v>
      </c>
      <c r="L227" s="5">
        <f t="shared" si="13"/>
        <v>1.2837237274419716E-2</v>
      </c>
    </row>
    <row r="228" spans="1:30" x14ac:dyDescent="0.25">
      <c r="A228" s="1">
        <v>44122</v>
      </c>
      <c r="B228" s="2">
        <v>226</v>
      </c>
      <c r="C228" s="3">
        <v>87607</v>
      </c>
      <c r="D228" s="2">
        <v>1317</v>
      </c>
      <c r="E228" s="2">
        <v>17196</v>
      </c>
      <c r="F228" s="4">
        <f t="shared" si="8"/>
        <v>1.5033045304598947E-2</v>
      </c>
      <c r="G228" s="2">
        <v>228744</v>
      </c>
      <c r="J228" s="2">
        <v>2909</v>
      </c>
      <c r="K228" s="6">
        <f t="shared" si="12"/>
        <v>225835</v>
      </c>
      <c r="L228" s="5">
        <f t="shared" si="13"/>
        <v>1.2717273458538804E-2</v>
      </c>
    </row>
    <row r="229" spans="1:30" x14ac:dyDescent="0.25">
      <c r="A229" s="1">
        <v>44123</v>
      </c>
      <c r="B229" s="2">
        <v>227</v>
      </c>
      <c r="C229" s="3">
        <v>88247</v>
      </c>
      <c r="D229" s="2">
        <v>1326</v>
      </c>
      <c r="E229" s="2">
        <v>17229</v>
      </c>
      <c r="F229" s="4">
        <f t="shared" si="8"/>
        <v>1.5026006549797726E-2</v>
      </c>
      <c r="G229" s="2">
        <v>232061</v>
      </c>
      <c r="J229" s="2">
        <v>2922</v>
      </c>
      <c r="K229" s="6">
        <f t="shared" si="12"/>
        <v>229139</v>
      </c>
      <c r="L229" s="5">
        <f t="shared" si="13"/>
        <v>1.2591516885646446E-2</v>
      </c>
      <c r="AD229" s="2" t="s">
        <v>7</v>
      </c>
    </row>
    <row r="230" spans="1:30" x14ac:dyDescent="0.25">
      <c r="A230" s="1">
        <v>44124</v>
      </c>
      <c r="B230" s="2">
        <v>228</v>
      </c>
      <c r="C230" s="3">
        <v>89544</v>
      </c>
      <c r="D230" s="2">
        <v>1342</v>
      </c>
      <c r="E230" s="2">
        <v>17402</v>
      </c>
      <c r="F230" s="4">
        <f t="shared" si="8"/>
        <v>1.4987045474850353E-2</v>
      </c>
      <c r="G230" s="2">
        <v>233569</v>
      </c>
      <c r="J230" s="2">
        <v>2952</v>
      </c>
      <c r="K230" s="6">
        <f t="shared" si="12"/>
        <v>230617</v>
      </c>
      <c r="L230" s="5">
        <f t="shared" si="13"/>
        <v>1.2638663521272086E-2</v>
      </c>
    </row>
    <row r="231" spans="1:30" x14ac:dyDescent="0.25">
      <c r="A231" s="1">
        <v>44125</v>
      </c>
      <c r="B231" s="2">
        <v>229</v>
      </c>
      <c r="C231" s="3">
        <v>90996</v>
      </c>
      <c r="D231" s="2">
        <v>1363</v>
      </c>
      <c r="E231" s="2">
        <v>17534</v>
      </c>
      <c r="F231" s="4">
        <f t="shared" si="8"/>
        <v>1.4978680381555233E-2</v>
      </c>
      <c r="G231" s="2">
        <v>235861</v>
      </c>
      <c r="J231" s="2">
        <v>2970</v>
      </c>
      <c r="K231" s="6">
        <f t="shared" si="12"/>
        <v>232891</v>
      </c>
      <c r="L231" s="5">
        <f t="shared" si="13"/>
        <v>1.2592162332899462E-2</v>
      </c>
    </row>
    <row r="232" spans="1:30" x14ac:dyDescent="0.25">
      <c r="A232" s="1">
        <v>44126</v>
      </c>
      <c r="B232" s="2">
        <v>230</v>
      </c>
      <c r="C232" s="3">
        <v>92299</v>
      </c>
      <c r="D232" s="2">
        <v>1380</v>
      </c>
      <c r="E232" s="2">
        <v>17627</v>
      </c>
      <c r="F232" s="4">
        <f t="shared" si="8"/>
        <v>1.49514079242462E-2</v>
      </c>
      <c r="G232" s="2">
        <v>237907</v>
      </c>
      <c r="J232" s="2">
        <v>3011</v>
      </c>
      <c r="K232" s="6">
        <f t="shared" si="12"/>
        <v>234896</v>
      </c>
      <c r="L232" s="5">
        <f t="shared" si="13"/>
        <v>1.2656205996460801E-2</v>
      </c>
    </row>
    <row r="233" spans="1:30" x14ac:dyDescent="0.25">
      <c r="A233" s="1">
        <v>44127</v>
      </c>
      <c r="B233" s="2">
        <v>231</v>
      </c>
      <c r="C233" s="3">
        <v>93748</v>
      </c>
      <c r="D233" s="2">
        <v>1396</v>
      </c>
      <c r="E233" s="2">
        <v>17722</v>
      </c>
      <c r="F233" s="4">
        <f t="shared" si="8"/>
        <v>1.4890984340999275E-2</v>
      </c>
      <c r="G233" s="2">
        <v>241513</v>
      </c>
      <c r="J233" s="2">
        <v>3076</v>
      </c>
      <c r="K233" s="6">
        <f t="shared" si="12"/>
        <v>238437</v>
      </c>
      <c r="L233" s="5">
        <f t="shared" si="13"/>
        <v>1.2736374439471168E-2</v>
      </c>
    </row>
    <row r="234" spans="1:30" x14ac:dyDescent="0.25">
      <c r="A234" s="1">
        <v>44128</v>
      </c>
      <c r="B234" s="2">
        <v>232</v>
      </c>
      <c r="C234" s="3">
        <v>95480</v>
      </c>
      <c r="D234" s="2">
        <v>1404</v>
      </c>
      <c r="E234" s="2">
        <v>17723</v>
      </c>
      <c r="F234" s="4">
        <f t="shared" si="8"/>
        <v>1.4704650188521157E-2</v>
      </c>
      <c r="G234" s="2">
        <v>244087</v>
      </c>
      <c r="J234" s="2">
        <v>3100</v>
      </c>
      <c r="K234" s="6">
        <f t="shared" si="12"/>
        <v>240987</v>
      </c>
      <c r="L234" s="5">
        <f t="shared" si="13"/>
        <v>1.2700389615178194E-2</v>
      </c>
    </row>
    <row r="235" spans="1:30" x14ac:dyDescent="0.25">
      <c r="A235" s="1">
        <v>44129</v>
      </c>
      <c r="B235" s="2">
        <v>233</v>
      </c>
      <c r="C235" s="3">
        <v>96942</v>
      </c>
      <c r="D235" s="2">
        <v>1407</v>
      </c>
      <c r="E235" s="2">
        <v>17828</v>
      </c>
      <c r="F235" s="4">
        <f t="shared" si="8"/>
        <v>1.4513833013554496E-2</v>
      </c>
      <c r="G235" s="2">
        <v>247587</v>
      </c>
      <c r="J235" s="2">
        <v>3131</v>
      </c>
      <c r="K235" s="6">
        <f t="shared" si="12"/>
        <v>244456</v>
      </c>
      <c r="L235" s="5">
        <f t="shared" si="13"/>
        <v>1.264605976888932E-2</v>
      </c>
    </row>
    <row r="236" spans="1:30" x14ac:dyDescent="0.25">
      <c r="A236" s="1">
        <v>44130</v>
      </c>
      <c r="B236" s="2">
        <v>234</v>
      </c>
      <c r="C236" s="3">
        <v>97866</v>
      </c>
      <c r="D236" s="2">
        <v>1410</v>
      </c>
      <c r="E236" s="2">
        <v>17881</v>
      </c>
      <c r="F236" s="4">
        <f t="shared" si="8"/>
        <v>1.4407455091655938E-2</v>
      </c>
      <c r="G236" s="2">
        <v>249866</v>
      </c>
      <c r="J236" s="2">
        <v>3163</v>
      </c>
      <c r="K236" s="6">
        <f t="shared" si="12"/>
        <v>246703</v>
      </c>
      <c r="L236" s="5">
        <f t="shared" si="13"/>
        <v>1.2658785108818326E-2</v>
      </c>
    </row>
    <row r="237" spans="1:30" x14ac:dyDescent="0.25">
      <c r="A237" s="1">
        <v>44131</v>
      </c>
      <c r="B237" s="2">
        <v>235</v>
      </c>
      <c r="C237" s="3">
        <v>99637</v>
      </c>
      <c r="D237" s="2">
        <v>1428</v>
      </c>
      <c r="E237" s="2">
        <v>18045</v>
      </c>
      <c r="F237" s="4">
        <f t="shared" si="8"/>
        <v>1.4332025251663539E-2</v>
      </c>
      <c r="G237" s="2">
        <v>251774</v>
      </c>
      <c r="J237" s="2">
        <v>3207</v>
      </c>
      <c r="K237" s="6">
        <f t="shared" si="12"/>
        <v>248567</v>
      </c>
      <c r="L237" s="5">
        <f t="shared" si="13"/>
        <v>1.273761389182362E-2</v>
      </c>
    </row>
    <row r="238" spans="1:30" x14ac:dyDescent="0.25">
      <c r="A238" s="1">
        <v>44132</v>
      </c>
      <c r="B238" s="2">
        <v>236</v>
      </c>
      <c r="C238" s="3">
        <v>101494</v>
      </c>
      <c r="D238" s="2">
        <v>1442</v>
      </c>
      <c r="E238" s="2">
        <v>18165</v>
      </c>
      <c r="F238" s="4">
        <f t="shared" si="8"/>
        <v>1.420773641791633E-2</v>
      </c>
      <c r="G238" s="2">
        <v>254220</v>
      </c>
      <c r="J238" s="2">
        <v>3241</v>
      </c>
      <c r="K238" s="6">
        <f t="shared" si="12"/>
        <v>250979</v>
      </c>
      <c r="L238" s="5">
        <f t="shared" si="13"/>
        <v>1.2748800251750453E-2</v>
      </c>
      <c r="AD238" s="2" t="s">
        <v>7</v>
      </c>
    </row>
    <row r="239" spans="1:30" x14ac:dyDescent="0.25">
      <c r="A239" s="1">
        <v>44133</v>
      </c>
      <c r="B239" s="2">
        <v>237</v>
      </c>
      <c r="C239" s="3">
        <v>103305</v>
      </c>
      <c r="D239" s="2">
        <v>1461</v>
      </c>
      <c r="E239" s="2">
        <v>18277</v>
      </c>
      <c r="F239" s="4">
        <f t="shared" si="8"/>
        <v>1.4142587483664875E-2</v>
      </c>
      <c r="G239" s="2">
        <v>256880</v>
      </c>
      <c r="J239" s="2">
        <v>3263</v>
      </c>
      <c r="K239" s="6">
        <f t="shared" si="12"/>
        <v>253617</v>
      </c>
      <c r="L239" s="5">
        <f t="shared" si="13"/>
        <v>1.2702429149797571E-2</v>
      </c>
    </row>
    <row r="240" spans="1:30" x14ac:dyDescent="0.25">
      <c r="A240" s="1">
        <v>44134</v>
      </c>
      <c r="B240" s="2">
        <v>238</v>
      </c>
      <c r="C240" s="3">
        <v>105242</v>
      </c>
      <c r="D240" s="2">
        <v>1476</v>
      </c>
      <c r="E240" s="2">
        <v>18407</v>
      </c>
      <c r="F240" s="4">
        <f t="shared" si="8"/>
        <v>1.4024818988616712E-2</v>
      </c>
      <c r="G240" s="2">
        <v>259488</v>
      </c>
      <c r="J240" s="2">
        <v>3341</v>
      </c>
      <c r="K240" s="6">
        <f t="shared" si="12"/>
        <v>256147</v>
      </c>
      <c r="L240" s="5">
        <f t="shared" si="13"/>
        <v>1.2875354544333457E-2</v>
      </c>
    </row>
    <row r="241" spans="1:12" x14ac:dyDescent="0.25">
      <c r="A241" s="1">
        <v>44135</v>
      </c>
      <c r="B241" s="2">
        <v>239</v>
      </c>
      <c r="C241" s="3">
        <v>107219</v>
      </c>
      <c r="D241" s="2">
        <v>1485</v>
      </c>
      <c r="E241" s="2">
        <v>18468</v>
      </c>
      <c r="F241" s="4">
        <f t="shared" si="8"/>
        <v>1.3850157154981859E-2</v>
      </c>
      <c r="G241" s="2">
        <v>260672</v>
      </c>
      <c r="J241" s="2">
        <v>3353</v>
      </c>
      <c r="K241" s="6">
        <f t="shared" si="12"/>
        <v>257319</v>
      </c>
      <c r="L241" s="5">
        <f t="shared" si="13"/>
        <v>1.2862908175791799E-2</v>
      </c>
    </row>
    <row r="242" spans="1:12" x14ac:dyDescent="0.25">
      <c r="A242" s="1">
        <v>44136</v>
      </c>
      <c r="B242" s="2">
        <v>240</v>
      </c>
      <c r="C242" s="3">
        <v>108642</v>
      </c>
      <c r="D242" s="2">
        <v>1489</v>
      </c>
      <c r="E242" s="2">
        <v>18468</v>
      </c>
      <c r="F242" s="4">
        <f t="shared" si="8"/>
        <v>1.370556506691703E-2</v>
      </c>
      <c r="G242" s="2">
        <v>261426</v>
      </c>
      <c r="J242" s="2">
        <v>3353</v>
      </c>
      <c r="K242" s="6">
        <f t="shared" si="12"/>
        <v>258073</v>
      </c>
      <c r="L242" s="5">
        <f t="shared" si="13"/>
        <v>1.2825809215609772E-2</v>
      </c>
    </row>
    <row r="243" spans="1:12" x14ac:dyDescent="0.25">
      <c r="A243" s="1">
        <v>44137</v>
      </c>
      <c r="B243" s="2">
        <v>241</v>
      </c>
      <c r="C243" s="3">
        <v>109670</v>
      </c>
      <c r="D243" s="2">
        <v>1492</v>
      </c>
      <c r="E243" s="2">
        <v>18516</v>
      </c>
      <c r="F243" s="4">
        <f t="shared" si="8"/>
        <v>1.3604449712774688E-2</v>
      </c>
      <c r="G243" s="2">
        <v>264587</v>
      </c>
      <c r="J243" s="2">
        <v>3379</v>
      </c>
      <c r="K243" s="6">
        <f t="shared" si="12"/>
        <v>261208</v>
      </c>
      <c r="L243" s="5">
        <f t="shared" si="13"/>
        <v>1.2770846640235537E-2</v>
      </c>
    </row>
    <row r="244" spans="1:12" x14ac:dyDescent="0.25">
      <c r="A244" s="1">
        <v>44138</v>
      </c>
      <c r="B244" s="2">
        <v>242</v>
      </c>
      <c r="C244" s="3">
        <v>111379</v>
      </c>
      <c r="D244" s="2">
        <v>1503</v>
      </c>
      <c r="E244" s="2">
        <v>19043</v>
      </c>
      <c r="F244" s="4">
        <f t="shared" si="8"/>
        <v>1.3494464845258083E-2</v>
      </c>
      <c r="G244" s="2">
        <v>266357</v>
      </c>
      <c r="J244" s="2">
        <v>3454</v>
      </c>
      <c r="K244" s="6">
        <f t="shared" si="12"/>
        <v>262903</v>
      </c>
      <c r="L244" s="5">
        <f t="shared" si="13"/>
        <v>1.2967558577398003E-2</v>
      </c>
    </row>
    <row r="245" spans="1:12" x14ac:dyDescent="0.25">
      <c r="A245" s="1">
        <v>44139</v>
      </c>
      <c r="B245" s="2">
        <v>243</v>
      </c>
      <c r="C245" s="3">
        <v>113009</v>
      </c>
      <c r="D245" s="2">
        <v>1514</v>
      </c>
      <c r="E245" s="2">
        <v>19667</v>
      </c>
      <c r="F245" s="4">
        <f t="shared" si="8"/>
        <v>1.3397163057809554E-2</v>
      </c>
      <c r="G245" s="2">
        <v>269802</v>
      </c>
      <c r="J245" s="2">
        <v>3478</v>
      </c>
      <c r="K245" s="6">
        <f t="shared" si="12"/>
        <v>266324</v>
      </c>
      <c r="L245" s="5">
        <f t="shared" si="13"/>
        <v>1.2890934833692856E-2</v>
      </c>
    </row>
    <row r="246" spans="1:12" x14ac:dyDescent="0.25">
      <c r="A246" s="1">
        <v>44140</v>
      </c>
      <c r="B246" s="2">
        <v>244</v>
      </c>
      <c r="C246" s="3">
        <v>115277</v>
      </c>
      <c r="D246" s="2">
        <v>1534</v>
      </c>
      <c r="E246" s="2">
        <v>20304</v>
      </c>
      <c r="F246" s="4">
        <f t="shared" si="8"/>
        <v>1.3307077734500378E-2</v>
      </c>
      <c r="G246" s="2">
        <v>271771</v>
      </c>
      <c r="J246" s="2">
        <v>3509</v>
      </c>
      <c r="K246" s="6">
        <f t="shared" si="12"/>
        <v>268262</v>
      </c>
      <c r="L246" s="5">
        <f t="shared" si="13"/>
        <v>1.2911605726880351E-2</v>
      </c>
    </row>
    <row r="247" spans="1:12" x14ac:dyDescent="0.25">
      <c r="A247" s="1">
        <v>44141</v>
      </c>
      <c r="B247" s="2">
        <v>245</v>
      </c>
      <c r="C247" s="3">
        <v>117505</v>
      </c>
      <c r="D247" s="2">
        <v>1544</v>
      </c>
      <c r="E247" s="2">
        <v>20926</v>
      </c>
      <c r="F247" s="4">
        <f t="shared" si="8"/>
        <v>1.3139866388664313E-2</v>
      </c>
      <c r="G247" s="2">
        <v>273144</v>
      </c>
      <c r="J247" s="2">
        <v>3541</v>
      </c>
      <c r="K247" s="6">
        <f t="shared" si="12"/>
        <v>269603</v>
      </c>
      <c r="L247" s="5">
        <f t="shared" si="13"/>
        <v>1.2963857891807984E-2</v>
      </c>
    </row>
    <row r="248" spans="1:12" x14ac:dyDescent="0.25">
      <c r="A248" s="1">
        <v>44142</v>
      </c>
      <c r="B248" s="2">
        <v>246</v>
      </c>
      <c r="C248" s="3">
        <v>119661</v>
      </c>
      <c r="D248" s="2">
        <v>1561</v>
      </c>
      <c r="E248" s="2">
        <v>21513</v>
      </c>
      <c r="F248" s="4">
        <f t="shared" si="8"/>
        <v>1.3045185983737391E-2</v>
      </c>
      <c r="G248" s="2">
        <v>278215</v>
      </c>
      <c r="J248" s="2">
        <v>3590</v>
      </c>
      <c r="K248" s="6">
        <f t="shared" si="12"/>
        <v>274625</v>
      </c>
      <c r="L248" s="5">
        <f t="shared" si="13"/>
        <v>1.2903689592581277E-2</v>
      </c>
    </row>
    <row r="249" spans="1:12" x14ac:dyDescent="0.25">
      <c r="A249" s="1">
        <v>44143</v>
      </c>
      <c r="B249" s="2">
        <v>247</v>
      </c>
      <c r="C249" s="3">
        <v>120838</v>
      </c>
      <c r="D249" s="2">
        <v>1565</v>
      </c>
      <c r="E249" s="2">
        <v>22005</v>
      </c>
      <c r="F249" s="4">
        <f t="shared" si="8"/>
        <v>1.2951223952730101E-2</v>
      </c>
      <c r="G249" s="2">
        <v>281851</v>
      </c>
      <c r="J249" s="2">
        <v>3595</v>
      </c>
      <c r="K249" s="6">
        <f t="shared" si="12"/>
        <v>278256</v>
      </c>
      <c r="L249" s="5">
        <f t="shared" si="13"/>
        <v>1.2754966276507801E-2</v>
      </c>
    </row>
    <row r="250" spans="1:12" x14ac:dyDescent="0.25">
      <c r="A250" s="1">
        <v>44144</v>
      </c>
      <c r="B250" s="2">
        <v>248</v>
      </c>
      <c r="C250" s="3">
        <v>122567</v>
      </c>
      <c r="D250" s="2">
        <v>1576</v>
      </c>
      <c r="E250" s="2">
        <v>22942</v>
      </c>
      <c r="F250" s="4">
        <f t="shared" si="8"/>
        <v>1.2858273434121745E-2</v>
      </c>
      <c r="G250" s="2">
        <v>287770</v>
      </c>
      <c r="J250" s="2">
        <v>3610</v>
      </c>
      <c r="K250" s="6">
        <f t="shared" si="12"/>
        <v>284160</v>
      </c>
      <c r="L250" s="5">
        <f t="shared" si="13"/>
        <v>1.2544740591444557E-2</v>
      </c>
    </row>
    <row r="251" spans="1:12" x14ac:dyDescent="0.25">
      <c r="A251" s="1">
        <v>44145</v>
      </c>
      <c r="B251" s="2">
        <v>249</v>
      </c>
      <c r="C251" s="3">
        <v>124646</v>
      </c>
      <c r="D251" s="2">
        <v>1590</v>
      </c>
      <c r="E251" s="2">
        <v>23165</v>
      </c>
      <c r="F251" s="4">
        <f t="shared" si="8"/>
        <v>1.2756125346982655E-2</v>
      </c>
      <c r="G251" s="2">
        <v>289749</v>
      </c>
      <c r="J251" s="2">
        <v>3672</v>
      </c>
      <c r="K251" s="6">
        <f t="shared" si="12"/>
        <v>286077</v>
      </c>
      <c r="L251" s="5">
        <f t="shared" si="13"/>
        <v>1.2673037698145637E-2</v>
      </c>
    </row>
    <row r="252" spans="1:12" x14ac:dyDescent="0.25">
      <c r="A252" s="1">
        <v>44146</v>
      </c>
      <c r="B252" s="2">
        <v>250</v>
      </c>
      <c r="C252" s="3">
        <v>127344</v>
      </c>
      <c r="D252" s="2">
        <v>1604</v>
      </c>
      <c r="E252" s="2">
        <v>23558</v>
      </c>
      <c r="F252" s="4">
        <f t="shared" si="8"/>
        <v>1.2595803492901118E-2</v>
      </c>
      <c r="G252" s="2">
        <v>293381</v>
      </c>
      <c r="J252" s="2">
        <v>3761</v>
      </c>
      <c r="K252" s="6">
        <f t="shared" si="12"/>
        <v>289620</v>
      </c>
      <c r="L252" s="5">
        <f t="shared" si="13"/>
        <v>1.2819507739083308E-2</v>
      </c>
    </row>
    <row r="253" spans="1:12" x14ac:dyDescent="0.25">
      <c r="A253" s="1">
        <v>44147</v>
      </c>
      <c r="B253" s="2">
        <v>251</v>
      </c>
      <c r="C253" s="3">
        <v>129680</v>
      </c>
      <c r="D253" s="2">
        <v>1622</v>
      </c>
      <c r="E253" s="2">
        <v>23629</v>
      </c>
      <c r="F253" s="4">
        <f t="shared" si="8"/>
        <v>1.2507711289327575E-2</v>
      </c>
      <c r="G253" s="2">
        <v>296725</v>
      </c>
      <c r="J253" s="2">
        <v>3788</v>
      </c>
      <c r="K253" s="6">
        <f t="shared" si="12"/>
        <v>292937</v>
      </c>
      <c r="L253" s="5">
        <f t="shared" si="13"/>
        <v>1.276602915157132E-2</v>
      </c>
    </row>
    <row r="254" spans="1:12" x14ac:dyDescent="0.25">
      <c r="A254" s="1">
        <v>44148</v>
      </c>
      <c r="B254" s="2">
        <v>252</v>
      </c>
      <c r="C254" s="3">
        <v>132844</v>
      </c>
      <c r="D254" s="2">
        <v>1647</v>
      </c>
      <c r="E254" s="2">
        <v>23872</v>
      </c>
      <c r="F254" s="4">
        <f t="shared" si="8"/>
        <v>1.2398000662431121E-2</v>
      </c>
      <c r="G254" s="2">
        <v>300458</v>
      </c>
      <c r="J254" s="2">
        <v>3852</v>
      </c>
      <c r="K254" s="6">
        <f t="shared" si="12"/>
        <v>296606</v>
      </c>
      <c r="L254" s="5">
        <f t="shared" si="13"/>
        <v>1.2820427480712779E-2</v>
      </c>
    </row>
    <row r="255" spans="1:12" x14ac:dyDescent="0.25">
      <c r="A255" s="1">
        <v>44149</v>
      </c>
      <c r="B255" s="2">
        <v>253</v>
      </c>
      <c r="C255" s="3">
        <v>136137</v>
      </c>
      <c r="D255" s="2">
        <v>1658</v>
      </c>
      <c r="E255" s="2">
        <v>24329</v>
      </c>
      <c r="F255" s="4">
        <f t="shared" si="8"/>
        <v>1.2178908011782249E-2</v>
      </c>
      <c r="G255" s="2">
        <v>305120</v>
      </c>
      <c r="J255" s="2">
        <v>3877</v>
      </c>
      <c r="K255" s="6">
        <f t="shared" si="12"/>
        <v>301243</v>
      </c>
      <c r="L255" s="5">
        <f t="shared" si="13"/>
        <v>1.2706476140534871E-2</v>
      </c>
    </row>
    <row r="256" spans="1:12" x14ac:dyDescent="0.25">
      <c r="A256" s="1">
        <v>44150</v>
      </c>
      <c r="B256" s="2">
        <v>254</v>
      </c>
      <c r="C256" s="3">
        <v>137586</v>
      </c>
      <c r="D256" s="2">
        <v>1661</v>
      </c>
      <c r="E256" s="2">
        <v>24410</v>
      </c>
      <c r="F256" s="4">
        <f t="shared" si="8"/>
        <v>1.207244923175323E-2</v>
      </c>
      <c r="G256" s="2">
        <v>310937</v>
      </c>
      <c r="J256" s="2">
        <v>3893</v>
      </c>
      <c r="K256" s="6">
        <f t="shared" si="12"/>
        <v>307044</v>
      </c>
      <c r="L256" s="5">
        <f t="shared" si="13"/>
        <v>1.2520221138044041E-2</v>
      </c>
    </row>
    <row r="257" spans="1:12" x14ac:dyDescent="0.25">
      <c r="A257" s="1">
        <v>44151</v>
      </c>
      <c r="B257" s="2">
        <v>255</v>
      </c>
      <c r="C257" s="3">
        <v>139097</v>
      </c>
      <c r="D257" s="2">
        <v>1664</v>
      </c>
      <c r="E257" s="2">
        <v>24568</v>
      </c>
      <c r="F257" s="4">
        <f t="shared" si="8"/>
        <v>1.196287482835719E-2</v>
      </c>
      <c r="G257" s="2">
        <v>318888</v>
      </c>
      <c r="J257" s="2">
        <v>3923</v>
      </c>
      <c r="K257" s="6">
        <f t="shared" si="12"/>
        <v>314965</v>
      </c>
      <c r="L257" s="5">
        <f t="shared" si="13"/>
        <v>1.2302124883971801E-2</v>
      </c>
    </row>
    <row r="258" spans="1:12" x14ac:dyDescent="0.25">
      <c r="A258" s="1">
        <v>44152</v>
      </c>
      <c r="B258" s="2">
        <v>256</v>
      </c>
      <c r="C258" s="3">
        <v>142008</v>
      </c>
      <c r="D258" s="2">
        <v>1697</v>
      </c>
      <c r="E258" s="2">
        <v>24760</v>
      </c>
      <c r="F258" s="4">
        <f t="shared" si="8"/>
        <v>1.1950030984169906E-2</v>
      </c>
      <c r="G258" s="2">
        <v>320729</v>
      </c>
      <c r="J258" s="2">
        <v>3995</v>
      </c>
      <c r="K258" s="6">
        <f t="shared" si="12"/>
        <v>316734</v>
      </c>
      <c r="L258" s="5">
        <f t="shared" si="13"/>
        <v>1.2455998678011655E-2</v>
      </c>
    </row>
    <row r="259" spans="1:12" x14ac:dyDescent="0.25">
      <c r="A259" s="1">
        <v>44153</v>
      </c>
      <c r="B259" s="2">
        <v>257</v>
      </c>
      <c r="C259" s="3">
        <v>144753</v>
      </c>
      <c r="D259" s="2">
        <v>1712</v>
      </c>
      <c r="E259" s="2">
        <v>25058</v>
      </c>
      <c r="F259" s="4">
        <f t="shared" si="8"/>
        <v>1.1827043308256133E-2</v>
      </c>
      <c r="G259" s="2">
        <v>325201</v>
      </c>
      <c r="J259" s="2">
        <v>4048</v>
      </c>
      <c r="K259" s="6">
        <f t="shared" si="12"/>
        <v>321153</v>
      </c>
      <c r="L259" s="5">
        <f t="shared" si="13"/>
        <v>1.2447686200226937E-2</v>
      </c>
    </row>
    <row r="260" spans="1:12" x14ac:dyDescent="0.25">
      <c r="A260" s="1">
        <v>44154</v>
      </c>
      <c r="B260" s="2">
        <v>258</v>
      </c>
      <c r="C260" s="3">
        <v>148390</v>
      </c>
      <c r="D260" s="2">
        <v>1742</v>
      </c>
      <c r="E260" s="2">
        <v>25437</v>
      </c>
      <c r="F260" s="4">
        <f t="shared" si="8"/>
        <v>1.1739335534739537E-2</v>
      </c>
      <c r="G260" s="2">
        <v>328088</v>
      </c>
      <c r="J260" s="2">
        <v>4128</v>
      </c>
      <c r="K260" s="6">
        <f t="shared" si="12"/>
        <v>323960</v>
      </c>
      <c r="L260" s="5">
        <f t="shared" si="13"/>
        <v>1.2581990197751823E-2</v>
      </c>
    </row>
    <row r="261" spans="1:12" x14ac:dyDescent="0.25">
      <c r="A261" s="1">
        <v>44155</v>
      </c>
      <c r="B261" s="2">
        <v>259</v>
      </c>
      <c r="C261" s="3">
        <v>152206</v>
      </c>
      <c r="D261" s="2">
        <v>1762</v>
      </c>
      <c r="E261" s="2">
        <v>25728</v>
      </c>
      <c r="F261" s="4">
        <f t="shared" si="8"/>
        <v>1.1576416172818417E-2</v>
      </c>
      <c r="G261" s="2">
        <v>331532</v>
      </c>
      <c r="J261" s="2">
        <v>4202</v>
      </c>
      <c r="K261" s="6">
        <f t="shared" si="12"/>
        <v>327330</v>
      </c>
      <c r="L261" s="5">
        <f t="shared" si="13"/>
        <v>1.26744929599556E-2</v>
      </c>
    </row>
    <row r="262" spans="1:12" x14ac:dyDescent="0.25">
      <c r="A262" s="1">
        <v>44156</v>
      </c>
      <c r="B262" s="2">
        <v>260</v>
      </c>
      <c r="C262" s="3">
        <v>155908</v>
      </c>
      <c r="D262" s="2">
        <v>1783</v>
      </c>
      <c r="E262" s="2">
        <v>26156</v>
      </c>
      <c r="F262" s="4">
        <f t="shared" si="8"/>
        <v>1.1436231623778126E-2</v>
      </c>
      <c r="G262" s="2">
        <v>335887</v>
      </c>
      <c r="J262" s="2">
        <v>4211</v>
      </c>
      <c r="K262" s="6">
        <f t="shared" si="12"/>
        <v>331676</v>
      </c>
      <c r="L262" s="5">
        <f t="shared" si="13"/>
        <v>1.2536954392399826E-2</v>
      </c>
    </row>
    <row r="263" spans="1:12" x14ac:dyDescent="0.25">
      <c r="A263" s="1">
        <v>44157</v>
      </c>
      <c r="B263" s="2">
        <v>261</v>
      </c>
      <c r="C263" s="3">
        <v>158100</v>
      </c>
      <c r="D263" s="2">
        <v>1787</v>
      </c>
      <c r="E263" s="2">
        <v>26442</v>
      </c>
      <c r="F263" s="4">
        <f t="shared" si="8"/>
        <v>1.1302972802024035E-2</v>
      </c>
      <c r="G263" s="2">
        <v>340476</v>
      </c>
      <c r="J263" s="2">
        <v>4266</v>
      </c>
      <c r="K263" s="6">
        <f t="shared" si="12"/>
        <v>336210</v>
      </c>
      <c r="L263" s="5">
        <f t="shared" si="13"/>
        <v>1.2529517499030769E-2</v>
      </c>
    </row>
    <row r="264" spans="1:12" x14ac:dyDescent="0.25">
      <c r="A264" s="1">
        <v>44158</v>
      </c>
      <c r="B264" s="2">
        <v>262</v>
      </c>
      <c r="C264" s="3">
        <v>160232</v>
      </c>
      <c r="D264" s="2">
        <v>1792</v>
      </c>
      <c r="E264" s="2">
        <v>26611</v>
      </c>
      <c r="F264" s="4">
        <f t="shared" si="8"/>
        <v>1.1183783513904838E-2</v>
      </c>
      <c r="G264" s="2">
        <v>344550</v>
      </c>
      <c r="J264" s="2">
        <v>4301</v>
      </c>
      <c r="K264" s="6">
        <f t="shared" si="12"/>
        <v>340249</v>
      </c>
      <c r="L264" s="5">
        <f t="shared" si="13"/>
        <v>1.2482948773762879E-2</v>
      </c>
    </row>
    <row r="265" spans="1:12" x14ac:dyDescent="0.25">
      <c r="A265" s="1">
        <v>44159</v>
      </c>
      <c r="B265" s="2">
        <v>263</v>
      </c>
      <c r="C265" s="3">
        <v>162838</v>
      </c>
      <c r="D265" s="2">
        <v>1809</v>
      </c>
      <c r="E265" s="2">
        <v>22951</v>
      </c>
      <c r="F265" s="4">
        <f t="shared" si="8"/>
        <v>1.1109200555152974E-2</v>
      </c>
      <c r="G265" s="2">
        <v>345854</v>
      </c>
      <c r="J265" s="2">
        <v>4374</v>
      </c>
      <c r="K265" s="6">
        <f t="shared" si="12"/>
        <v>341480</v>
      </c>
      <c r="L265" s="5">
        <f t="shared" si="13"/>
        <v>1.2646955073528136E-2</v>
      </c>
    </row>
    <row r="266" spans="1:12" x14ac:dyDescent="0.25">
      <c r="A266" s="1">
        <v>44160</v>
      </c>
      <c r="B266" s="2">
        <v>264</v>
      </c>
      <c r="C266" s="3">
        <v>166139</v>
      </c>
      <c r="D266" s="2">
        <v>1835</v>
      </c>
      <c r="E266" s="2">
        <v>27349</v>
      </c>
      <c r="F266" s="4">
        <f t="shared" si="8"/>
        <v>1.1044968369858974E-2</v>
      </c>
      <c r="G266" s="2">
        <v>347972</v>
      </c>
      <c r="J266" s="2">
        <v>4466</v>
      </c>
      <c r="K266" s="6">
        <f t="shared" si="12"/>
        <v>343506</v>
      </c>
      <c r="L266" s="5">
        <f t="shared" si="13"/>
        <v>1.2834365983469934E-2</v>
      </c>
    </row>
    <row r="267" spans="1:12" x14ac:dyDescent="0.25">
      <c r="A267" s="10"/>
      <c r="C267" s="7"/>
      <c r="F267" s="5"/>
      <c r="L267" s="5"/>
    </row>
    <row r="268" spans="1:12" x14ac:dyDescent="0.25">
      <c r="A268" s="10"/>
      <c r="C268" s="7"/>
      <c r="F268" s="5"/>
      <c r="L268" s="5"/>
    </row>
    <row r="269" spans="1:12" x14ac:dyDescent="0.25">
      <c r="A269" s="10"/>
      <c r="C269" s="7"/>
      <c r="F269" s="5"/>
      <c r="L269" s="5"/>
    </row>
    <row r="270" spans="1:12" x14ac:dyDescent="0.25">
      <c r="A270" s="10"/>
      <c r="C270" s="7"/>
      <c r="F270" s="5"/>
      <c r="L270" s="5"/>
    </row>
    <row r="271" spans="1:12" x14ac:dyDescent="0.25">
      <c r="A271" s="10"/>
      <c r="C271" s="7"/>
      <c r="F271" s="5"/>
      <c r="L271" s="5"/>
    </row>
    <row r="272" spans="1:12" x14ac:dyDescent="0.25">
      <c r="A272" s="10"/>
      <c r="C272" s="7"/>
      <c r="F272" s="5"/>
      <c r="L272" s="5"/>
    </row>
    <row r="273" spans="1:12" x14ac:dyDescent="0.25">
      <c r="A273" s="10"/>
      <c r="C273" s="7"/>
      <c r="F273" s="5"/>
      <c r="L273" s="5"/>
    </row>
    <row r="274" spans="1:12" x14ac:dyDescent="0.25">
      <c r="A274" s="10"/>
      <c r="C274" s="7"/>
      <c r="F274" s="5"/>
      <c r="L274" s="5"/>
    </row>
    <row r="275" spans="1:12" x14ac:dyDescent="0.25">
      <c r="A275" s="10"/>
      <c r="C275" s="7"/>
      <c r="F275" s="5"/>
      <c r="L275" s="5"/>
    </row>
    <row r="276" spans="1:12" x14ac:dyDescent="0.25">
      <c r="A276" s="10"/>
      <c r="C276" s="7"/>
      <c r="F276" s="5"/>
      <c r="L276" s="5"/>
    </row>
    <row r="277" spans="1:12" x14ac:dyDescent="0.25">
      <c r="A277" s="10"/>
      <c r="C277" s="7"/>
      <c r="F277" s="5"/>
      <c r="L277" s="5"/>
    </row>
    <row r="278" spans="1:12" x14ac:dyDescent="0.25">
      <c r="A278" s="10"/>
      <c r="C278" s="7"/>
      <c r="F278" s="5"/>
      <c r="L278" s="5"/>
    </row>
    <row r="279" spans="1:12" x14ac:dyDescent="0.25">
      <c r="A279" s="10"/>
      <c r="C279" s="7"/>
      <c r="F279" s="5"/>
      <c r="L279" s="5"/>
    </row>
    <row r="280" spans="1:12" x14ac:dyDescent="0.25">
      <c r="A280" s="10"/>
      <c r="C280" s="7"/>
      <c r="F280" s="5"/>
      <c r="L280" s="5"/>
    </row>
    <row r="281" spans="1:12" x14ac:dyDescent="0.25">
      <c r="A281" s="10"/>
      <c r="C281" s="7"/>
      <c r="F281" s="5"/>
      <c r="L281" s="5"/>
    </row>
    <row r="282" spans="1:12" x14ac:dyDescent="0.25">
      <c r="A282" s="10"/>
      <c r="C282" s="7"/>
      <c r="F282" s="5"/>
      <c r="L282" s="5"/>
    </row>
    <row r="283" spans="1:12" x14ac:dyDescent="0.25">
      <c r="A283" s="10"/>
      <c r="C283" s="7"/>
      <c r="F283" s="5"/>
      <c r="L283" s="5"/>
    </row>
    <row r="284" spans="1:12" x14ac:dyDescent="0.25">
      <c r="A284" s="10"/>
      <c r="C284" s="7"/>
      <c r="F284" s="5"/>
      <c r="L284" s="5"/>
    </row>
    <row r="285" spans="1:12" x14ac:dyDescent="0.25">
      <c r="A285" s="10"/>
      <c r="C285" s="7"/>
      <c r="F285" s="5"/>
      <c r="L285" s="5"/>
    </row>
    <row r="286" spans="1:12" x14ac:dyDescent="0.25">
      <c r="A286" s="10"/>
      <c r="C286" s="7"/>
      <c r="F286" s="5"/>
      <c r="L286" s="5"/>
    </row>
    <row r="287" spans="1:12" x14ac:dyDescent="0.25">
      <c r="A287" s="10"/>
      <c r="C287" s="7"/>
      <c r="F287" s="5"/>
      <c r="L287" s="5"/>
    </row>
    <row r="288" spans="1:12" x14ac:dyDescent="0.25">
      <c r="A288" s="10"/>
      <c r="C288" s="7"/>
      <c r="F288" s="5"/>
      <c r="L288" s="5"/>
    </row>
    <row r="289" spans="1:12" x14ac:dyDescent="0.25">
      <c r="A289" s="10"/>
      <c r="C289" s="7"/>
      <c r="F289" s="5"/>
      <c r="L289" s="5"/>
    </row>
    <row r="290" spans="1:12" x14ac:dyDescent="0.25">
      <c r="A290" s="10"/>
      <c r="C290" s="7"/>
      <c r="F290" s="5"/>
      <c r="L290" s="5"/>
    </row>
    <row r="291" spans="1:12" x14ac:dyDescent="0.25">
      <c r="A291" s="10"/>
      <c r="C291" s="7"/>
      <c r="F291" s="5"/>
      <c r="L291" s="5"/>
    </row>
    <row r="292" spans="1:12" x14ac:dyDescent="0.25">
      <c r="A292" s="10"/>
      <c r="C292" s="7"/>
      <c r="F292" s="5"/>
      <c r="L292" s="5"/>
    </row>
    <row r="293" spans="1:12" x14ac:dyDescent="0.25">
      <c r="A293" s="10"/>
      <c r="C293" s="7"/>
      <c r="F293" s="5"/>
      <c r="L293" s="5"/>
    </row>
    <row r="294" spans="1:12" x14ac:dyDescent="0.25">
      <c r="A294" s="10"/>
      <c r="C294" s="7"/>
      <c r="F294" s="5"/>
      <c r="L294" s="5"/>
    </row>
    <row r="295" spans="1:12" x14ac:dyDescent="0.25">
      <c r="A295" s="10"/>
      <c r="C295" s="7"/>
      <c r="F295" s="5"/>
      <c r="L295" s="5"/>
    </row>
    <row r="296" spans="1:12" x14ac:dyDescent="0.25">
      <c r="A296" s="10"/>
      <c r="C296" s="7"/>
      <c r="F296" s="5"/>
      <c r="L296" s="5"/>
    </row>
    <row r="297" spans="1:12" x14ac:dyDescent="0.25">
      <c r="A297" s="10"/>
      <c r="C297" s="7"/>
      <c r="F297" s="5"/>
      <c r="L297" s="5"/>
    </row>
    <row r="298" spans="1:12" x14ac:dyDescent="0.25">
      <c r="A298" s="10"/>
      <c r="C298" s="7"/>
      <c r="F298" s="5"/>
      <c r="L298" s="5"/>
    </row>
    <row r="299" spans="1:12" x14ac:dyDescent="0.25">
      <c r="A299" s="10"/>
      <c r="C299" s="7"/>
      <c r="F299" s="5"/>
      <c r="L299" s="5"/>
    </row>
    <row r="300" spans="1:12" x14ac:dyDescent="0.25">
      <c r="A300" s="10"/>
      <c r="C300" s="7"/>
      <c r="F300" s="5"/>
      <c r="L300" s="5"/>
    </row>
    <row r="301" spans="1:12" x14ac:dyDescent="0.25">
      <c r="A301" s="10"/>
      <c r="C301" s="7"/>
      <c r="F301" s="5"/>
      <c r="L301" s="5"/>
    </row>
    <row r="302" spans="1:12" x14ac:dyDescent="0.25">
      <c r="A302" s="10"/>
      <c r="C302" s="7"/>
      <c r="F302" s="5"/>
      <c r="L302" s="5"/>
    </row>
    <row r="303" spans="1:12" x14ac:dyDescent="0.25">
      <c r="A303" s="10"/>
      <c r="C303" s="7"/>
      <c r="F303" s="5"/>
      <c r="L303" s="5"/>
    </row>
    <row r="304" spans="1:12" x14ac:dyDescent="0.25">
      <c r="A304" s="10"/>
      <c r="C304" s="7"/>
      <c r="F304" s="5"/>
      <c r="L304" s="5"/>
    </row>
    <row r="305" spans="1:12" x14ac:dyDescent="0.25">
      <c r="A305" s="10"/>
      <c r="C305" s="7"/>
      <c r="F305" s="5"/>
      <c r="L305" s="5"/>
    </row>
    <row r="306" spans="1:12" x14ac:dyDescent="0.25">
      <c r="A306" s="10"/>
      <c r="C306" s="7"/>
      <c r="F306" s="5"/>
      <c r="L306" s="5"/>
    </row>
    <row r="307" spans="1:12" x14ac:dyDescent="0.25">
      <c r="A307" s="10"/>
      <c r="C307" s="7"/>
      <c r="F307" s="5"/>
      <c r="L307" s="5"/>
    </row>
    <row r="308" spans="1:12" x14ac:dyDescent="0.25">
      <c r="A308" s="10"/>
      <c r="C308" s="7"/>
      <c r="F308" s="5"/>
      <c r="L308" s="5"/>
    </row>
    <row r="309" spans="1:12" x14ac:dyDescent="0.25">
      <c r="A309" s="10"/>
      <c r="C309" s="7"/>
      <c r="F309" s="5"/>
      <c r="L309" s="5"/>
    </row>
    <row r="310" spans="1:12" x14ac:dyDescent="0.25">
      <c r="A310" s="10"/>
      <c r="C310" s="7"/>
      <c r="F310" s="5"/>
      <c r="L310" s="5"/>
    </row>
    <row r="311" spans="1:12" x14ac:dyDescent="0.25">
      <c r="A311" s="10"/>
      <c r="C311" s="7"/>
      <c r="F311" s="5"/>
      <c r="L311" s="5"/>
    </row>
    <row r="312" spans="1:12" x14ac:dyDescent="0.25">
      <c r="A312" s="10"/>
      <c r="C312" s="7"/>
      <c r="F312" s="5"/>
      <c r="L312" s="5"/>
    </row>
    <row r="313" spans="1:12" x14ac:dyDescent="0.25">
      <c r="A313" s="10"/>
      <c r="C313" s="7"/>
      <c r="F313" s="5"/>
      <c r="L313" s="5"/>
    </row>
    <row r="314" spans="1:12" x14ac:dyDescent="0.25">
      <c r="A314" s="10"/>
      <c r="C314" s="7"/>
      <c r="F314" s="5"/>
      <c r="L314" s="5"/>
    </row>
    <row r="315" spans="1:12" x14ac:dyDescent="0.25">
      <c r="A315" s="10"/>
      <c r="C315" s="7"/>
      <c r="F315" s="5"/>
      <c r="L315" s="5"/>
    </row>
    <row r="316" spans="1:12" x14ac:dyDescent="0.25">
      <c r="A316" s="10"/>
      <c r="C316" s="7"/>
      <c r="F316" s="5"/>
      <c r="L316" s="5"/>
    </row>
    <row r="317" spans="1:12" x14ac:dyDescent="0.25">
      <c r="A317" s="10"/>
      <c r="C317" s="7"/>
      <c r="F317" s="5"/>
      <c r="L317" s="5"/>
    </row>
    <row r="318" spans="1:12" x14ac:dyDescent="0.25">
      <c r="A318" s="10"/>
      <c r="C318" s="7"/>
      <c r="F318" s="5"/>
      <c r="L318" s="5"/>
    </row>
    <row r="319" spans="1:12" x14ac:dyDescent="0.25">
      <c r="A319" s="10"/>
      <c r="C319" s="7"/>
      <c r="F319" s="5"/>
      <c r="L319" s="5"/>
    </row>
    <row r="320" spans="1:12" x14ac:dyDescent="0.25">
      <c r="A320" s="10"/>
      <c r="C320" s="7"/>
      <c r="F320" s="5"/>
      <c r="L320" s="5"/>
    </row>
    <row r="321" spans="1:12" x14ac:dyDescent="0.25">
      <c r="A321" s="10"/>
      <c r="C321" s="7"/>
      <c r="F321" s="5"/>
      <c r="L321" s="5"/>
    </row>
    <row r="322" spans="1:12" x14ac:dyDescent="0.25">
      <c r="A322" s="10"/>
      <c r="C322" s="7"/>
      <c r="F322" s="5"/>
      <c r="L322" s="5"/>
    </row>
    <row r="323" spans="1:12" x14ac:dyDescent="0.25">
      <c r="A323" s="10"/>
      <c r="C323" s="7"/>
      <c r="F323" s="5"/>
      <c r="L323" s="5"/>
    </row>
    <row r="324" spans="1:12" x14ac:dyDescent="0.25">
      <c r="A324" s="10"/>
      <c r="C324" s="7"/>
      <c r="F324" s="5"/>
      <c r="L324" s="5"/>
    </row>
    <row r="325" spans="1:12" x14ac:dyDescent="0.25">
      <c r="A325" s="10"/>
      <c r="C325" s="7"/>
      <c r="F325" s="5"/>
      <c r="L325" s="5"/>
    </row>
    <row r="326" spans="1:12" x14ac:dyDescent="0.25">
      <c r="A326" s="10"/>
      <c r="C326" s="7"/>
      <c r="F326" s="5"/>
      <c r="L326" s="5"/>
    </row>
    <row r="327" spans="1:12" x14ac:dyDescent="0.25">
      <c r="A327" s="10"/>
      <c r="C327" s="7"/>
      <c r="F327" s="5"/>
      <c r="L327" s="5"/>
    </row>
    <row r="328" spans="1:12" x14ac:dyDescent="0.25">
      <c r="A328" s="10"/>
      <c r="C328" s="7"/>
      <c r="F328" s="5"/>
      <c r="L328" s="5"/>
    </row>
    <row r="329" spans="1:12" x14ac:dyDescent="0.25">
      <c r="A329" s="10"/>
      <c r="C329" s="7"/>
      <c r="F329" s="5"/>
      <c r="L329" s="5"/>
    </row>
    <row r="330" spans="1:12" x14ac:dyDescent="0.25">
      <c r="A330" s="10"/>
      <c r="C330" s="7"/>
      <c r="F330" s="5"/>
      <c r="L330" s="5"/>
    </row>
    <row r="331" spans="1:12" x14ac:dyDescent="0.25">
      <c r="A331" s="10"/>
      <c r="C331" s="7"/>
      <c r="F331" s="5"/>
      <c r="L331" s="5"/>
    </row>
    <row r="332" spans="1:12" x14ac:dyDescent="0.25">
      <c r="A332" s="10"/>
      <c r="C332" s="7"/>
      <c r="F332" s="5"/>
      <c r="L332" s="5"/>
    </row>
    <row r="333" spans="1:12" x14ac:dyDescent="0.25">
      <c r="A333" s="10"/>
      <c r="C333" s="7"/>
      <c r="F333" s="5"/>
      <c r="L333" s="5"/>
    </row>
    <row r="334" spans="1:12" x14ac:dyDescent="0.25">
      <c r="A334" s="10"/>
      <c r="C334" s="7"/>
      <c r="F334" s="5"/>
      <c r="L334" s="5"/>
    </row>
    <row r="335" spans="1:12" x14ac:dyDescent="0.25">
      <c r="A335" s="10"/>
      <c r="C335" s="7"/>
      <c r="F335" s="5"/>
      <c r="L335" s="5"/>
    </row>
    <row r="336" spans="1:12" x14ac:dyDescent="0.25">
      <c r="A336" s="10"/>
      <c r="C336" s="7"/>
      <c r="F336" s="5"/>
      <c r="L336" s="5"/>
    </row>
    <row r="337" spans="1:12" x14ac:dyDescent="0.25">
      <c r="A337" s="10"/>
      <c r="C337" s="7"/>
      <c r="F337" s="5"/>
      <c r="L337" s="5"/>
    </row>
    <row r="338" spans="1:12" x14ac:dyDescent="0.25">
      <c r="A338" s="10"/>
      <c r="C338" s="7"/>
      <c r="F338" s="5"/>
      <c r="L338" s="5"/>
    </row>
    <row r="339" spans="1:12" x14ac:dyDescent="0.25">
      <c r="A339" s="10"/>
      <c r="C339" s="7"/>
      <c r="F339" s="5"/>
      <c r="L339" s="5"/>
    </row>
    <row r="340" spans="1:12" x14ac:dyDescent="0.25">
      <c r="A340" s="10"/>
      <c r="C340" s="7"/>
      <c r="F340" s="5"/>
      <c r="L340" s="5"/>
    </row>
    <row r="341" spans="1:12" x14ac:dyDescent="0.25">
      <c r="A341" s="10"/>
      <c r="C341" s="7"/>
      <c r="F341" s="5"/>
      <c r="L341" s="5"/>
    </row>
    <row r="342" spans="1:12" x14ac:dyDescent="0.25">
      <c r="A342" s="10"/>
      <c r="C342" s="7"/>
      <c r="F342" s="5"/>
      <c r="L342" s="5"/>
    </row>
    <row r="343" spans="1:12" x14ac:dyDescent="0.25">
      <c r="A343" s="10"/>
      <c r="C343" s="7"/>
      <c r="F343" s="5"/>
      <c r="L343" s="5"/>
    </row>
    <row r="344" spans="1:12" x14ac:dyDescent="0.25">
      <c r="A344" s="10"/>
      <c r="C344" s="7"/>
      <c r="F344" s="5"/>
      <c r="L344" s="5"/>
    </row>
    <row r="345" spans="1:12" x14ac:dyDescent="0.25">
      <c r="A345" s="10"/>
      <c r="C345" s="7"/>
      <c r="F345" s="5"/>
      <c r="L345" s="5"/>
    </row>
    <row r="346" spans="1:12" x14ac:dyDescent="0.25">
      <c r="A346" s="10"/>
      <c r="C346" s="7"/>
      <c r="F346" s="5"/>
      <c r="L346" s="5"/>
    </row>
    <row r="347" spans="1:12" x14ac:dyDescent="0.25">
      <c r="A347" s="10"/>
      <c r="C347" s="7"/>
      <c r="F347" s="5"/>
      <c r="L347" s="5"/>
    </row>
    <row r="348" spans="1:12" x14ac:dyDescent="0.25">
      <c r="A348" s="10"/>
      <c r="C348" s="7"/>
      <c r="F348" s="5"/>
      <c r="L348" s="5"/>
    </row>
    <row r="349" spans="1:12" x14ac:dyDescent="0.25">
      <c r="A349" s="10"/>
      <c r="C349" s="7"/>
      <c r="F349" s="5"/>
      <c r="L349" s="5"/>
    </row>
    <row r="350" spans="1:12" x14ac:dyDescent="0.25">
      <c r="A350" s="10"/>
      <c r="C350" s="7"/>
      <c r="F350" s="5"/>
      <c r="L350" s="5"/>
    </row>
    <row r="351" spans="1:12" x14ac:dyDescent="0.25">
      <c r="A351" s="10"/>
      <c r="C351" s="7"/>
      <c r="F351" s="5"/>
      <c r="L351" s="5"/>
    </row>
    <row r="352" spans="1:12" x14ac:dyDescent="0.25">
      <c r="A352" s="10"/>
      <c r="C352" s="7"/>
      <c r="F352" s="5"/>
      <c r="L352" s="5"/>
    </row>
    <row r="353" spans="1:12" x14ac:dyDescent="0.25">
      <c r="A353" s="10"/>
      <c r="C353" s="7"/>
      <c r="F353" s="5"/>
      <c r="L353" s="5"/>
    </row>
    <row r="354" spans="1:12" x14ac:dyDescent="0.25">
      <c r="A354" s="10"/>
      <c r="C354" s="7"/>
      <c r="F354" s="5"/>
      <c r="L354" s="5"/>
    </row>
    <row r="355" spans="1:12" x14ac:dyDescent="0.25">
      <c r="A355" s="10"/>
      <c r="C355" s="7"/>
      <c r="F355" s="5"/>
      <c r="L355" s="5"/>
    </row>
    <row r="356" spans="1:12" x14ac:dyDescent="0.25">
      <c r="A356" s="10"/>
      <c r="C356" s="7"/>
      <c r="F356" s="5"/>
      <c r="L356" s="5"/>
    </row>
    <row r="357" spans="1:12" x14ac:dyDescent="0.25">
      <c r="A357" s="10"/>
      <c r="C357" s="7"/>
      <c r="F357" s="5"/>
      <c r="L357" s="5"/>
    </row>
    <row r="358" spans="1:12" x14ac:dyDescent="0.25">
      <c r="A358" s="10"/>
      <c r="C358" s="7"/>
      <c r="F358" s="5"/>
      <c r="L358" s="5"/>
    </row>
    <row r="359" spans="1:12" x14ac:dyDescent="0.25">
      <c r="A359" s="10"/>
      <c r="C359" s="7"/>
      <c r="F359" s="5"/>
      <c r="L359" s="5"/>
    </row>
    <row r="360" spans="1:12" x14ac:dyDescent="0.25">
      <c r="A360" s="10"/>
      <c r="C360" s="7"/>
      <c r="F360" s="5"/>
      <c r="L360" s="5"/>
    </row>
    <row r="361" spans="1:12" x14ac:dyDescent="0.25">
      <c r="A361" s="10"/>
      <c r="C361" s="7"/>
      <c r="F361" s="5"/>
      <c r="L361" s="5"/>
    </row>
    <row r="362" spans="1:12" x14ac:dyDescent="0.25">
      <c r="A362" s="10"/>
      <c r="C362" s="7"/>
      <c r="F362" s="5"/>
      <c r="L362" s="5"/>
    </row>
    <row r="363" spans="1:12" x14ac:dyDescent="0.25">
      <c r="A363" s="10"/>
      <c r="C363" s="7"/>
      <c r="F363" s="5"/>
      <c r="L363" s="5"/>
    </row>
    <row r="364" spans="1:12" x14ac:dyDescent="0.25">
      <c r="A364" s="10"/>
      <c r="C364" s="7"/>
      <c r="F364" s="5"/>
      <c r="L364" s="5"/>
    </row>
    <row r="365" spans="1:12" x14ac:dyDescent="0.25">
      <c r="A365" s="10"/>
      <c r="C365" s="7"/>
      <c r="F365" s="5"/>
      <c r="L365" s="5"/>
    </row>
    <row r="366" spans="1:12" x14ac:dyDescent="0.25">
      <c r="A366" s="10"/>
      <c r="C366" s="7"/>
      <c r="F366" s="5"/>
      <c r="L366" s="5"/>
    </row>
    <row r="367" spans="1:12" x14ac:dyDescent="0.25">
      <c r="A367" s="10"/>
      <c r="C367" s="7"/>
      <c r="F367" s="5"/>
      <c r="L367" s="5"/>
    </row>
    <row r="368" spans="1:12" x14ac:dyDescent="0.25">
      <c r="A368" s="10"/>
      <c r="C368" s="7"/>
      <c r="F368" s="5"/>
      <c r="L368" s="5"/>
    </row>
    <row r="369" spans="1:12" x14ac:dyDescent="0.25">
      <c r="A369" s="10"/>
      <c r="C369" s="7"/>
      <c r="F369" s="5"/>
      <c r="L369" s="5"/>
    </row>
    <row r="370" spans="1:12" x14ac:dyDescent="0.25">
      <c r="A370" s="10"/>
      <c r="C370" s="7"/>
      <c r="F370" s="5"/>
      <c r="L370" s="5"/>
    </row>
    <row r="371" spans="1:12" x14ac:dyDescent="0.25">
      <c r="A371" s="10"/>
      <c r="C371" s="7"/>
      <c r="F371" s="5"/>
      <c r="L371" s="5"/>
    </row>
    <row r="372" spans="1:12" x14ac:dyDescent="0.25">
      <c r="A372" s="10"/>
      <c r="C372" s="7"/>
      <c r="F372" s="5"/>
      <c r="L372" s="5"/>
    </row>
    <row r="373" spans="1:12" x14ac:dyDescent="0.25">
      <c r="A373" s="10"/>
      <c r="C373" s="7"/>
      <c r="F373" s="5"/>
      <c r="L373" s="5"/>
    </row>
    <row r="374" spans="1:12" x14ac:dyDescent="0.25">
      <c r="A374" s="10"/>
      <c r="C374" s="7"/>
      <c r="F374" s="5"/>
      <c r="L374" s="5"/>
    </row>
    <row r="375" spans="1:12" x14ac:dyDescent="0.25">
      <c r="A375" s="10"/>
      <c r="C375" s="7"/>
      <c r="F375" s="5"/>
      <c r="L375" s="5"/>
    </row>
    <row r="376" spans="1:12" x14ac:dyDescent="0.25">
      <c r="A376" s="10"/>
      <c r="C376" s="7"/>
      <c r="F376" s="5"/>
      <c r="L376" s="5"/>
    </row>
    <row r="377" spans="1:12" x14ac:dyDescent="0.25">
      <c r="A377" s="10"/>
      <c r="C377" s="7"/>
      <c r="F377" s="5"/>
      <c r="L377" s="5"/>
    </row>
    <row r="378" spans="1:12" x14ac:dyDescent="0.25">
      <c r="A378" s="10"/>
      <c r="C378" s="7"/>
      <c r="F378" s="5"/>
      <c r="L378" s="5"/>
    </row>
    <row r="379" spans="1:12" x14ac:dyDescent="0.25">
      <c r="A379" s="10"/>
      <c r="C379" s="7"/>
      <c r="F379" s="5"/>
      <c r="L379" s="5"/>
    </row>
    <row r="380" spans="1:12" x14ac:dyDescent="0.25">
      <c r="A380" s="10"/>
      <c r="C380" s="7"/>
      <c r="F380" s="5"/>
      <c r="L380" s="5"/>
    </row>
    <row r="381" spans="1:12" x14ac:dyDescent="0.25">
      <c r="A381" s="10"/>
      <c r="C381" s="7"/>
      <c r="F381" s="5"/>
      <c r="L381" s="5"/>
    </row>
    <row r="382" spans="1:12" x14ac:dyDescent="0.25">
      <c r="A382" s="10"/>
      <c r="C382" s="7"/>
      <c r="F382" s="5"/>
      <c r="L382" s="5"/>
    </row>
    <row r="383" spans="1:12" x14ac:dyDescent="0.25">
      <c r="A383" s="10"/>
      <c r="C383" s="7"/>
      <c r="F383" s="5"/>
      <c r="L383" s="5"/>
    </row>
    <row r="384" spans="1:12" x14ac:dyDescent="0.25">
      <c r="A384" s="10"/>
      <c r="C384" s="7"/>
      <c r="F384" s="5"/>
      <c r="L384" s="5"/>
    </row>
    <row r="385" spans="1:12" x14ac:dyDescent="0.25">
      <c r="A385" s="10"/>
      <c r="C385" s="7"/>
      <c r="F385" s="5"/>
      <c r="L385" s="5"/>
    </row>
    <row r="386" spans="1:12" x14ac:dyDescent="0.25">
      <c r="A386" s="10"/>
      <c r="C386" s="7"/>
      <c r="F386" s="5"/>
      <c r="L386" s="5"/>
    </row>
    <row r="387" spans="1:12" x14ac:dyDescent="0.25">
      <c r="A387" s="10"/>
      <c r="C387" s="7"/>
      <c r="F387" s="5"/>
      <c r="L387" s="5"/>
    </row>
    <row r="388" spans="1:12" x14ac:dyDescent="0.25">
      <c r="A388" s="10"/>
      <c r="C388" s="7"/>
      <c r="F388" s="5"/>
      <c r="L388" s="5"/>
    </row>
    <row r="389" spans="1:12" x14ac:dyDescent="0.25">
      <c r="A389" s="10"/>
      <c r="C389" s="7"/>
      <c r="F389" s="5"/>
      <c r="L389" s="5"/>
    </row>
    <row r="390" spans="1:12" x14ac:dyDescent="0.25">
      <c r="A390" s="10"/>
      <c r="C390" s="7"/>
      <c r="F390" s="5"/>
      <c r="L390" s="5"/>
    </row>
    <row r="391" spans="1:12" x14ac:dyDescent="0.25">
      <c r="A391" s="10"/>
      <c r="C391" s="7"/>
      <c r="F391" s="5"/>
      <c r="L391" s="5"/>
    </row>
    <row r="392" spans="1:12" x14ac:dyDescent="0.25">
      <c r="A392" s="10"/>
      <c r="C392" s="7"/>
      <c r="F392" s="5"/>
      <c r="L392" s="5"/>
    </row>
    <row r="393" spans="1:12" x14ac:dyDescent="0.25">
      <c r="A393" s="10"/>
      <c r="C393" s="7"/>
      <c r="F393" s="5"/>
      <c r="L393" s="5"/>
    </row>
    <row r="394" spans="1:12" x14ac:dyDescent="0.25">
      <c r="A394" s="10"/>
      <c r="C394" s="7"/>
      <c r="F394" s="5"/>
      <c r="L394" s="5"/>
    </row>
    <row r="395" spans="1:12" x14ac:dyDescent="0.25">
      <c r="A395" s="10"/>
      <c r="C395" s="7"/>
      <c r="F395" s="5"/>
      <c r="L395" s="5"/>
    </row>
    <row r="396" spans="1:12" x14ac:dyDescent="0.25">
      <c r="A396" s="10"/>
      <c r="C396" s="7"/>
      <c r="F396" s="5"/>
      <c r="L396" s="5"/>
    </row>
    <row r="397" spans="1:12" x14ac:dyDescent="0.25">
      <c r="A397" s="10"/>
      <c r="C397" s="7"/>
      <c r="F397" s="5"/>
      <c r="L397" s="5"/>
    </row>
    <row r="398" spans="1:12" x14ac:dyDescent="0.25">
      <c r="A398" s="10"/>
      <c r="C398" s="7"/>
      <c r="F398" s="5"/>
      <c r="L398" s="5"/>
    </row>
    <row r="399" spans="1:12" x14ac:dyDescent="0.25">
      <c r="A399" s="10"/>
      <c r="C399" s="7"/>
      <c r="F399" s="5"/>
      <c r="L399" s="5"/>
    </row>
    <row r="400" spans="1:12" x14ac:dyDescent="0.25">
      <c r="A400" s="10"/>
      <c r="C400" s="7"/>
      <c r="F400" s="5"/>
      <c r="L400" s="5"/>
    </row>
    <row r="401" spans="1:12" x14ac:dyDescent="0.25">
      <c r="A401" s="10"/>
      <c r="C401" s="7"/>
      <c r="F401" s="5"/>
      <c r="L401" s="5"/>
    </row>
    <row r="402" spans="1:12" x14ac:dyDescent="0.25">
      <c r="A402" s="10"/>
      <c r="C402" s="7"/>
      <c r="F402" s="5"/>
      <c r="L402" s="5"/>
    </row>
    <row r="403" spans="1:12" x14ac:dyDescent="0.25">
      <c r="A403" s="10"/>
      <c r="C403" s="7"/>
      <c r="F403" s="5"/>
      <c r="L403" s="5"/>
    </row>
    <row r="404" spans="1:12" x14ac:dyDescent="0.25">
      <c r="A404" s="10"/>
      <c r="C404" s="7"/>
      <c r="F404" s="5"/>
      <c r="L404" s="5"/>
    </row>
    <row r="405" spans="1:12" x14ac:dyDescent="0.25">
      <c r="A405" s="10"/>
      <c r="C405" s="7"/>
      <c r="F405" s="5"/>
      <c r="L405" s="5"/>
    </row>
    <row r="406" spans="1:12" x14ac:dyDescent="0.25">
      <c r="A406" s="10"/>
      <c r="C406" s="7"/>
      <c r="F406" s="5"/>
      <c r="L406" s="5"/>
    </row>
    <row r="407" spans="1:12" x14ac:dyDescent="0.25">
      <c r="A407" s="10"/>
      <c r="C407" s="7"/>
      <c r="F407" s="5"/>
      <c r="L407" s="5"/>
    </row>
    <row r="408" spans="1:12" x14ac:dyDescent="0.25">
      <c r="A408" s="10"/>
      <c r="C408" s="7"/>
      <c r="F408" s="5"/>
      <c r="L408" s="5"/>
    </row>
    <row r="409" spans="1:12" x14ac:dyDescent="0.25">
      <c r="A409" s="10"/>
      <c r="C409" s="7"/>
      <c r="F409" s="5"/>
      <c r="L409" s="5"/>
    </row>
    <row r="410" spans="1:12" x14ac:dyDescent="0.25">
      <c r="A410" s="10"/>
      <c r="C410" s="7"/>
      <c r="F410" s="5"/>
      <c r="L410" s="5"/>
    </row>
    <row r="411" spans="1:12" x14ac:dyDescent="0.25">
      <c r="A411" s="10"/>
      <c r="C411" s="7"/>
      <c r="F411" s="5"/>
      <c r="L411" s="5"/>
    </row>
    <row r="412" spans="1:12" x14ac:dyDescent="0.25">
      <c r="A412" s="10"/>
      <c r="C412" s="7"/>
      <c r="F412" s="5"/>
      <c r="L412" s="5"/>
    </row>
    <row r="413" spans="1:12" x14ac:dyDescent="0.25">
      <c r="A413" s="10"/>
      <c r="C413" s="7"/>
      <c r="F413" s="5"/>
      <c r="L413" s="5"/>
    </row>
    <row r="414" spans="1:12" x14ac:dyDescent="0.25">
      <c r="A414" s="10"/>
      <c r="C414" s="7"/>
      <c r="F414" s="5"/>
      <c r="L414" s="5"/>
    </row>
    <row r="415" spans="1:12" x14ac:dyDescent="0.25">
      <c r="A415" s="10"/>
      <c r="C415" s="7"/>
      <c r="F415" s="5"/>
      <c r="L415" s="5"/>
    </row>
    <row r="416" spans="1:12" x14ac:dyDescent="0.25">
      <c r="A416" s="10"/>
      <c r="C416" s="7"/>
      <c r="F416" s="5"/>
      <c r="L416" s="5"/>
    </row>
    <row r="417" spans="1:12" x14ac:dyDescent="0.25">
      <c r="A417" s="10"/>
      <c r="C417" s="7"/>
      <c r="F417" s="5"/>
      <c r="L417" s="5"/>
    </row>
    <row r="418" spans="1:12" x14ac:dyDescent="0.25">
      <c r="A418" s="10"/>
      <c r="C418" s="7"/>
      <c r="F418" s="5"/>
      <c r="L418" s="5"/>
    </row>
    <row r="419" spans="1:12" x14ac:dyDescent="0.25">
      <c r="A419" s="10"/>
      <c r="C419" s="7"/>
      <c r="F419" s="5"/>
      <c r="L419" s="5"/>
    </row>
    <row r="420" spans="1:12" x14ac:dyDescent="0.25">
      <c r="A420" s="10"/>
      <c r="C420" s="7"/>
      <c r="F420" s="5"/>
      <c r="L420" s="5"/>
    </row>
    <row r="421" spans="1:12" x14ac:dyDescent="0.25">
      <c r="A421" s="10"/>
      <c r="C421" s="7"/>
      <c r="F421" s="5"/>
      <c r="L421" s="5"/>
    </row>
    <row r="422" spans="1:12" x14ac:dyDescent="0.25">
      <c r="A422" s="10"/>
      <c r="C422" s="7"/>
      <c r="F422" s="5"/>
      <c r="L422" s="5"/>
    </row>
    <row r="423" spans="1:12" x14ac:dyDescent="0.25">
      <c r="A423" s="10"/>
      <c r="C423" s="7"/>
      <c r="F423" s="5"/>
      <c r="L423" s="5"/>
    </row>
    <row r="424" spans="1:12" x14ac:dyDescent="0.25">
      <c r="A424" s="10"/>
      <c r="C424" s="7"/>
      <c r="F424" s="5"/>
      <c r="L424" s="5"/>
    </row>
    <row r="425" spans="1:12" x14ac:dyDescent="0.25">
      <c r="A425" s="10"/>
      <c r="C425" s="7"/>
      <c r="F425" s="5"/>
      <c r="L425" s="5"/>
    </row>
    <row r="426" spans="1:12" x14ac:dyDescent="0.25">
      <c r="A426" s="10"/>
      <c r="C426" s="7"/>
      <c r="F426" s="5"/>
      <c r="L426" s="5"/>
    </row>
    <row r="427" spans="1:12" x14ac:dyDescent="0.25">
      <c r="A427" s="10"/>
      <c r="C427" s="7"/>
      <c r="F427" s="5"/>
      <c r="L427" s="5"/>
    </row>
    <row r="428" spans="1:12" x14ac:dyDescent="0.25">
      <c r="A428" s="10"/>
      <c r="C428" s="7"/>
      <c r="F428" s="5"/>
      <c r="L428" s="5"/>
    </row>
    <row r="429" spans="1:12" x14ac:dyDescent="0.25">
      <c r="A429" s="10"/>
      <c r="C429" s="7"/>
      <c r="F429" s="5"/>
      <c r="L429" s="5"/>
    </row>
    <row r="430" spans="1:12" x14ac:dyDescent="0.25">
      <c r="A430" s="10"/>
      <c r="C430" s="7"/>
      <c r="F430" s="5"/>
      <c r="L430" s="5"/>
    </row>
    <row r="431" spans="1:12" x14ac:dyDescent="0.25">
      <c r="A431" s="10"/>
      <c r="C431" s="7"/>
      <c r="F431" s="5"/>
      <c r="L431" s="5"/>
    </row>
    <row r="432" spans="1:12" x14ac:dyDescent="0.25">
      <c r="A432" s="10"/>
      <c r="C432" s="7"/>
      <c r="F432" s="5"/>
      <c r="L432" s="5"/>
    </row>
    <row r="433" spans="1:12" x14ac:dyDescent="0.25">
      <c r="A433" s="10"/>
      <c r="C433" s="7"/>
      <c r="F433" s="5"/>
      <c r="L433" s="5"/>
    </row>
    <row r="434" spans="1:12" x14ac:dyDescent="0.25">
      <c r="A434" s="10"/>
      <c r="C434" s="7"/>
      <c r="F434" s="5"/>
      <c r="L434" s="5"/>
    </row>
    <row r="435" spans="1:12" x14ac:dyDescent="0.25">
      <c r="A435" s="10"/>
      <c r="C435" s="7"/>
      <c r="F435" s="5"/>
      <c r="L435" s="5"/>
    </row>
    <row r="436" spans="1:12" x14ac:dyDescent="0.25">
      <c r="A436" s="10"/>
      <c r="C436" s="7"/>
      <c r="F436" s="5"/>
      <c r="L436" s="5"/>
    </row>
    <row r="437" spans="1:12" x14ac:dyDescent="0.25">
      <c r="A437" s="10"/>
      <c r="C437" s="7"/>
      <c r="F437" s="5"/>
      <c r="L437" s="5"/>
    </row>
    <row r="438" spans="1:12" x14ac:dyDescent="0.25">
      <c r="A438" s="10"/>
      <c r="C438" s="7"/>
      <c r="F438" s="5"/>
      <c r="L438" s="5"/>
    </row>
    <row r="439" spans="1:12" x14ac:dyDescent="0.25">
      <c r="A439" s="10"/>
      <c r="C439" s="7"/>
      <c r="F439" s="5"/>
      <c r="L439" s="5"/>
    </row>
    <row r="440" spans="1:12" x14ac:dyDescent="0.25">
      <c r="A440" s="10"/>
      <c r="C440" s="7"/>
      <c r="F440" s="5"/>
      <c r="L440" s="5"/>
    </row>
    <row r="441" spans="1:12" x14ac:dyDescent="0.25">
      <c r="A441" s="10"/>
      <c r="C441" s="7"/>
      <c r="F441" s="5"/>
      <c r="L441" s="5"/>
    </row>
    <row r="442" spans="1:12" x14ac:dyDescent="0.25">
      <c r="A442" s="10"/>
      <c r="C442" s="7"/>
      <c r="F442" s="5"/>
      <c r="L442" s="5"/>
    </row>
    <row r="443" spans="1:12" x14ac:dyDescent="0.25">
      <c r="A443" s="10"/>
      <c r="C443" s="7"/>
      <c r="F443" s="5"/>
      <c r="L443" s="5"/>
    </row>
    <row r="444" spans="1:12" x14ac:dyDescent="0.25">
      <c r="A444" s="10"/>
      <c r="C444" s="7"/>
      <c r="F444" s="5"/>
      <c r="L444" s="5"/>
    </row>
    <row r="445" spans="1:12" x14ac:dyDescent="0.25">
      <c r="A445" s="10"/>
      <c r="C445" s="7"/>
      <c r="F445" s="5"/>
      <c r="L445" s="5"/>
    </row>
    <row r="446" spans="1:12" x14ac:dyDescent="0.25">
      <c r="A446" s="10"/>
      <c r="C446" s="7"/>
      <c r="F446" s="5"/>
      <c r="L446" s="5"/>
    </row>
    <row r="447" spans="1:12" x14ac:dyDescent="0.25">
      <c r="A447" s="10"/>
      <c r="C447" s="7"/>
      <c r="F447" s="5"/>
      <c r="L447" s="5"/>
    </row>
    <row r="448" spans="1:12" x14ac:dyDescent="0.25">
      <c r="A448" s="10"/>
      <c r="C448" s="7"/>
      <c r="F448" s="5"/>
      <c r="L448" s="5"/>
    </row>
    <row r="449" spans="1:12" x14ac:dyDescent="0.25">
      <c r="A449" s="10"/>
      <c r="C449" s="7"/>
      <c r="F449" s="5"/>
      <c r="L449" s="5"/>
    </row>
    <row r="450" spans="1:12" x14ac:dyDescent="0.25">
      <c r="A450" s="10"/>
      <c r="C450" s="7"/>
      <c r="F450" s="5"/>
      <c r="L450" s="5"/>
    </row>
    <row r="451" spans="1:12" x14ac:dyDescent="0.25">
      <c r="A451" s="10"/>
      <c r="C451" s="7"/>
      <c r="F451" s="5"/>
      <c r="L451" s="5"/>
    </row>
    <row r="452" spans="1:12" x14ac:dyDescent="0.25">
      <c r="A452" s="10"/>
      <c r="C452" s="7"/>
      <c r="F452" s="5"/>
      <c r="L452" s="5"/>
    </row>
    <row r="453" spans="1:12" x14ac:dyDescent="0.25">
      <c r="A453" s="10"/>
      <c r="C453" s="7"/>
      <c r="F453" s="5"/>
      <c r="L453" s="5"/>
    </row>
    <row r="454" spans="1:12" x14ac:dyDescent="0.25">
      <c r="A454" s="10"/>
      <c r="C454" s="7"/>
      <c r="F454" s="5"/>
      <c r="L454" s="5"/>
    </row>
    <row r="455" spans="1:12" x14ac:dyDescent="0.25">
      <c r="A455" s="10"/>
      <c r="C455" s="7"/>
      <c r="F455" s="5"/>
      <c r="L455" s="5"/>
    </row>
    <row r="456" spans="1:12" x14ac:dyDescent="0.25">
      <c r="A456" s="10"/>
      <c r="C456" s="7"/>
      <c r="F456" s="5"/>
      <c r="L456" s="5"/>
    </row>
    <row r="457" spans="1:12" x14ac:dyDescent="0.25">
      <c r="A457" s="10"/>
      <c r="C457" s="7"/>
      <c r="F457" s="5"/>
      <c r="L457" s="5"/>
    </row>
    <row r="458" spans="1:12" x14ac:dyDescent="0.25">
      <c r="A458" s="10"/>
      <c r="C458" s="7"/>
      <c r="F458" s="5"/>
      <c r="L458" s="5"/>
    </row>
    <row r="459" spans="1:12" x14ac:dyDescent="0.25">
      <c r="A459" s="10"/>
      <c r="C459" s="7"/>
      <c r="F459" s="5"/>
      <c r="L459" s="5"/>
    </row>
    <row r="460" spans="1:12" x14ac:dyDescent="0.25">
      <c r="A460" s="10"/>
      <c r="C460" s="7"/>
      <c r="F460" s="5"/>
      <c r="L460" s="5"/>
    </row>
    <row r="461" spans="1:12" x14ac:dyDescent="0.25">
      <c r="A461" s="10"/>
      <c r="C461" s="7"/>
      <c r="F461" s="5"/>
      <c r="L461" s="5"/>
    </row>
    <row r="462" spans="1:12" x14ac:dyDescent="0.25">
      <c r="A462" s="10"/>
      <c r="C462" s="7"/>
      <c r="F462" s="5"/>
      <c r="L462" s="5"/>
    </row>
    <row r="463" spans="1:12" x14ac:dyDescent="0.25">
      <c r="A463" s="10"/>
      <c r="C463" s="7"/>
      <c r="F463" s="5"/>
      <c r="L463" s="5"/>
    </row>
    <row r="464" spans="1:12" x14ac:dyDescent="0.25">
      <c r="A464" s="10"/>
      <c r="C464" s="7"/>
      <c r="F464" s="5"/>
      <c r="L464" s="5"/>
    </row>
    <row r="465" spans="1:12" x14ac:dyDescent="0.25">
      <c r="A465" s="10"/>
      <c r="C465" s="7"/>
      <c r="F465" s="5"/>
      <c r="L465" s="5"/>
    </row>
    <row r="466" spans="1:12" x14ac:dyDescent="0.25">
      <c r="A466" s="10"/>
      <c r="C466" s="7"/>
      <c r="F466" s="5"/>
      <c r="L466" s="5"/>
    </row>
    <row r="467" spans="1:12" x14ac:dyDescent="0.25">
      <c r="A467" s="10"/>
      <c r="C467" s="7"/>
      <c r="F467" s="5"/>
      <c r="L467" s="5"/>
    </row>
    <row r="468" spans="1:12" x14ac:dyDescent="0.25">
      <c r="A468" s="10"/>
      <c r="C468" s="7"/>
      <c r="F468" s="5"/>
      <c r="L468" s="5"/>
    </row>
    <row r="469" spans="1:12" x14ac:dyDescent="0.25">
      <c r="A469" s="10"/>
      <c r="C469" s="7"/>
      <c r="F469" s="5"/>
      <c r="L469" s="5"/>
    </row>
    <row r="470" spans="1:12" x14ac:dyDescent="0.25">
      <c r="A470" s="10"/>
      <c r="C470" s="7"/>
      <c r="F470" s="5"/>
      <c r="L470" s="5"/>
    </row>
    <row r="471" spans="1:12" x14ac:dyDescent="0.25">
      <c r="A471" s="10"/>
      <c r="C471" s="7"/>
      <c r="F471" s="5"/>
      <c r="L471" s="5"/>
    </row>
    <row r="472" spans="1:12" x14ac:dyDescent="0.25">
      <c r="A472" s="10"/>
      <c r="C472" s="7"/>
      <c r="F472" s="5"/>
      <c r="L472" s="5"/>
    </row>
    <row r="473" spans="1:12" x14ac:dyDescent="0.25">
      <c r="A473" s="10"/>
      <c r="C473" s="7"/>
      <c r="F473" s="5"/>
      <c r="L473" s="5"/>
    </row>
    <row r="474" spans="1:12" x14ac:dyDescent="0.25">
      <c r="A474" s="10"/>
      <c r="C474" s="7"/>
      <c r="F474" s="5"/>
      <c r="L474" s="5"/>
    </row>
    <row r="475" spans="1:12" x14ac:dyDescent="0.25">
      <c r="A475" s="10"/>
      <c r="C475" s="7"/>
      <c r="F475" s="5"/>
      <c r="L475" s="5"/>
    </row>
    <row r="476" spans="1:12" x14ac:dyDescent="0.25">
      <c r="A476" s="10"/>
      <c r="C476" s="7"/>
      <c r="F476" s="5"/>
      <c r="L476" s="5"/>
    </row>
    <row r="477" spans="1:12" x14ac:dyDescent="0.25">
      <c r="A477" s="10"/>
      <c r="C477" s="7"/>
      <c r="F477" s="5"/>
      <c r="L477" s="5"/>
    </row>
    <row r="478" spans="1:12" x14ac:dyDescent="0.25">
      <c r="A478" s="10"/>
      <c r="C478" s="7"/>
      <c r="F478" s="5"/>
      <c r="L478" s="5"/>
    </row>
    <row r="479" spans="1:12" x14ac:dyDescent="0.25">
      <c r="A479" s="10"/>
      <c r="C479" s="7"/>
      <c r="F479" s="5"/>
      <c r="L479" s="5"/>
    </row>
    <row r="480" spans="1:12" x14ac:dyDescent="0.25">
      <c r="A480" s="10"/>
      <c r="C480" s="7"/>
      <c r="F480" s="5"/>
      <c r="L480" s="5"/>
    </row>
    <row r="481" spans="1:12" x14ac:dyDescent="0.25">
      <c r="A481" s="10"/>
      <c r="C481" s="7"/>
      <c r="F481" s="5"/>
      <c r="L481" s="5"/>
    </row>
    <row r="482" spans="1:12" x14ac:dyDescent="0.25">
      <c r="A482" s="10"/>
      <c r="C482" s="7"/>
      <c r="F482" s="5"/>
      <c r="L482" s="5"/>
    </row>
    <row r="483" spans="1:12" x14ac:dyDescent="0.25">
      <c r="A483" s="10"/>
      <c r="C483" s="7"/>
      <c r="F483" s="5"/>
      <c r="L483" s="5"/>
    </row>
    <row r="484" spans="1:12" x14ac:dyDescent="0.25">
      <c r="A484" s="10"/>
      <c r="C484" s="7"/>
      <c r="F484" s="5"/>
      <c r="L484" s="5"/>
    </row>
    <row r="485" spans="1:12" x14ac:dyDescent="0.25">
      <c r="A485" s="10"/>
      <c r="C485" s="7"/>
      <c r="F485" s="5"/>
      <c r="L485" s="5"/>
    </row>
    <row r="486" spans="1:12" x14ac:dyDescent="0.25">
      <c r="A486" s="10"/>
      <c r="C486" s="7"/>
      <c r="F486" s="5"/>
      <c r="L486" s="5"/>
    </row>
    <row r="487" spans="1:12" x14ac:dyDescent="0.25">
      <c r="A487" s="10"/>
      <c r="C487" s="7"/>
      <c r="F487" s="5"/>
      <c r="L487" s="5"/>
    </row>
    <row r="488" spans="1:12" x14ac:dyDescent="0.25">
      <c r="A488" s="10"/>
      <c r="C488" s="7"/>
      <c r="F488" s="5"/>
      <c r="L488" s="5"/>
    </row>
    <row r="489" spans="1:12" x14ac:dyDescent="0.25">
      <c r="A489" s="10"/>
      <c r="C489" s="7"/>
      <c r="F489" s="5"/>
      <c r="L489" s="5"/>
    </row>
    <row r="490" spans="1:12" x14ac:dyDescent="0.25">
      <c r="A490" s="10"/>
      <c r="C490" s="7"/>
      <c r="F490" s="5"/>
      <c r="L490" s="5"/>
    </row>
    <row r="491" spans="1:12" x14ac:dyDescent="0.25">
      <c r="A491" s="10"/>
      <c r="C491" s="7"/>
      <c r="F491" s="5"/>
      <c r="L491" s="5"/>
    </row>
    <row r="492" spans="1:12" x14ac:dyDescent="0.25">
      <c r="A492" s="10"/>
      <c r="C492" s="7"/>
      <c r="F492" s="5"/>
      <c r="L492" s="5"/>
    </row>
    <row r="493" spans="1:12" x14ac:dyDescent="0.25">
      <c r="A493" s="10"/>
      <c r="C493" s="7"/>
      <c r="F493" s="5"/>
      <c r="L493" s="5"/>
    </row>
    <row r="494" spans="1:12" x14ac:dyDescent="0.25">
      <c r="A494" s="10"/>
      <c r="C494" s="7"/>
      <c r="F494" s="5"/>
      <c r="L494" s="5"/>
    </row>
    <row r="495" spans="1:12" x14ac:dyDescent="0.25">
      <c r="A495" s="10"/>
      <c r="C495" s="7"/>
      <c r="F495" s="5"/>
      <c r="L495" s="5"/>
    </row>
    <row r="496" spans="1:12" x14ac:dyDescent="0.25">
      <c r="A496" s="10"/>
      <c r="C496" s="7"/>
      <c r="F496" s="5"/>
      <c r="L496" s="5"/>
    </row>
    <row r="497" spans="1:12" x14ac:dyDescent="0.25">
      <c r="A497" s="10"/>
      <c r="C497" s="7"/>
      <c r="F497" s="5"/>
      <c r="L497" s="5"/>
    </row>
    <row r="498" spans="1:12" x14ac:dyDescent="0.25">
      <c r="A498" s="10"/>
      <c r="C498" s="7"/>
      <c r="F498" s="5"/>
      <c r="L498" s="5"/>
    </row>
    <row r="499" spans="1:12" x14ac:dyDescent="0.25">
      <c r="A499" s="10"/>
      <c r="C499" s="7"/>
      <c r="F499" s="5"/>
      <c r="L499" s="5"/>
    </row>
    <row r="500" spans="1:12" x14ac:dyDescent="0.25">
      <c r="A500" s="10"/>
      <c r="C500" s="7"/>
      <c r="F500" s="5"/>
      <c r="L500" s="5"/>
    </row>
    <row r="501" spans="1:12" x14ac:dyDescent="0.25">
      <c r="A501" s="10"/>
      <c r="C501" s="7"/>
      <c r="F501" s="5"/>
      <c r="L501" s="5"/>
    </row>
    <row r="502" spans="1:12" x14ac:dyDescent="0.25">
      <c r="A502" s="10"/>
      <c r="C502" s="7"/>
      <c r="F502" s="5"/>
      <c r="L502" s="5"/>
    </row>
    <row r="503" spans="1:12" x14ac:dyDescent="0.25">
      <c r="A503" s="10"/>
      <c r="C503" s="7"/>
      <c r="F503" s="5"/>
      <c r="L503" s="5"/>
    </row>
    <row r="504" spans="1:12" x14ac:dyDescent="0.25">
      <c r="A504" s="10"/>
      <c r="C504" s="7"/>
      <c r="F504" s="5"/>
      <c r="L504" s="5"/>
    </row>
    <row r="505" spans="1:12" x14ac:dyDescent="0.25">
      <c r="A505" s="10"/>
      <c r="C505" s="7"/>
      <c r="F505" s="5"/>
      <c r="L505" s="5"/>
    </row>
    <row r="506" spans="1:12" x14ac:dyDescent="0.25">
      <c r="A506" s="10"/>
      <c r="C506" s="7"/>
      <c r="F506" s="5"/>
      <c r="L506" s="5"/>
    </row>
    <row r="507" spans="1:12" x14ac:dyDescent="0.25">
      <c r="A507" s="10"/>
      <c r="C507" s="7"/>
      <c r="F507" s="5"/>
      <c r="L507" s="5"/>
    </row>
    <row r="508" spans="1:12" x14ac:dyDescent="0.25">
      <c r="A508" s="10"/>
      <c r="C508" s="7"/>
      <c r="F508" s="5"/>
      <c r="L508" s="5"/>
    </row>
    <row r="509" spans="1:12" x14ac:dyDescent="0.25">
      <c r="A509" s="10"/>
      <c r="C509" s="7"/>
      <c r="F509" s="5"/>
      <c r="L509" s="5"/>
    </row>
    <row r="510" spans="1:12" x14ac:dyDescent="0.25">
      <c r="A510" s="10"/>
      <c r="C510" s="7"/>
      <c r="F510" s="5"/>
      <c r="L510" s="5"/>
    </row>
    <row r="511" spans="1:12" x14ac:dyDescent="0.25">
      <c r="A511" s="10"/>
      <c r="C511" s="7"/>
      <c r="F511" s="5"/>
      <c r="L511" s="5"/>
    </row>
    <row r="512" spans="1:12" x14ac:dyDescent="0.25">
      <c r="A512" s="10"/>
      <c r="C512" s="7"/>
      <c r="F512" s="5"/>
      <c r="L512" s="5"/>
    </row>
    <row r="513" spans="1:12" x14ac:dyDescent="0.25">
      <c r="A513" s="10"/>
      <c r="C513" s="7"/>
      <c r="F513" s="5"/>
      <c r="L513" s="5"/>
    </row>
    <row r="514" spans="1:12" x14ac:dyDescent="0.25">
      <c r="A514" s="10"/>
      <c r="C514" s="7"/>
      <c r="F514" s="5"/>
      <c r="L514" s="5"/>
    </row>
    <row r="515" spans="1:12" x14ac:dyDescent="0.25">
      <c r="A515" s="10"/>
      <c r="C515" s="7"/>
      <c r="F515" s="5"/>
      <c r="L515" s="5"/>
    </row>
    <row r="516" spans="1:12" x14ac:dyDescent="0.25">
      <c r="A516" s="10"/>
      <c r="C516" s="7"/>
      <c r="F516" s="5"/>
      <c r="L516" s="5"/>
    </row>
    <row r="517" spans="1:12" x14ac:dyDescent="0.25">
      <c r="A517" s="10"/>
      <c r="C517" s="7"/>
      <c r="F517" s="5"/>
      <c r="L517" s="5"/>
    </row>
    <row r="518" spans="1:12" x14ac:dyDescent="0.25">
      <c r="A518" s="10"/>
      <c r="C518" s="7"/>
      <c r="F518" s="5"/>
      <c r="L518" s="5"/>
    </row>
    <row r="519" spans="1:12" x14ac:dyDescent="0.25">
      <c r="A519" s="10"/>
      <c r="C519" s="7"/>
      <c r="F519" s="5"/>
      <c r="L519" s="5"/>
    </row>
    <row r="520" spans="1:12" x14ac:dyDescent="0.25">
      <c r="A520" s="10"/>
      <c r="C520" s="7"/>
      <c r="F520" s="5"/>
      <c r="L520" s="5"/>
    </row>
    <row r="521" spans="1:12" x14ac:dyDescent="0.25">
      <c r="A521" s="10"/>
      <c r="C521" s="7"/>
      <c r="F521" s="5"/>
      <c r="L521" s="5"/>
    </row>
    <row r="522" spans="1:12" x14ac:dyDescent="0.25">
      <c r="A522" s="10"/>
      <c r="C522" s="7"/>
      <c r="F522" s="5"/>
      <c r="L522" s="5"/>
    </row>
    <row r="523" spans="1:12" x14ac:dyDescent="0.25">
      <c r="A523" s="10"/>
      <c r="C523" s="7"/>
      <c r="F523" s="5"/>
      <c r="L523" s="5"/>
    </row>
    <row r="524" spans="1:12" x14ac:dyDescent="0.25">
      <c r="A524" s="10"/>
      <c r="C524" s="7"/>
      <c r="F524" s="5"/>
      <c r="L524" s="5"/>
    </row>
    <row r="525" spans="1:12" x14ac:dyDescent="0.25">
      <c r="A525" s="10"/>
      <c r="C525" s="7"/>
      <c r="F525" s="5"/>
      <c r="L525" s="5"/>
    </row>
    <row r="526" spans="1:12" x14ac:dyDescent="0.25">
      <c r="A526" s="10"/>
      <c r="C526" s="7"/>
      <c r="F526" s="5"/>
      <c r="L526" s="5"/>
    </row>
    <row r="527" spans="1:12" x14ac:dyDescent="0.25">
      <c r="A527" s="10"/>
      <c r="C527" s="7"/>
      <c r="F527" s="5"/>
      <c r="L527" s="5"/>
    </row>
    <row r="528" spans="1:12" x14ac:dyDescent="0.25">
      <c r="A528" s="10"/>
      <c r="C528" s="7"/>
      <c r="F528" s="5"/>
      <c r="L528" s="5"/>
    </row>
    <row r="529" spans="1:12" x14ac:dyDescent="0.25">
      <c r="A529" s="10"/>
      <c r="C529" s="7"/>
      <c r="F529" s="5"/>
      <c r="L529" s="5"/>
    </row>
    <row r="530" spans="1:12" x14ac:dyDescent="0.25">
      <c r="A530" s="10"/>
      <c r="C530" s="7"/>
      <c r="F530" s="5"/>
      <c r="L530" s="5"/>
    </row>
    <row r="531" spans="1:12" x14ac:dyDescent="0.25">
      <c r="A531" s="10"/>
      <c r="C531" s="7"/>
      <c r="F531" s="5"/>
      <c r="L531" s="5"/>
    </row>
    <row r="532" spans="1:12" x14ac:dyDescent="0.25">
      <c r="A532" s="10"/>
      <c r="C532" s="7"/>
      <c r="F532" s="5"/>
      <c r="L532" s="5"/>
    </row>
    <row r="533" spans="1:12" x14ac:dyDescent="0.25">
      <c r="A533" s="10"/>
      <c r="C533" s="7"/>
      <c r="F533" s="5"/>
      <c r="L533" s="5"/>
    </row>
    <row r="534" spans="1:12" x14ac:dyDescent="0.25">
      <c r="A534" s="10"/>
      <c r="C534" s="7"/>
      <c r="F534" s="5"/>
      <c r="L534" s="5"/>
    </row>
    <row r="535" spans="1:12" x14ac:dyDescent="0.25">
      <c r="A535" s="10"/>
      <c r="C535" s="7"/>
      <c r="F535" s="5"/>
      <c r="L535" s="5"/>
    </row>
    <row r="536" spans="1:12" x14ac:dyDescent="0.25">
      <c r="A536" s="10"/>
      <c r="C536" s="7"/>
      <c r="F536" s="5"/>
      <c r="L536" s="5"/>
    </row>
    <row r="537" spans="1:12" x14ac:dyDescent="0.25">
      <c r="A537" s="10"/>
      <c r="C537" s="7"/>
      <c r="F537" s="5"/>
      <c r="L537" s="5"/>
    </row>
    <row r="538" spans="1:12" x14ac:dyDescent="0.25">
      <c r="A538" s="10"/>
      <c r="C538" s="7"/>
      <c r="F538" s="5"/>
      <c r="L538" s="5"/>
    </row>
    <row r="539" spans="1:12" x14ac:dyDescent="0.25">
      <c r="A539" s="10"/>
      <c r="C539" s="7"/>
      <c r="F539" s="5"/>
      <c r="L539" s="5"/>
    </row>
    <row r="540" spans="1:12" x14ac:dyDescent="0.25">
      <c r="A540" s="10"/>
      <c r="C540" s="7"/>
      <c r="F540" s="5"/>
      <c r="L540" s="5"/>
    </row>
    <row r="541" spans="1:12" x14ac:dyDescent="0.25">
      <c r="A541" s="10"/>
      <c r="C541" s="7"/>
      <c r="F541" s="5"/>
      <c r="L541" s="5"/>
    </row>
    <row r="542" spans="1:12" x14ac:dyDescent="0.25">
      <c r="A542" s="10"/>
      <c r="C542" s="7"/>
      <c r="F542" s="5"/>
      <c r="L542" s="5"/>
    </row>
    <row r="543" spans="1:12" x14ac:dyDescent="0.25">
      <c r="A543" s="10"/>
      <c r="C543" s="7"/>
      <c r="F543" s="5"/>
      <c r="L543" s="5"/>
    </row>
    <row r="544" spans="1:12" x14ac:dyDescent="0.25">
      <c r="A544" s="10"/>
      <c r="C544" s="7"/>
      <c r="F544" s="5"/>
      <c r="L544" s="5"/>
    </row>
    <row r="545" spans="1:12" x14ac:dyDescent="0.25">
      <c r="A545" s="10"/>
      <c r="C545" s="7"/>
      <c r="F545" s="5"/>
      <c r="L545" s="5"/>
    </row>
    <row r="546" spans="1:12" x14ac:dyDescent="0.25">
      <c r="A546" s="10"/>
      <c r="C546" s="7"/>
      <c r="F546" s="5"/>
      <c r="L546" s="5"/>
    </row>
    <row r="547" spans="1:12" x14ac:dyDescent="0.25">
      <c r="A547" s="10"/>
      <c r="C547" s="7"/>
      <c r="F547" s="5"/>
      <c r="L547" s="5"/>
    </row>
    <row r="548" spans="1:12" x14ac:dyDescent="0.25">
      <c r="A548" s="10"/>
      <c r="C548" s="7"/>
      <c r="F548" s="5"/>
      <c r="L548" s="5"/>
    </row>
    <row r="549" spans="1:12" x14ac:dyDescent="0.25">
      <c r="A549" s="10"/>
      <c r="C549" s="7"/>
      <c r="F549" s="5"/>
      <c r="L549" s="5"/>
    </row>
    <row r="550" spans="1:12" x14ac:dyDescent="0.25">
      <c r="A550" s="10"/>
      <c r="C550" s="7"/>
      <c r="F550" s="5"/>
      <c r="L550" s="5"/>
    </row>
    <row r="551" spans="1:12" x14ac:dyDescent="0.25">
      <c r="A551" s="10"/>
      <c r="C551" s="7"/>
      <c r="F551" s="5"/>
      <c r="L551" s="5"/>
    </row>
    <row r="552" spans="1:12" x14ac:dyDescent="0.25">
      <c r="A552" s="10"/>
      <c r="C552" s="7"/>
      <c r="F552" s="5"/>
      <c r="L552" s="5"/>
    </row>
    <row r="553" spans="1:12" x14ac:dyDescent="0.25">
      <c r="A553" s="10"/>
      <c r="C553" s="7"/>
      <c r="F553" s="5"/>
      <c r="L553" s="5"/>
    </row>
    <row r="554" spans="1:12" x14ac:dyDescent="0.25">
      <c r="A554" s="10"/>
      <c r="C554" s="7"/>
      <c r="F554" s="5"/>
      <c r="L554" s="5"/>
    </row>
    <row r="555" spans="1:12" x14ac:dyDescent="0.25">
      <c r="A555" s="10"/>
      <c r="C555" s="7"/>
      <c r="F555" s="5"/>
      <c r="L555" s="5"/>
    </row>
    <row r="556" spans="1:12" x14ac:dyDescent="0.25">
      <c r="A556" s="10"/>
      <c r="C556" s="7"/>
      <c r="F556" s="5"/>
      <c r="L556" s="5"/>
    </row>
    <row r="557" spans="1:12" x14ac:dyDescent="0.25">
      <c r="A557" s="10"/>
      <c r="C557" s="7"/>
      <c r="F557" s="5"/>
      <c r="L557" s="5"/>
    </row>
    <row r="558" spans="1:12" x14ac:dyDescent="0.25">
      <c r="A558" s="10"/>
      <c r="C558" s="7"/>
      <c r="F558" s="5"/>
      <c r="L558" s="5"/>
    </row>
    <row r="559" spans="1:12" x14ac:dyDescent="0.25">
      <c r="A559" s="10"/>
      <c r="C559" s="7"/>
      <c r="F559" s="5"/>
      <c r="L559" s="5"/>
    </row>
    <row r="560" spans="1:12" x14ac:dyDescent="0.25">
      <c r="A560" s="10"/>
      <c r="C560" s="7"/>
      <c r="F560" s="5"/>
      <c r="L560" s="5"/>
    </row>
    <row r="561" spans="1:12" x14ac:dyDescent="0.25">
      <c r="A561" s="10"/>
      <c r="C561" s="7"/>
      <c r="F561" s="5"/>
      <c r="L561" s="5"/>
    </row>
    <row r="562" spans="1:12" x14ac:dyDescent="0.25">
      <c r="A562" s="10"/>
      <c r="C562" s="7"/>
      <c r="F562" s="5"/>
      <c r="L562" s="5"/>
    </row>
    <row r="563" spans="1:12" x14ac:dyDescent="0.25">
      <c r="A563" s="10"/>
      <c r="C563" s="7"/>
      <c r="F563" s="5"/>
      <c r="L563" s="5"/>
    </row>
    <row r="564" spans="1:12" x14ac:dyDescent="0.25">
      <c r="A564" s="10"/>
      <c r="C564" s="7"/>
      <c r="F564" s="5"/>
      <c r="L564" s="5"/>
    </row>
    <row r="565" spans="1:12" x14ac:dyDescent="0.25">
      <c r="A565" s="10"/>
      <c r="C565" s="7"/>
      <c r="F565" s="5"/>
      <c r="L565" s="5"/>
    </row>
    <row r="566" spans="1:12" x14ac:dyDescent="0.25">
      <c r="A566" s="10"/>
      <c r="C566" s="7"/>
      <c r="F566" s="5"/>
      <c r="L566" s="5"/>
    </row>
    <row r="567" spans="1:12" x14ac:dyDescent="0.25">
      <c r="A567" s="10"/>
      <c r="C567" s="7"/>
      <c r="F567" s="5"/>
      <c r="L567" s="5"/>
    </row>
    <row r="568" spans="1:12" x14ac:dyDescent="0.25">
      <c r="A568" s="10"/>
      <c r="C568" s="7"/>
      <c r="F568" s="5"/>
      <c r="L568" s="5"/>
    </row>
    <row r="569" spans="1:12" x14ac:dyDescent="0.25">
      <c r="A569" s="10"/>
      <c r="C569" s="7"/>
      <c r="F569" s="5"/>
      <c r="L569" s="5"/>
    </row>
    <row r="570" spans="1:12" x14ac:dyDescent="0.25">
      <c r="A570" s="10"/>
      <c r="C570" s="7"/>
      <c r="F570" s="5"/>
      <c r="L570" s="5"/>
    </row>
    <row r="571" spans="1:12" x14ac:dyDescent="0.25">
      <c r="A571" s="10"/>
      <c r="C571" s="7"/>
      <c r="F571" s="5"/>
      <c r="L571" s="5"/>
    </row>
    <row r="572" spans="1:12" x14ac:dyDescent="0.25">
      <c r="A572" s="10"/>
      <c r="C572" s="7"/>
      <c r="F572" s="5"/>
      <c r="L572" s="5"/>
    </row>
    <row r="573" spans="1:12" x14ac:dyDescent="0.25">
      <c r="A573" s="10"/>
      <c r="C573" s="7"/>
      <c r="F573" s="5"/>
      <c r="L573" s="5"/>
    </row>
    <row r="574" spans="1:12" x14ac:dyDescent="0.25">
      <c r="A574" s="10"/>
      <c r="C574" s="7"/>
      <c r="F574" s="5"/>
      <c r="L574" s="5"/>
    </row>
    <row r="575" spans="1:12" x14ac:dyDescent="0.25">
      <c r="A575" s="10"/>
      <c r="C575" s="7"/>
      <c r="F575" s="5"/>
      <c r="L575" s="5"/>
    </row>
    <row r="576" spans="1:12" x14ac:dyDescent="0.25">
      <c r="A576" s="10"/>
      <c r="C576" s="7"/>
      <c r="F576" s="5"/>
      <c r="L576" s="5"/>
    </row>
    <row r="577" spans="1:12" x14ac:dyDescent="0.25">
      <c r="A577" s="10"/>
      <c r="C577" s="7"/>
      <c r="F577" s="5"/>
      <c r="L577" s="5"/>
    </row>
    <row r="578" spans="1:12" x14ac:dyDescent="0.25">
      <c r="A578" s="10"/>
      <c r="C578" s="7"/>
      <c r="F578" s="5"/>
      <c r="L578" s="5"/>
    </row>
    <row r="579" spans="1:12" x14ac:dyDescent="0.25">
      <c r="A579" s="10"/>
      <c r="C579" s="7"/>
      <c r="F579" s="5"/>
      <c r="L579" s="5"/>
    </row>
    <row r="580" spans="1:12" x14ac:dyDescent="0.25">
      <c r="A580" s="10"/>
      <c r="C580" s="7"/>
      <c r="F580" s="5"/>
      <c r="L580" s="5"/>
    </row>
    <row r="581" spans="1:12" x14ac:dyDescent="0.25">
      <c r="A581" s="10"/>
      <c r="C581" s="7"/>
      <c r="F581" s="5"/>
      <c r="L581" s="5"/>
    </row>
    <row r="582" spans="1:12" x14ac:dyDescent="0.25">
      <c r="A582" s="10"/>
      <c r="C582" s="7"/>
      <c r="F582" s="5"/>
      <c r="L582" s="5"/>
    </row>
    <row r="583" spans="1:12" x14ac:dyDescent="0.25">
      <c r="A583" s="10"/>
      <c r="C583" s="7"/>
      <c r="F583" s="5"/>
      <c r="L583" s="5"/>
    </row>
    <row r="584" spans="1:12" x14ac:dyDescent="0.25">
      <c r="A584" s="10"/>
      <c r="C584" s="7"/>
      <c r="F584" s="5"/>
      <c r="L584" s="5"/>
    </row>
    <row r="585" spans="1:12" x14ac:dyDescent="0.25">
      <c r="A585" s="10"/>
      <c r="C585" s="7"/>
      <c r="F585" s="5"/>
      <c r="L585" s="5"/>
    </row>
    <row r="586" spans="1:12" x14ac:dyDescent="0.25">
      <c r="A586" s="10"/>
      <c r="C586" s="7"/>
      <c r="F586" s="5"/>
      <c r="L586" s="5"/>
    </row>
    <row r="587" spans="1:12" x14ac:dyDescent="0.25">
      <c r="A587" s="10"/>
      <c r="C587" s="7"/>
      <c r="F587" s="5"/>
      <c r="L587" s="5"/>
    </row>
    <row r="588" spans="1:12" x14ac:dyDescent="0.25">
      <c r="A588" s="10"/>
      <c r="C588" s="7"/>
      <c r="F588" s="5"/>
      <c r="L588" s="5"/>
    </row>
    <row r="589" spans="1:12" x14ac:dyDescent="0.25">
      <c r="A589" s="10"/>
      <c r="C589" s="7"/>
      <c r="F589" s="5"/>
      <c r="L589" s="5"/>
    </row>
    <row r="590" spans="1:12" x14ac:dyDescent="0.25">
      <c r="A590" s="10"/>
      <c r="C590" s="7"/>
      <c r="F590" s="5"/>
      <c r="L590" s="5"/>
    </row>
    <row r="591" spans="1:12" x14ac:dyDescent="0.25">
      <c r="A591" s="10"/>
      <c r="C591" s="7"/>
      <c r="F591" s="5"/>
      <c r="L591" s="5"/>
    </row>
    <row r="592" spans="1:12" x14ac:dyDescent="0.25">
      <c r="A592" s="10"/>
      <c r="C592" s="7"/>
      <c r="F592" s="5"/>
      <c r="L592" s="5"/>
    </row>
    <row r="593" spans="1:12" x14ac:dyDescent="0.25">
      <c r="A593" s="10"/>
      <c r="C593" s="7"/>
      <c r="F593" s="5"/>
      <c r="L593" s="5"/>
    </row>
    <row r="594" spans="1:12" x14ac:dyDescent="0.25">
      <c r="A594" s="10"/>
      <c r="C594" s="7"/>
      <c r="F594" s="5"/>
      <c r="L594" s="5"/>
    </row>
    <row r="595" spans="1:12" x14ac:dyDescent="0.25">
      <c r="A595" s="10"/>
      <c r="C595" s="7"/>
      <c r="F595" s="5"/>
      <c r="L595" s="5"/>
    </row>
    <row r="596" spans="1:12" x14ac:dyDescent="0.25">
      <c r="A596" s="10"/>
      <c r="C596" s="7"/>
      <c r="F596" s="5"/>
      <c r="L596" s="5"/>
    </row>
    <row r="597" spans="1:12" x14ac:dyDescent="0.25">
      <c r="A597" s="10"/>
      <c r="C597" s="7"/>
      <c r="F597" s="5"/>
      <c r="L597" s="5"/>
    </row>
    <row r="598" spans="1:12" x14ac:dyDescent="0.25">
      <c r="A598" s="10"/>
      <c r="C598" s="7"/>
      <c r="F598" s="5"/>
      <c r="L598" s="5"/>
    </row>
    <row r="599" spans="1:12" x14ac:dyDescent="0.25">
      <c r="A599" s="10"/>
      <c r="C599" s="7"/>
      <c r="F599" s="5"/>
      <c r="L599" s="5"/>
    </row>
    <row r="600" spans="1:12" x14ac:dyDescent="0.25">
      <c r="A600" s="10"/>
      <c r="C600" s="7"/>
      <c r="F600" s="5"/>
      <c r="L600" s="5"/>
    </row>
    <row r="601" spans="1:12" x14ac:dyDescent="0.25">
      <c r="A601" s="10"/>
      <c r="C601" s="7"/>
      <c r="F601" s="5"/>
      <c r="L601" s="5"/>
    </row>
    <row r="602" spans="1:12" x14ac:dyDescent="0.25">
      <c r="A602" s="10"/>
      <c r="C602" s="7"/>
      <c r="F602" s="5"/>
      <c r="L602" s="5"/>
    </row>
    <row r="603" spans="1:12" x14ac:dyDescent="0.25">
      <c r="A603" s="10"/>
      <c r="C603" s="7"/>
      <c r="F603" s="5"/>
      <c r="L603" s="5"/>
    </row>
    <row r="604" spans="1:12" x14ac:dyDescent="0.25">
      <c r="A604" s="10"/>
      <c r="C604" s="7"/>
      <c r="F604" s="5"/>
      <c r="L604" s="5"/>
    </row>
    <row r="605" spans="1:12" x14ac:dyDescent="0.25">
      <c r="A605" s="10"/>
      <c r="C605" s="7"/>
      <c r="F605" s="5"/>
      <c r="L605" s="5"/>
    </row>
    <row r="606" spans="1:12" x14ac:dyDescent="0.25">
      <c r="A606" s="10"/>
      <c r="C606" s="7"/>
      <c r="F606" s="5"/>
      <c r="L606" s="5"/>
    </row>
    <row r="607" spans="1:12" x14ac:dyDescent="0.25">
      <c r="A607" s="10"/>
      <c r="C607" s="7"/>
      <c r="F607" s="5"/>
      <c r="L607" s="5"/>
    </row>
    <row r="608" spans="1:12" x14ac:dyDescent="0.25">
      <c r="A608" s="10"/>
      <c r="C608" s="7"/>
      <c r="F608" s="5"/>
      <c r="L608" s="5"/>
    </row>
    <row r="609" spans="1:12" x14ac:dyDescent="0.25">
      <c r="A609" s="10"/>
      <c r="C609" s="7"/>
      <c r="F609" s="5"/>
      <c r="L609" s="5"/>
    </row>
    <row r="610" spans="1:12" x14ac:dyDescent="0.25">
      <c r="A610" s="10"/>
      <c r="C610" s="7"/>
      <c r="F610" s="5"/>
      <c r="L610" s="5"/>
    </row>
    <row r="611" spans="1:12" x14ac:dyDescent="0.25">
      <c r="A611" s="10"/>
      <c r="C611" s="7"/>
      <c r="F611" s="5"/>
      <c r="L611" s="5"/>
    </row>
    <row r="612" spans="1:12" x14ac:dyDescent="0.25">
      <c r="A612" s="10"/>
      <c r="C612" s="7"/>
      <c r="F612" s="5"/>
      <c r="L612" s="5"/>
    </row>
    <row r="613" spans="1:12" x14ac:dyDescent="0.25">
      <c r="A613" s="10"/>
      <c r="C613" s="7"/>
      <c r="F613" s="5"/>
      <c r="L613" s="5"/>
    </row>
    <row r="614" spans="1:12" x14ac:dyDescent="0.25">
      <c r="A614" s="10"/>
      <c r="C614" s="7"/>
      <c r="F614" s="5"/>
      <c r="L614" s="5"/>
    </row>
    <row r="615" spans="1:12" x14ac:dyDescent="0.25">
      <c r="A615" s="10"/>
      <c r="C615" s="7"/>
      <c r="F615" s="5"/>
      <c r="L615" s="5"/>
    </row>
    <row r="616" spans="1:12" x14ac:dyDescent="0.25">
      <c r="A616" s="10"/>
      <c r="C616" s="7"/>
      <c r="F616" s="5"/>
      <c r="L616" s="5"/>
    </row>
    <row r="617" spans="1:12" x14ac:dyDescent="0.25">
      <c r="A617" s="10"/>
      <c r="C617" s="7"/>
      <c r="F617" s="5"/>
      <c r="L617" s="5"/>
    </row>
    <row r="618" spans="1:12" x14ac:dyDescent="0.25">
      <c r="A618" s="10"/>
      <c r="C618" s="7"/>
      <c r="F618" s="5"/>
      <c r="L618" s="5"/>
    </row>
    <row r="619" spans="1:12" x14ac:dyDescent="0.25">
      <c r="A619" s="10"/>
      <c r="C619" s="7"/>
      <c r="F619" s="5"/>
      <c r="L619" s="5"/>
    </row>
    <row r="620" spans="1:12" x14ac:dyDescent="0.25">
      <c r="A620" s="10"/>
      <c r="C620" s="7"/>
      <c r="F620" s="5"/>
      <c r="L620" s="5"/>
    </row>
    <row r="621" spans="1:12" x14ac:dyDescent="0.25">
      <c r="A621" s="10"/>
      <c r="C621" s="7"/>
      <c r="F621" s="5"/>
      <c r="L621" s="5"/>
    </row>
    <row r="622" spans="1:12" x14ac:dyDescent="0.25">
      <c r="A622" s="10"/>
      <c r="C622" s="7"/>
      <c r="F622" s="5"/>
      <c r="L622" s="5"/>
    </row>
    <row r="623" spans="1:12" x14ac:dyDescent="0.25">
      <c r="A623" s="10"/>
      <c r="C623" s="7"/>
      <c r="F623" s="5"/>
      <c r="L623" s="5"/>
    </row>
    <row r="624" spans="1:12" x14ac:dyDescent="0.25">
      <c r="A624" s="10"/>
      <c r="C624" s="7"/>
      <c r="F624" s="5"/>
      <c r="L624" s="5"/>
    </row>
    <row r="625" spans="1:12" x14ac:dyDescent="0.25">
      <c r="A625" s="10"/>
      <c r="C625" s="7"/>
      <c r="F625" s="5"/>
      <c r="L625" s="5"/>
    </row>
    <row r="626" spans="1:12" x14ac:dyDescent="0.25">
      <c r="A626" s="10"/>
      <c r="C626" s="7"/>
      <c r="F626" s="5"/>
      <c r="L626" s="5"/>
    </row>
    <row r="627" spans="1:12" x14ac:dyDescent="0.25">
      <c r="A627" s="10"/>
      <c r="C627" s="7"/>
      <c r="F627" s="5"/>
      <c r="L627" s="5"/>
    </row>
    <row r="628" spans="1:12" x14ac:dyDescent="0.25">
      <c r="A628" s="10"/>
      <c r="C628" s="7"/>
      <c r="F628" s="5"/>
      <c r="L628" s="5"/>
    </row>
    <row r="629" spans="1:12" x14ac:dyDescent="0.25">
      <c r="A629" s="10"/>
      <c r="C629" s="7"/>
      <c r="F629" s="5"/>
      <c r="L629" s="5"/>
    </row>
    <row r="630" spans="1:12" x14ac:dyDescent="0.25">
      <c r="A630" s="10"/>
      <c r="C630" s="7"/>
      <c r="F630" s="5"/>
      <c r="L630" s="5"/>
    </row>
    <row r="631" spans="1:12" x14ac:dyDescent="0.25">
      <c r="A631" s="10"/>
      <c r="C631" s="7"/>
      <c r="F631" s="5"/>
      <c r="L631" s="5"/>
    </row>
    <row r="632" spans="1:12" x14ac:dyDescent="0.25">
      <c r="A632" s="10"/>
      <c r="C632" s="7"/>
      <c r="F632" s="5"/>
      <c r="L632" s="5"/>
    </row>
    <row r="633" spans="1:12" x14ac:dyDescent="0.25">
      <c r="A633" s="10"/>
      <c r="C633" s="7"/>
      <c r="F633" s="5"/>
      <c r="L633" s="5"/>
    </row>
    <row r="634" spans="1:12" x14ac:dyDescent="0.25">
      <c r="A634" s="10"/>
      <c r="C634" s="7"/>
      <c r="F634" s="5"/>
      <c r="L634" s="5"/>
    </row>
    <row r="635" spans="1:12" x14ac:dyDescent="0.25">
      <c r="A635" s="10"/>
      <c r="C635" s="7"/>
      <c r="F635" s="5"/>
      <c r="L635" s="5"/>
    </row>
    <row r="636" spans="1:12" x14ac:dyDescent="0.25">
      <c r="A636" s="10"/>
      <c r="C636" s="7"/>
      <c r="F636" s="5"/>
      <c r="L636" s="5"/>
    </row>
    <row r="637" spans="1:12" x14ac:dyDescent="0.25">
      <c r="A637" s="10"/>
      <c r="C637" s="7"/>
      <c r="F637" s="5"/>
      <c r="L637" s="5"/>
    </row>
    <row r="638" spans="1:12" x14ac:dyDescent="0.25">
      <c r="A638" s="10"/>
      <c r="C638" s="7"/>
      <c r="F638" s="5"/>
      <c r="L638" s="5"/>
    </row>
    <row r="639" spans="1:12" x14ac:dyDescent="0.25">
      <c r="A639" s="10"/>
      <c r="C639" s="7"/>
      <c r="F639" s="5"/>
      <c r="L639" s="5"/>
    </row>
    <row r="640" spans="1:12" x14ac:dyDescent="0.25">
      <c r="A640" s="10"/>
      <c r="C640" s="7"/>
      <c r="F640" s="5"/>
      <c r="L640" s="5"/>
    </row>
    <row r="641" spans="1:12" x14ac:dyDescent="0.25">
      <c r="A641" s="10"/>
      <c r="C641" s="7"/>
      <c r="F641" s="5"/>
      <c r="L641" s="5"/>
    </row>
    <row r="642" spans="1:12" x14ac:dyDescent="0.25">
      <c r="A642" s="10"/>
      <c r="C642" s="7"/>
      <c r="F642" s="5"/>
      <c r="L642" s="5"/>
    </row>
    <row r="643" spans="1:12" x14ac:dyDescent="0.25">
      <c r="A643" s="10"/>
      <c r="C643" s="7"/>
      <c r="F643" s="5"/>
      <c r="L643" s="5"/>
    </row>
    <row r="644" spans="1:12" x14ac:dyDescent="0.25">
      <c r="A644" s="10"/>
      <c r="C644" s="7"/>
      <c r="F644" s="5"/>
      <c r="L644" s="5"/>
    </row>
    <row r="645" spans="1:12" x14ac:dyDescent="0.25">
      <c r="A645" s="10"/>
      <c r="C645" s="7"/>
      <c r="F645" s="5"/>
      <c r="L645" s="5"/>
    </row>
    <row r="646" spans="1:12" x14ac:dyDescent="0.25">
      <c r="A646" s="10"/>
      <c r="C646" s="7"/>
      <c r="F646" s="5"/>
      <c r="L646" s="5"/>
    </row>
    <row r="647" spans="1:12" x14ac:dyDescent="0.25">
      <c r="A647" s="10"/>
      <c r="C647" s="7"/>
      <c r="F647" s="5"/>
      <c r="L647" s="5"/>
    </row>
    <row r="648" spans="1:12" x14ac:dyDescent="0.25">
      <c r="A648" s="10"/>
      <c r="C648" s="7"/>
      <c r="F648" s="5"/>
      <c r="L648" s="5"/>
    </row>
    <row r="649" spans="1:12" x14ac:dyDescent="0.25">
      <c r="A649" s="10"/>
      <c r="C649" s="7"/>
      <c r="F649" s="5"/>
      <c r="L649" s="5"/>
    </row>
    <row r="650" spans="1:12" x14ac:dyDescent="0.25">
      <c r="A650" s="10"/>
      <c r="C650" s="7"/>
      <c r="F650" s="5"/>
      <c r="L650" s="5"/>
    </row>
    <row r="651" spans="1:12" x14ac:dyDescent="0.25">
      <c r="A651" s="10"/>
      <c r="C651" s="7"/>
      <c r="F651" s="5"/>
      <c r="L651" s="5"/>
    </row>
    <row r="652" spans="1:12" x14ac:dyDescent="0.25">
      <c r="A652" s="10"/>
      <c r="C652" s="7"/>
      <c r="F652" s="5"/>
      <c r="L652" s="5"/>
    </row>
    <row r="653" spans="1:12" x14ac:dyDescent="0.25">
      <c r="A653" s="10"/>
      <c r="C653" s="7"/>
      <c r="F653" s="5"/>
      <c r="L653" s="5"/>
    </row>
    <row r="654" spans="1:12" x14ac:dyDescent="0.25">
      <c r="A654" s="10"/>
      <c r="C654" s="7"/>
      <c r="F654" s="5"/>
      <c r="L654" s="5"/>
    </row>
    <row r="655" spans="1:12" x14ac:dyDescent="0.25">
      <c r="A655" s="10"/>
      <c r="C655" s="7"/>
      <c r="F655" s="5"/>
      <c r="L655" s="5"/>
    </row>
    <row r="656" spans="1:12" x14ac:dyDescent="0.25">
      <c r="A656" s="10"/>
      <c r="C656" s="7"/>
      <c r="F656" s="5"/>
      <c r="L656" s="5"/>
    </row>
    <row r="657" spans="1:12" x14ac:dyDescent="0.25">
      <c r="A657" s="10"/>
      <c r="C657" s="7"/>
      <c r="F657" s="5"/>
      <c r="L657" s="5"/>
    </row>
    <row r="658" spans="1:12" x14ac:dyDescent="0.25">
      <c r="A658" s="10"/>
      <c r="C658" s="7"/>
      <c r="F658" s="5"/>
      <c r="L658" s="5"/>
    </row>
    <row r="659" spans="1:12" x14ac:dyDescent="0.25">
      <c r="A659" s="10"/>
      <c r="C659" s="7"/>
      <c r="F659" s="5"/>
      <c r="L659" s="5"/>
    </row>
    <row r="660" spans="1:12" x14ac:dyDescent="0.25">
      <c r="A660" s="10"/>
      <c r="C660" s="7"/>
      <c r="F660" s="5"/>
      <c r="L660" s="5"/>
    </row>
    <row r="661" spans="1:12" x14ac:dyDescent="0.25">
      <c r="A661" s="10"/>
      <c r="C661" s="7"/>
      <c r="F661" s="5"/>
      <c r="L661" s="5"/>
    </row>
    <row r="662" spans="1:12" x14ac:dyDescent="0.25">
      <c r="A662" s="10"/>
      <c r="C662" s="7"/>
      <c r="F662" s="5"/>
      <c r="L662" s="5"/>
    </row>
    <row r="663" spans="1:12" x14ac:dyDescent="0.25">
      <c r="A663" s="10"/>
      <c r="C663" s="7"/>
      <c r="F663" s="5"/>
      <c r="L663" s="5"/>
    </row>
    <row r="664" spans="1:12" x14ac:dyDescent="0.25">
      <c r="A664" s="10"/>
      <c r="C664" s="7"/>
      <c r="F664" s="5"/>
      <c r="L664" s="5"/>
    </row>
    <row r="665" spans="1:12" x14ac:dyDescent="0.25">
      <c r="A665" s="10"/>
      <c r="C665" s="7"/>
      <c r="F665" s="5"/>
      <c r="L665" s="5"/>
    </row>
    <row r="666" spans="1:12" x14ac:dyDescent="0.25">
      <c r="A666" s="10"/>
      <c r="C666" s="7"/>
      <c r="F666" s="5"/>
      <c r="L666" s="5"/>
    </row>
    <row r="667" spans="1:12" x14ac:dyDescent="0.25">
      <c r="A667" s="10"/>
      <c r="C667" s="7"/>
      <c r="F667" s="5"/>
      <c r="L667" s="5"/>
    </row>
    <row r="668" spans="1:12" x14ac:dyDescent="0.25">
      <c r="A668" s="10"/>
      <c r="C668" s="7"/>
      <c r="F668" s="5"/>
      <c r="L668" s="5"/>
    </row>
    <row r="669" spans="1:12" x14ac:dyDescent="0.25">
      <c r="A669" s="10"/>
      <c r="C669" s="7"/>
      <c r="F669" s="5"/>
      <c r="L669" s="5"/>
    </row>
    <row r="670" spans="1:12" x14ac:dyDescent="0.25">
      <c r="A670" s="10"/>
      <c r="C670" s="7"/>
      <c r="F670" s="5"/>
      <c r="L670" s="5"/>
    </row>
    <row r="671" spans="1:12" x14ac:dyDescent="0.25">
      <c r="A671" s="10"/>
      <c r="C671" s="7"/>
      <c r="F671" s="5"/>
      <c r="L671" s="5"/>
    </row>
    <row r="672" spans="1:12" x14ac:dyDescent="0.25">
      <c r="A672" s="10"/>
      <c r="C672" s="7"/>
      <c r="F672" s="5"/>
      <c r="L672" s="5"/>
    </row>
    <row r="673" spans="1:12" x14ac:dyDescent="0.25">
      <c r="A673" s="10"/>
      <c r="C673" s="7"/>
      <c r="F673" s="5"/>
      <c r="L673" s="5"/>
    </row>
    <row r="674" spans="1:12" x14ac:dyDescent="0.25">
      <c r="A674" s="10"/>
      <c r="C674" s="7"/>
      <c r="F674" s="5"/>
      <c r="L674" s="5"/>
    </row>
    <row r="675" spans="1:12" x14ac:dyDescent="0.25">
      <c r="A675" s="10"/>
      <c r="C675" s="7"/>
      <c r="F675" s="5"/>
      <c r="L675" s="5"/>
    </row>
    <row r="676" spans="1:12" x14ac:dyDescent="0.25">
      <c r="A676" s="10"/>
      <c r="C676" s="7"/>
      <c r="F676" s="5"/>
      <c r="L676" s="5"/>
    </row>
    <row r="677" spans="1:12" x14ac:dyDescent="0.25">
      <c r="A677" s="10"/>
      <c r="C677" s="7"/>
      <c r="F677" s="5"/>
      <c r="L677" s="5"/>
    </row>
    <row r="678" spans="1:12" x14ac:dyDescent="0.25">
      <c r="A678" s="10"/>
      <c r="C678" s="7"/>
      <c r="F678" s="5"/>
      <c r="L678" s="5"/>
    </row>
    <row r="679" spans="1:12" x14ac:dyDescent="0.25">
      <c r="A679" s="10"/>
      <c r="C679" s="7"/>
      <c r="F679" s="5"/>
      <c r="L679" s="5"/>
    </row>
    <row r="680" spans="1:12" x14ac:dyDescent="0.25">
      <c r="A680" s="10"/>
      <c r="C680" s="7"/>
      <c r="F680" s="5"/>
      <c r="L680" s="5"/>
    </row>
    <row r="681" spans="1:12" x14ac:dyDescent="0.25">
      <c r="A681" s="10"/>
      <c r="C681" s="7"/>
      <c r="F681" s="5"/>
      <c r="L681" s="5"/>
    </row>
    <row r="682" spans="1:12" x14ac:dyDescent="0.25">
      <c r="A682" s="10"/>
      <c r="C682" s="7"/>
      <c r="F682" s="5"/>
      <c r="L682" s="5"/>
    </row>
    <row r="683" spans="1:12" x14ac:dyDescent="0.25">
      <c r="A683" s="10"/>
      <c r="C683" s="7"/>
      <c r="F683" s="5"/>
      <c r="L683" s="5"/>
    </row>
    <row r="684" spans="1:12" x14ac:dyDescent="0.25">
      <c r="A684" s="10"/>
      <c r="C684" s="7"/>
      <c r="F684" s="5"/>
      <c r="L684" s="5"/>
    </row>
    <row r="685" spans="1:12" x14ac:dyDescent="0.25">
      <c r="A685" s="10"/>
      <c r="C685" s="7"/>
      <c r="F685" s="5"/>
      <c r="L685" s="5"/>
    </row>
    <row r="686" spans="1:12" x14ac:dyDescent="0.25">
      <c r="A686" s="10"/>
      <c r="C686" s="7"/>
      <c r="F686" s="5"/>
      <c r="L686" s="5"/>
    </row>
    <row r="687" spans="1:12" x14ac:dyDescent="0.25">
      <c r="A687" s="10"/>
      <c r="C687" s="7"/>
      <c r="F687" s="5"/>
      <c r="L687" s="5"/>
    </row>
    <row r="688" spans="1:12" x14ac:dyDescent="0.25">
      <c r="A688" s="10"/>
      <c r="C688" s="7"/>
      <c r="F688" s="5"/>
      <c r="L688" s="5"/>
    </row>
    <row r="689" spans="1:12" x14ac:dyDescent="0.25">
      <c r="A689" s="10"/>
      <c r="C689" s="7"/>
      <c r="F689" s="5"/>
      <c r="L689" s="5"/>
    </row>
    <row r="690" spans="1:12" x14ac:dyDescent="0.25">
      <c r="A690" s="10"/>
      <c r="C690" s="7"/>
      <c r="F690" s="5"/>
      <c r="L690" s="5"/>
    </row>
    <row r="691" spans="1:12" x14ac:dyDescent="0.25">
      <c r="A691" s="10"/>
      <c r="C691" s="7"/>
      <c r="F691" s="5"/>
      <c r="L691" s="5"/>
    </row>
    <row r="692" spans="1:12" x14ac:dyDescent="0.25">
      <c r="A692" s="10"/>
      <c r="C692" s="7"/>
      <c r="F692" s="5"/>
      <c r="L692" s="5"/>
    </row>
    <row r="693" spans="1:12" x14ac:dyDescent="0.25">
      <c r="A693" s="10"/>
      <c r="C693" s="7"/>
      <c r="F693" s="5"/>
      <c r="L693" s="5"/>
    </row>
    <row r="694" spans="1:12" x14ac:dyDescent="0.25">
      <c r="A694" s="10"/>
      <c r="C694" s="7"/>
      <c r="F694" s="5"/>
      <c r="L694" s="5"/>
    </row>
    <row r="695" spans="1:12" x14ac:dyDescent="0.25">
      <c r="A695" s="10"/>
      <c r="C695" s="7"/>
      <c r="F695" s="5"/>
      <c r="L695" s="5"/>
    </row>
    <row r="696" spans="1:12" x14ac:dyDescent="0.25">
      <c r="A696" s="10"/>
      <c r="C696" s="7"/>
      <c r="F696" s="5"/>
      <c r="L696" s="5"/>
    </row>
    <row r="697" spans="1:12" x14ac:dyDescent="0.25">
      <c r="A697" s="10"/>
      <c r="C697" s="7"/>
      <c r="F697" s="5"/>
      <c r="L697" s="5"/>
    </row>
    <row r="698" spans="1:12" x14ac:dyDescent="0.25">
      <c r="A698" s="10"/>
      <c r="C698" s="7"/>
      <c r="F698" s="5"/>
      <c r="L698" s="5"/>
    </row>
    <row r="699" spans="1:12" x14ac:dyDescent="0.25">
      <c r="A699" s="10"/>
      <c r="C699" s="7"/>
      <c r="F699" s="5"/>
      <c r="L699" s="5"/>
    </row>
    <row r="700" spans="1:12" x14ac:dyDescent="0.25">
      <c r="A700" s="10"/>
      <c r="C700" s="7"/>
      <c r="F700" s="5"/>
      <c r="L700" s="5"/>
    </row>
    <row r="701" spans="1:12" x14ac:dyDescent="0.25">
      <c r="A701" s="10"/>
      <c r="C701" s="7"/>
      <c r="F701" s="5"/>
      <c r="L701" s="5"/>
    </row>
    <row r="702" spans="1:12" x14ac:dyDescent="0.25">
      <c r="A702" s="10"/>
      <c r="C702" s="7"/>
      <c r="F702" s="5"/>
      <c r="L702" s="5"/>
    </row>
    <row r="703" spans="1:12" x14ac:dyDescent="0.25">
      <c r="A703" s="10"/>
      <c r="C703" s="7"/>
      <c r="F703" s="5"/>
      <c r="L703" s="5"/>
    </row>
    <row r="704" spans="1:12" x14ac:dyDescent="0.25">
      <c r="A704" s="10"/>
      <c r="C704" s="7"/>
      <c r="F704" s="5"/>
      <c r="L704" s="5"/>
    </row>
    <row r="705" spans="1:12" x14ac:dyDescent="0.25">
      <c r="A705" s="10"/>
      <c r="C705" s="7"/>
      <c r="F705" s="5"/>
      <c r="L705" s="5"/>
    </row>
    <row r="706" spans="1:12" x14ac:dyDescent="0.25">
      <c r="A706" s="10"/>
      <c r="C706" s="7"/>
      <c r="F706" s="5"/>
      <c r="L706" s="5"/>
    </row>
    <row r="707" spans="1:12" x14ac:dyDescent="0.25">
      <c r="A707" s="10"/>
      <c r="C707" s="7"/>
      <c r="F707" s="5"/>
      <c r="L707" s="5"/>
    </row>
    <row r="708" spans="1:12" x14ac:dyDescent="0.25">
      <c r="A708" s="10"/>
      <c r="C708" s="7"/>
      <c r="F708" s="5"/>
      <c r="L708" s="5"/>
    </row>
    <row r="709" spans="1:12" x14ac:dyDescent="0.25">
      <c r="A709" s="10"/>
      <c r="C709" s="7"/>
      <c r="F709" s="5"/>
      <c r="L709" s="5"/>
    </row>
    <row r="710" spans="1:12" x14ac:dyDescent="0.25">
      <c r="A710" s="10"/>
      <c r="C710" s="7"/>
      <c r="F710" s="5"/>
      <c r="L710" s="5"/>
    </row>
    <row r="711" spans="1:12" x14ac:dyDescent="0.25">
      <c r="A711" s="10"/>
      <c r="C711" s="7"/>
      <c r="F711" s="5"/>
      <c r="L711" s="5"/>
    </row>
    <row r="712" spans="1:12" x14ac:dyDescent="0.25">
      <c r="A712" s="10"/>
      <c r="C712" s="7"/>
      <c r="F712" s="5"/>
      <c r="L712" s="5"/>
    </row>
    <row r="713" spans="1:12" x14ac:dyDescent="0.25">
      <c r="A713" s="10"/>
      <c r="C713" s="7"/>
      <c r="F713" s="5"/>
      <c r="L713" s="5"/>
    </row>
    <row r="714" spans="1:12" x14ac:dyDescent="0.25">
      <c r="A714" s="10"/>
      <c r="C714" s="7"/>
      <c r="F714" s="5"/>
      <c r="L714" s="5"/>
    </row>
    <row r="715" spans="1:12" x14ac:dyDescent="0.25">
      <c r="A715" s="10"/>
      <c r="C715" s="7"/>
      <c r="F715" s="5"/>
      <c r="L715" s="5"/>
    </row>
    <row r="716" spans="1:12" x14ac:dyDescent="0.25">
      <c r="A716" s="10"/>
      <c r="C716" s="7"/>
      <c r="F716" s="5"/>
      <c r="L716" s="5"/>
    </row>
    <row r="717" spans="1:12" x14ac:dyDescent="0.25">
      <c r="A717" s="10"/>
      <c r="C717" s="7"/>
      <c r="F717" s="5"/>
      <c r="L717" s="5"/>
    </row>
    <row r="718" spans="1:12" x14ac:dyDescent="0.25">
      <c r="A718" s="10"/>
      <c r="C718" s="7"/>
      <c r="F718" s="5"/>
      <c r="L718" s="5"/>
    </row>
    <row r="719" spans="1:12" x14ac:dyDescent="0.25">
      <c r="A719" s="10"/>
      <c r="C719" s="7"/>
      <c r="F719" s="5"/>
      <c r="L719" s="5"/>
    </row>
    <row r="720" spans="1:12" x14ac:dyDescent="0.25">
      <c r="A720" s="10"/>
      <c r="C720" s="7"/>
      <c r="F720" s="5"/>
      <c r="L720" s="5"/>
    </row>
    <row r="721" spans="1:12" x14ac:dyDescent="0.25">
      <c r="A721" s="10"/>
      <c r="C721" s="7"/>
      <c r="F721" s="5"/>
      <c r="L721" s="5"/>
    </row>
    <row r="722" spans="1:12" x14ac:dyDescent="0.25">
      <c r="A722" s="10"/>
      <c r="C722" s="7"/>
      <c r="F722" s="5"/>
      <c r="L722" s="5"/>
    </row>
    <row r="723" spans="1:12" x14ac:dyDescent="0.25">
      <c r="A723" s="10"/>
      <c r="C723" s="7"/>
      <c r="F723" s="5"/>
      <c r="L723" s="5"/>
    </row>
    <row r="724" spans="1:12" x14ac:dyDescent="0.25">
      <c r="A724" s="10"/>
      <c r="C724" s="7"/>
      <c r="F724" s="5"/>
      <c r="L724" s="5"/>
    </row>
    <row r="725" spans="1:12" x14ac:dyDescent="0.25">
      <c r="A725" s="10"/>
      <c r="C725" s="7"/>
      <c r="F725" s="5"/>
      <c r="L725" s="5"/>
    </row>
    <row r="726" spans="1:12" x14ac:dyDescent="0.25">
      <c r="A726" s="10"/>
      <c r="C726" s="7"/>
      <c r="F726" s="5"/>
      <c r="L726" s="5"/>
    </row>
    <row r="727" spans="1:12" x14ac:dyDescent="0.25">
      <c r="A727" s="10"/>
      <c r="C727" s="7"/>
      <c r="F727" s="5"/>
      <c r="L727" s="5"/>
    </row>
    <row r="728" spans="1:12" x14ac:dyDescent="0.25">
      <c r="A728" s="10"/>
      <c r="C728" s="7"/>
      <c r="F728" s="5"/>
      <c r="L728" s="5"/>
    </row>
    <row r="729" spans="1:12" x14ac:dyDescent="0.25">
      <c r="A729" s="10"/>
      <c r="C729" s="7"/>
      <c r="F729" s="5"/>
      <c r="L729" s="5"/>
    </row>
    <row r="730" spans="1:12" x14ac:dyDescent="0.25">
      <c r="A730" s="10"/>
      <c r="C730" s="7"/>
      <c r="F730" s="5"/>
      <c r="L730" s="5"/>
    </row>
    <row r="731" spans="1:12" x14ac:dyDescent="0.25">
      <c r="A731" s="10"/>
      <c r="C731" s="7"/>
      <c r="F731" s="5"/>
      <c r="L731" s="5"/>
    </row>
    <row r="732" spans="1:12" x14ac:dyDescent="0.25">
      <c r="A732" s="10"/>
      <c r="C732" s="7"/>
      <c r="F732" s="5"/>
      <c r="L732" s="5"/>
    </row>
    <row r="733" spans="1:12" x14ac:dyDescent="0.25">
      <c r="A733" s="10"/>
      <c r="C733" s="7"/>
      <c r="F733" s="5"/>
      <c r="L733" s="5"/>
    </row>
    <row r="734" spans="1:12" x14ac:dyDescent="0.25">
      <c r="A734" s="10"/>
      <c r="C734" s="7"/>
      <c r="F734" s="5"/>
      <c r="L734" s="5"/>
    </row>
    <row r="735" spans="1:12" x14ac:dyDescent="0.25">
      <c r="A735" s="10"/>
      <c r="C735" s="7"/>
      <c r="F735" s="5"/>
      <c r="L735" s="5"/>
    </row>
    <row r="736" spans="1:12" x14ac:dyDescent="0.25">
      <c r="A736" s="10"/>
      <c r="C736" s="7"/>
      <c r="F736" s="5"/>
      <c r="L736" s="5"/>
    </row>
    <row r="737" spans="1:12" x14ac:dyDescent="0.25">
      <c r="A737" s="10"/>
      <c r="C737" s="7"/>
      <c r="F737" s="5"/>
      <c r="L737" s="5"/>
    </row>
    <row r="738" spans="1:12" x14ac:dyDescent="0.25">
      <c r="A738" s="10"/>
      <c r="C738" s="7"/>
      <c r="F738" s="5"/>
      <c r="L738" s="5"/>
    </row>
    <row r="739" spans="1:12" x14ac:dyDescent="0.25">
      <c r="A739" s="10"/>
      <c r="C739" s="7"/>
      <c r="F739" s="5"/>
      <c r="L739" s="5"/>
    </row>
    <row r="740" spans="1:12" x14ac:dyDescent="0.25">
      <c r="A740" s="10"/>
      <c r="C740" s="7"/>
      <c r="F740" s="5"/>
      <c r="L740" s="5"/>
    </row>
    <row r="741" spans="1:12" x14ac:dyDescent="0.25">
      <c r="A741" s="10"/>
      <c r="C741" s="7"/>
      <c r="F741" s="5"/>
      <c r="L741" s="5"/>
    </row>
    <row r="742" spans="1:12" x14ac:dyDescent="0.25">
      <c r="A742" s="10"/>
      <c r="C742" s="7"/>
      <c r="F742" s="5"/>
      <c r="L742" s="5"/>
    </row>
    <row r="743" spans="1:12" x14ac:dyDescent="0.25">
      <c r="A743" s="10"/>
      <c r="C743" s="7"/>
      <c r="F743" s="5"/>
      <c r="L743" s="5"/>
    </row>
    <row r="744" spans="1:12" x14ac:dyDescent="0.25">
      <c r="A744" s="10"/>
      <c r="C744" s="7"/>
      <c r="F744" s="5"/>
      <c r="L744" s="5"/>
    </row>
    <row r="745" spans="1:12" x14ac:dyDescent="0.25">
      <c r="A745" s="10"/>
      <c r="C745" s="7"/>
      <c r="F745" s="5"/>
      <c r="L745" s="5"/>
    </row>
    <row r="746" spans="1:12" x14ac:dyDescent="0.25">
      <c r="A746" s="10"/>
      <c r="C746" s="7"/>
      <c r="F746" s="5"/>
      <c r="L746" s="5"/>
    </row>
    <row r="747" spans="1:12" x14ac:dyDescent="0.25">
      <c r="A747" s="10"/>
      <c r="C747" s="7"/>
      <c r="F747" s="5"/>
      <c r="L747" s="5"/>
    </row>
    <row r="748" spans="1:12" x14ac:dyDescent="0.25">
      <c r="A748" s="10"/>
      <c r="C748" s="7"/>
      <c r="F748" s="5"/>
      <c r="L748" s="5"/>
    </row>
    <row r="749" spans="1:12" x14ac:dyDescent="0.25">
      <c r="A749" s="10"/>
      <c r="C749" s="7"/>
      <c r="F749" s="5"/>
      <c r="L749" s="5"/>
    </row>
    <row r="750" spans="1:12" x14ac:dyDescent="0.25">
      <c r="A750" s="10"/>
      <c r="C750" s="7"/>
      <c r="F750" s="5"/>
      <c r="L750" s="5"/>
    </row>
    <row r="751" spans="1:12" x14ac:dyDescent="0.25">
      <c r="A751" s="10"/>
      <c r="C751" s="7"/>
      <c r="F751" s="5"/>
      <c r="L751" s="5"/>
    </row>
    <row r="752" spans="1:12" x14ac:dyDescent="0.25">
      <c r="A752" s="10"/>
      <c r="C752" s="7"/>
      <c r="F752" s="5"/>
      <c r="L752" s="5"/>
    </row>
    <row r="753" spans="1:12" x14ac:dyDescent="0.25">
      <c r="A753" s="10"/>
      <c r="C753" s="7"/>
      <c r="F753" s="5"/>
      <c r="L753" s="5"/>
    </row>
    <row r="754" spans="1:12" x14ac:dyDescent="0.25">
      <c r="A754" s="10"/>
      <c r="C754" s="7"/>
      <c r="F754" s="5"/>
      <c r="L754" s="5"/>
    </row>
    <row r="755" spans="1:12" x14ac:dyDescent="0.25">
      <c r="A755" s="10"/>
      <c r="C755" s="7"/>
      <c r="F755" s="5"/>
      <c r="L755" s="5"/>
    </row>
    <row r="756" spans="1:12" x14ac:dyDescent="0.25">
      <c r="A756" s="10"/>
      <c r="C756" s="7"/>
      <c r="F756" s="5"/>
      <c r="L756" s="5"/>
    </row>
    <row r="757" spans="1:12" x14ac:dyDescent="0.25">
      <c r="A757" s="10"/>
      <c r="C757" s="7"/>
      <c r="F757" s="5"/>
      <c r="L757" s="5"/>
    </row>
    <row r="758" spans="1:12" x14ac:dyDescent="0.25">
      <c r="A758" s="10"/>
      <c r="C758" s="7"/>
      <c r="F758" s="5"/>
      <c r="L758" s="5"/>
    </row>
    <row r="759" spans="1:12" x14ac:dyDescent="0.25">
      <c r="A759" s="10"/>
      <c r="C759" s="7"/>
      <c r="F759" s="5"/>
      <c r="L759" s="5"/>
    </row>
    <row r="760" spans="1:12" x14ac:dyDescent="0.25">
      <c r="A760" s="10"/>
      <c r="C760" s="7"/>
      <c r="F760" s="5"/>
      <c r="L760" s="5"/>
    </row>
    <row r="761" spans="1:12" x14ac:dyDescent="0.25">
      <c r="A761" s="10"/>
      <c r="C761" s="7"/>
      <c r="F761" s="5"/>
      <c r="L761" s="5"/>
    </row>
    <row r="762" spans="1:12" x14ac:dyDescent="0.25">
      <c r="A762" s="10"/>
      <c r="C762" s="7"/>
      <c r="F762" s="5"/>
      <c r="L762" s="5"/>
    </row>
    <row r="763" spans="1:12" x14ac:dyDescent="0.25">
      <c r="A763" s="10"/>
      <c r="C763" s="7"/>
      <c r="F763" s="5"/>
      <c r="L763" s="5"/>
    </row>
    <row r="764" spans="1:12" x14ac:dyDescent="0.25">
      <c r="A764" s="10"/>
      <c r="C764" s="7"/>
      <c r="F764" s="5"/>
      <c r="L764" s="5"/>
    </row>
    <row r="765" spans="1:12" x14ac:dyDescent="0.25">
      <c r="A765" s="10"/>
      <c r="C765" s="7"/>
      <c r="F765" s="5"/>
      <c r="L765" s="5"/>
    </row>
    <row r="766" spans="1:12" x14ac:dyDescent="0.25">
      <c r="A766" s="10"/>
      <c r="C766" s="7"/>
      <c r="F766" s="5"/>
      <c r="L766" s="5"/>
    </row>
    <row r="767" spans="1:12" x14ac:dyDescent="0.25">
      <c r="A767" s="10"/>
      <c r="C767" s="7"/>
      <c r="F767" s="5"/>
      <c r="L767" s="5"/>
    </row>
    <row r="768" spans="1:12" x14ac:dyDescent="0.25">
      <c r="A768" s="10"/>
      <c r="C768" s="7"/>
      <c r="F768" s="5"/>
      <c r="L768" s="5"/>
    </row>
    <row r="769" spans="1:12" x14ac:dyDescent="0.25">
      <c r="A769" s="10"/>
      <c r="C769" s="7"/>
      <c r="F769" s="5"/>
      <c r="L769" s="5"/>
    </row>
    <row r="770" spans="1:12" x14ac:dyDescent="0.25">
      <c r="A770" s="10"/>
      <c r="C770" s="7"/>
      <c r="F770" s="5"/>
      <c r="L770" s="5"/>
    </row>
    <row r="771" spans="1:12" x14ac:dyDescent="0.25">
      <c r="A771" s="10"/>
      <c r="C771" s="7"/>
      <c r="F771" s="5"/>
      <c r="L771" s="5"/>
    </row>
    <row r="772" spans="1:12" x14ac:dyDescent="0.25">
      <c r="A772" s="10"/>
      <c r="C772" s="7"/>
      <c r="F772" s="5"/>
      <c r="L772" s="5"/>
    </row>
    <row r="773" spans="1:12" x14ac:dyDescent="0.25">
      <c r="A773" s="10"/>
      <c r="C773" s="7"/>
      <c r="F773" s="5"/>
      <c r="L773" s="5"/>
    </row>
    <row r="774" spans="1:12" x14ac:dyDescent="0.25">
      <c r="A774" s="10"/>
      <c r="C774" s="7"/>
      <c r="F774" s="5"/>
      <c r="L774" s="5"/>
    </row>
    <row r="775" spans="1:12" x14ac:dyDescent="0.25">
      <c r="A775" s="10"/>
      <c r="C775" s="7"/>
      <c r="F775" s="5"/>
      <c r="L775" s="5"/>
    </row>
    <row r="776" spans="1:12" x14ac:dyDescent="0.25">
      <c r="A776" s="10"/>
      <c r="C776" s="7"/>
      <c r="F776" s="5"/>
      <c r="L776" s="5"/>
    </row>
    <row r="777" spans="1:12" x14ac:dyDescent="0.25">
      <c r="A777" s="10"/>
      <c r="C777" s="7"/>
      <c r="F777" s="5"/>
      <c r="L777" s="5"/>
    </row>
    <row r="778" spans="1:12" x14ac:dyDescent="0.25">
      <c r="A778" s="10"/>
      <c r="C778" s="7"/>
      <c r="F778" s="5"/>
      <c r="L778" s="5"/>
    </row>
    <row r="779" spans="1:12" x14ac:dyDescent="0.25">
      <c r="A779" s="10"/>
      <c r="C779" s="7"/>
      <c r="F779" s="5"/>
      <c r="L779" s="5"/>
    </row>
    <row r="780" spans="1:12" x14ac:dyDescent="0.25">
      <c r="A780" s="10"/>
      <c r="C780" s="7"/>
      <c r="F780" s="5"/>
      <c r="L780" s="5"/>
    </row>
    <row r="781" spans="1:12" x14ac:dyDescent="0.25">
      <c r="A781" s="10"/>
      <c r="C781" s="7"/>
      <c r="F781" s="5"/>
      <c r="L781" s="5"/>
    </row>
    <row r="782" spans="1:12" x14ac:dyDescent="0.25">
      <c r="A782" s="10"/>
      <c r="C782" s="7"/>
      <c r="F782" s="5"/>
      <c r="L782" s="5"/>
    </row>
    <row r="783" spans="1:12" x14ac:dyDescent="0.25">
      <c r="A783" s="10"/>
      <c r="C783" s="7"/>
      <c r="F783" s="5"/>
      <c r="L783" s="5"/>
    </row>
    <row r="784" spans="1:12" x14ac:dyDescent="0.25">
      <c r="A784" s="10"/>
      <c r="C784" s="7"/>
      <c r="F784" s="5"/>
      <c r="L784" s="5"/>
    </row>
    <row r="785" spans="1:12" x14ac:dyDescent="0.25">
      <c r="A785" s="10"/>
      <c r="C785" s="7"/>
      <c r="F785" s="5"/>
      <c r="L785" s="5"/>
    </row>
    <row r="786" spans="1:12" x14ac:dyDescent="0.25">
      <c r="A786" s="10"/>
      <c r="C786" s="7"/>
      <c r="F786" s="5"/>
      <c r="L786" s="5"/>
    </row>
    <row r="787" spans="1:12" x14ac:dyDescent="0.25">
      <c r="A787" s="10"/>
      <c r="C787" s="7"/>
      <c r="F787" s="5"/>
      <c r="L787" s="5"/>
    </row>
    <row r="788" spans="1:12" x14ac:dyDescent="0.25">
      <c r="A788" s="10"/>
      <c r="C788" s="7"/>
      <c r="F788" s="5"/>
      <c r="L788" s="5"/>
    </row>
    <row r="789" spans="1:12" x14ac:dyDescent="0.25">
      <c r="A789" s="10"/>
      <c r="C789" s="7"/>
      <c r="F789" s="5"/>
      <c r="L789" s="5"/>
    </row>
    <row r="790" spans="1:12" x14ac:dyDescent="0.25">
      <c r="A790" s="10"/>
      <c r="C790" s="7"/>
      <c r="F790" s="5"/>
      <c r="L790" s="5"/>
    </row>
    <row r="791" spans="1:12" x14ac:dyDescent="0.25">
      <c r="A791" s="10"/>
      <c r="C791" s="7"/>
      <c r="F791" s="5"/>
      <c r="L791" s="5"/>
    </row>
    <row r="792" spans="1:12" x14ac:dyDescent="0.25">
      <c r="A792" s="10"/>
      <c r="C792" s="7"/>
      <c r="F792" s="5"/>
      <c r="L792" s="5"/>
    </row>
    <row r="793" spans="1:12" x14ac:dyDescent="0.25">
      <c r="A793" s="10"/>
      <c r="C793" s="7"/>
      <c r="F793" s="5"/>
      <c r="L793" s="5"/>
    </row>
    <row r="794" spans="1:12" x14ac:dyDescent="0.25">
      <c r="A794" s="10"/>
      <c r="C794" s="7"/>
      <c r="F794" s="5"/>
      <c r="L794" s="5"/>
    </row>
    <row r="795" spans="1:12" x14ac:dyDescent="0.25">
      <c r="A795" s="10"/>
      <c r="C795" s="7"/>
      <c r="F795" s="5"/>
      <c r="L795" s="5"/>
    </row>
    <row r="796" spans="1:12" x14ac:dyDescent="0.25">
      <c r="A796" s="10"/>
      <c r="C796" s="7"/>
      <c r="F796" s="5"/>
      <c r="L796" s="5"/>
    </row>
    <row r="797" spans="1:12" x14ac:dyDescent="0.25">
      <c r="A797" s="10"/>
      <c r="C797" s="7"/>
      <c r="F797" s="5"/>
      <c r="L797" s="5"/>
    </row>
    <row r="798" spans="1:12" x14ac:dyDescent="0.25">
      <c r="A798" s="10"/>
      <c r="C798" s="7"/>
      <c r="F798" s="5"/>
      <c r="L798" s="5"/>
    </row>
    <row r="799" spans="1:12" x14ac:dyDescent="0.25">
      <c r="A799" s="10"/>
      <c r="C799" s="7"/>
      <c r="F799" s="5"/>
      <c r="L799" s="5"/>
    </row>
    <row r="800" spans="1:12" x14ac:dyDescent="0.25">
      <c r="A800" s="10"/>
      <c r="C800" s="7"/>
      <c r="F800" s="5"/>
      <c r="L800" s="5"/>
    </row>
    <row r="801" spans="1:12" x14ac:dyDescent="0.25">
      <c r="A801" s="10"/>
      <c r="C801" s="7"/>
      <c r="F801" s="5"/>
      <c r="L801" s="5"/>
    </row>
    <row r="802" spans="1:12" x14ac:dyDescent="0.25">
      <c r="A802" s="10"/>
      <c r="C802" s="7"/>
      <c r="F802" s="5"/>
      <c r="L802" s="5"/>
    </row>
    <row r="803" spans="1:12" x14ac:dyDescent="0.25">
      <c r="A803" s="10"/>
      <c r="C803" s="7"/>
      <c r="F803" s="5"/>
      <c r="L803" s="5"/>
    </row>
    <row r="804" spans="1:12" x14ac:dyDescent="0.25">
      <c r="A804" s="10"/>
      <c r="C804" s="7"/>
      <c r="F804" s="5"/>
      <c r="L804" s="5"/>
    </row>
    <row r="805" spans="1:12" x14ac:dyDescent="0.25">
      <c r="A805" s="10"/>
      <c r="C805" s="7"/>
      <c r="F805" s="5"/>
      <c r="L805" s="5"/>
    </row>
    <row r="806" spans="1:12" x14ac:dyDescent="0.25">
      <c r="A806" s="10"/>
      <c r="C806" s="7"/>
      <c r="F806" s="5"/>
      <c r="L806" s="5"/>
    </row>
    <row r="807" spans="1:12" x14ac:dyDescent="0.25">
      <c r="A807" s="10"/>
      <c r="C807" s="7"/>
      <c r="F807" s="5"/>
      <c r="L807" s="5"/>
    </row>
    <row r="808" spans="1:12" x14ac:dyDescent="0.25">
      <c r="A808" s="10"/>
      <c r="C808" s="7"/>
      <c r="F808" s="5"/>
      <c r="L808" s="5"/>
    </row>
    <row r="809" spans="1:12" x14ac:dyDescent="0.25">
      <c r="A809" s="10"/>
      <c r="C809" s="7"/>
      <c r="F809" s="5"/>
      <c r="L809" s="5"/>
    </row>
    <row r="810" spans="1:12" x14ac:dyDescent="0.25">
      <c r="A810" s="10"/>
      <c r="C810" s="7"/>
      <c r="F810" s="5"/>
      <c r="L810" s="5"/>
    </row>
    <row r="811" spans="1:12" x14ac:dyDescent="0.25">
      <c r="A811" s="10"/>
      <c r="C811" s="7"/>
      <c r="F811" s="5"/>
      <c r="L811" s="5"/>
    </row>
    <row r="812" spans="1:12" x14ac:dyDescent="0.25">
      <c r="A812" s="10"/>
      <c r="C812" s="7"/>
      <c r="F812" s="5"/>
      <c r="L812" s="5"/>
    </row>
    <row r="813" spans="1:12" x14ac:dyDescent="0.25">
      <c r="A813" s="10"/>
      <c r="C813" s="7"/>
      <c r="F813" s="5"/>
      <c r="L813" s="5"/>
    </row>
    <row r="814" spans="1:12" x14ac:dyDescent="0.25">
      <c r="A814" s="10"/>
      <c r="C814" s="7"/>
      <c r="F814" s="5"/>
      <c r="L814" s="5"/>
    </row>
    <row r="815" spans="1:12" x14ac:dyDescent="0.25">
      <c r="A815" s="10"/>
      <c r="C815" s="7"/>
      <c r="F815" s="5"/>
      <c r="L815" s="5"/>
    </row>
    <row r="816" spans="1:12" x14ac:dyDescent="0.25">
      <c r="A816" s="10"/>
      <c r="C816" s="7"/>
      <c r="F816" s="5"/>
      <c r="L816" s="5"/>
    </row>
    <row r="817" spans="1:12" x14ac:dyDescent="0.25">
      <c r="A817" s="10"/>
      <c r="C817" s="7"/>
      <c r="F817" s="5"/>
      <c r="L817" s="5"/>
    </row>
    <row r="818" spans="1:12" x14ac:dyDescent="0.25">
      <c r="A818" s="10"/>
      <c r="C818" s="7"/>
      <c r="F818" s="5"/>
      <c r="L818" s="5"/>
    </row>
    <row r="819" spans="1:12" x14ac:dyDescent="0.25">
      <c r="A819" s="10"/>
      <c r="C819" s="7"/>
      <c r="F819" s="5"/>
      <c r="L819" s="5"/>
    </row>
    <row r="820" spans="1:12" x14ac:dyDescent="0.25">
      <c r="A820" s="10"/>
      <c r="C820" s="7"/>
      <c r="F820" s="5"/>
      <c r="L820" s="5"/>
    </row>
    <row r="821" spans="1:12" x14ac:dyDescent="0.25">
      <c r="A821" s="10"/>
      <c r="C821" s="7"/>
      <c r="F821" s="5"/>
      <c r="L821" s="5"/>
    </row>
    <row r="822" spans="1:12" x14ac:dyDescent="0.25">
      <c r="A822" s="10"/>
      <c r="C822" s="7"/>
      <c r="F822" s="5"/>
      <c r="L822" s="5"/>
    </row>
    <row r="823" spans="1:12" x14ac:dyDescent="0.25">
      <c r="A823" s="10"/>
      <c r="C823" s="7"/>
      <c r="F823" s="5"/>
      <c r="L823" s="5"/>
    </row>
    <row r="824" spans="1:12" x14ac:dyDescent="0.25">
      <c r="A824" s="10"/>
      <c r="C824" s="7"/>
      <c r="F824" s="5"/>
      <c r="L824" s="5"/>
    </row>
    <row r="825" spans="1:12" x14ac:dyDescent="0.25">
      <c r="A825" s="10"/>
      <c r="C825" s="7"/>
      <c r="F825" s="5"/>
      <c r="L825" s="5"/>
    </row>
    <row r="826" spans="1:12" x14ac:dyDescent="0.25">
      <c r="A826" s="10"/>
      <c r="C826" s="7"/>
      <c r="F826" s="5"/>
      <c r="L826" s="5"/>
    </row>
    <row r="827" spans="1:12" x14ac:dyDescent="0.25">
      <c r="A827" s="10"/>
      <c r="C827" s="7"/>
      <c r="F827" s="5"/>
      <c r="L827" s="5"/>
    </row>
    <row r="828" spans="1:12" x14ac:dyDescent="0.25">
      <c r="A828" s="10"/>
      <c r="C828" s="7"/>
      <c r="F828" s="5"/>
      <c r="L828" s="5"/>
    </row>
    <row r="829" spans="1:12" x14ac:dyDescent="0.25">
      <c r="A829" s="10"/>
      <c r="C829" s="7"/>
      <c r="F829" s="5"/>
      <c r="L829" s="5"/>
    </row>
    <row r="830" spans="1:12" x14ac:dyDescent="0.25">
      <c r="A830" s="10"/>
      <c r="C830" s="7"/>
      <c r="F830" s="5"/>
      <c r="L830" s="5"/>
    </row>
    <row r="831" spans="1:12" x14ac:dyDescent="0.25">
      <c r="A831" s="10"/>
      <c r="C831" s="7"/>
      <c r="F831" s="5"/>
      <c r="L831" s="5"/>
    </row>
    <row r="832" spans="1:12" x14ac:dyDescent="0.25">
      <c r="A832" s="10"/>
      <c r="C832" s="7"/>
      <c r="F832" s="5"/>
      <c r="L832" s="5"/>
    </row>
    <row r="833" spans="1:12" x14ac:dyDescent="0.25">
      <c r="A833" s="10"/>
      <c r="C833" s="7"/>
      <c r="F833" s="5"/>
      <c r="L833" s="5"/>
    </row>
    <row r="834" spans="1:12" x14ac:dyDescent="0.25">
      <c r="A834" s="10"/>
      <c r="C834" s="7"/>
      <c r="F834" s="5"/>
      <c r="L834" s="5"/>
    </row>
    <row r="835" spans="1:12" x14ac:dyDescent="0.25">
      <c r="A835" s="10"/>
      <c r="C835" s="7"/>
      <c r="F835" s="5"/>
      <c r="L835" s="5"/>
    </row>
    <row r="836" spans="1:12" x14ac:dyDescent="0.25">
      <c r="A836" s="10"/>
      <c r="C836" s="7"/>
      <c r="F836" s="5"/>
      <c r="L836" s="5"/>
    </row>
    <row r="837" spans="1:12" x14ac:dyDescent="0.25">
      <c r="A837" s="10"/>
      <c r="C837" s="7"/>
      <c r="F837" s="5"/>
      <c r="L837" s="5"/>
    </row>
    <row r="838" spans="1:12" x14ac:dyDescent="0.25">
      <c r="A838" s="10"/>
      <c r="C838" s="7"/>
      <c r="F838" s="5"/>
      <c r="L838" s="5"/>
    </row>
    <row r="839" spans="1:12" x14ac:dyDescent="0.25">
      <c r="A839" s="10"/>
      <c r="C839" s="7"/>
      <c r="F839" s="5"/>
      <c r="L839" s="5"/>
    </row>
    <row r="840" spans="1:12" x14ac:dyDescent="0.25">
      <c r="A840" s="10"/>
      <c r="C840" s="7"/>
      <c r="F840" s="5"/>
      <c r="L840" s="5"/>
    </row>
    <row r="841" spans="1:12" x14ac:dyDescent="0.25">
      <c r="A841" s="10"/>
      <c r="C841" s="7"/>
      <c r="F841" s="5"/>
      <c r="L841" s="5"/>
    </row>
    <row r="842" spans="1:12" x14ac:dyDescent="0.25">
      <c r="A842" s="10"/>
      <c r="C842" s="7"/>
      <c r="F842" s="5"/>
      <c r="L842" s="5"/>
    </row>
    <row r="843" spans="1:12" x14ac:dyDescent="0.25">
      <c r="A843" s="10"/>
      <c r="C843" s="7"/>
      <c r="F843" s="5"/>
      <c r="L843" s="5"/>
    </row>
    <row r="844" spans="1:12" x14ac:dyDescent="0.25">
      <c r="A844" s="10"/>
      <c r="C844" s="7"/>
      <c r="F844" s="5"/>
      <c r="L844" s="5"/>
    </row>
    <row r="845" spans="1:12" x14ac:dyDescent="0.25">
      <c r="A845" s="10"/>
      <c r="C845" s="7"/>
      <c r="F845" s="5"/>
      <c r="L845" s="5"/>
    </row>
    <row r="846" spans="1:12" x14ac:dyDescent="0.25">
      <c r="A846" s="10"/>
      <c r="C846" s="7"/>
      <c r="F846" s="5"/>
      <c r="L846" s="5"/>
    </row>
    <row r="847" spans="1:12" x14ac:dyDescent="0.25">
      <c r="A847" s="10"/>
      <c r="C847" s="7"/>
      <c r="F847" s="5"/>
      <c r="L847" s="5"/>
    </row>
    <row r="848" spans="1:12" x14ac:dyDescent="0.25">
      <c r="A848" s="10"/>
      <c r="C848" s="7"/>
      <c r="F848" s="5"/>
      <c r="L848" s="5"/>
    </row>
    <row r="849" spans="1:12" x14ac:dyDescent="0.25">
      <c r="A849" s="10"/>
      <c r="C849" s="7"/>
      <c r="F849" s="5"/>
      <c r="L849" s="5"/>
    </row>
    <row r="850" spans="1:12" x14ac:dyDescent="0.25">
      <c r="A850" s="10"/>
      <c r="C850" s="7"/>
      <c r="F850" s="5"/>
      <c r="L850" s="5"/>
    </row>
    <row r="851" spans="1:12" x14ac:dyDescent="0.25">
      <c r="A851" s="10"/>
      <c r="C851" s="7"/>
      <c r="F851" s="5"/>
      <c r="L851" s="5"/>
    </row>
    <row r="852" spans="1:12" x14ac:dyDescent="0.25">
      <c r="A852" s="10"/>
      <c r="C852" s="7"/>
      <c r="F852" s="5"/>
      <c r="L852" s="5"/>
    </row>
    <row r="853" spans="1:12" x14ac:dyDescent="0.25">
      <c r="A853" s="10"/>
      <c r="C853" s="7"/>
      <c r="F853" s="5"/>
      <c r="L853" s="5"/>
    </row>
    <row r="854" spans="1:12" x14ac:dyDescent="0.25">
      <c r="A854" s="10"/>
      <c r="C854" s="7"/>
      <c r="F854" s="5"/>
      <c r="L854" s="5"/>
    </row>
    <row r="855" spans="1:12" x14ac:dyDescent="0.25">
      <c r="A855" s="10"/>
      <c r="C855" s="7"/>
      <c r="F855" s="5"/>
      <c r="L855" s="5"/>
    </row>
    <row r="856" spans="1:12" x14ac:dyDescent="0.25">
      <c r="A856" s="10"/>
      <c r="C856" s="7"/>
      <c r="F856" s="5"/>
      <c r="L856" s="5"/>
    </row>
    <row r="857" spans="1:12" x14ac:dyDescent="0.25">
      <c r="A857" s="10"/>
      <c r="C857" s="7"/>
      <c r="F857" s="5"/>
      <c r="L857" s="5"/>
    </row>
    <row r="858" spans="1:12" x14ac:dyDescent="0.25">
      <c r="A858" s="10"/>
      <c r="C858" s="7"/>
      <c r="F858" s="5"/>
      <c r="L858" s="5"/>
    </row>
    <row r="859" spans="1:12" x14ac:dyDescent="0.25">
      <c r="A859" s="10"/>
      <c r="C859" s="7"/>
      <c r="F859" s="5"/>
      <c r="L859" s="5"/>
    </row>
    <row r="860" spans="1:12" x14ac:dyDescent="0.25">
      <c r="A860" s="10"/>
      <c r="C860" s="7"/>
      <c r="F860" s="5"/>
      <c r="L860" s="5"/>
    </row>
    <row r="861" spans="1:12" x14ac:dyDescent="0.25">
      <c r="A861" s="10"/>
      <c r="C861" s="7"/>
      <c r="F861" s="5"/>
      <c r="L861" s="5"/>
    </row>
    <row r="862" spans="1:12" x14ac:dyDescent="0.25">
      <c r="A862" s="10"/>
      <c r="C862" s="7"/>
      <c r="F862" s="5"/>
      <c r="L862" s="5"/>
    </row>
    <row r="863" spans="1:12" x14ac:dyDescent="0.25">
      <c r="A863" s="10"/>
      <c r="C863" s="7"/>
      <c r="F863" s="5"/>
      <c r="L863" s="5"/>
    </row>
    <row r="864" spans="1:12" x14ac:dyDescent="0.25">
      <c r="A864" s="10"/>
      <c r="C864" s="7"/>
      <c r="F864" s="5"/>
      <c r="L864" s="5"/>
    </row>
    <row r="865" spans="1:12" x14ac:dyDescent="0.25">
      <c r="A865" s="10"/>
      <c r="C865" s="7"/>
      <c r="F865" s="5"/>
      <c r="L865" s="5"/>
    </row>
    <row r="866" spans="1:12" x14ac:dyDescent="0.25">
      <c r="A866" s="10"/>
      <c r="C866" s="7"/>
      <c r="F866" s="5"/>
      <c r="L866" s="5"/>
    </row>
    <row r="867" spans="1:12" x14ac:dyDescent="0.25">
      <c r="A867" s="10"/>
      <c r="C867" s="7"/>
      <c r="F867" s="5"/>
      <c r="L867" s="5"/>
    </row>
    <row r="868" spans="1:12" x14ac:dyDescent="0.25">
      <c r="A868" s="10"/>
      <c r="C868" s="7"/>
      <c r="F868" s="5"/>
      <c r="L868" s="5"/>
    </row>
    <row r="869" spans="1:12" x14ac:dyDescent="0.25">
      <c r="A869" s="10"/>
      <c r="C869" s="7"/>
      <c r="F869" s="5"/>
      <c r="L869" s="5"/>
    </row>
    <row r="870" spans="1:12" x14ac:dyDescent="0.25">
      <c r="A870" s="10"/>
      <c r="C870" s="7"/>
      <c r="F870" s="5"/>
      <c r="L870" s="5"/>
    </row>
    <row r="871" spans="1:12" x14ac:dyDescent="0.25">
      <c r="A871" s="10"/>
      <c r="C871" s="7"/>
      <c r="F871" s="5"/>
      <c r="L871" s="5"/>
    </row>
    <row r="872" spans="1:12" x14ac:dyDescent="0.25">
      <c r="A872" s="10"/>
      <c r="C872" s="7"/>
      <c r="F872" s="5"/>
      <c r="L872" s="5"/>
    </row>
    <row r="873" spans="1:12" x14ac:dyDescent="0.25">
      <c r="A873" s="10"/>
      <c r="C873" s="7"/>
      <c r="F873" s="5"/>
      <c r="L873" s="5"/>
    </row>
    <row r="874" spans="1:12" x14ac:dyDescent="0.25">
      <c r="A874" s="10"/>
      <c r="C874" s="7"/>
      <c r="F874" s="5"/>
      <c r="L874" s="5"/>
    </row>
    <row r="875" spans="1:12" x14ac:dyDescent="0.25">
      <c r="A875" s="10"/>
      <c r="C875" s="7"/>
      <c r="F875" s="5"/>
      <c r="L875" s="5"/>
    </row>
    <row r="876" spans="1:12" x14ac:dyDescent="0.25">
      <c r="A876" s="10"/>
      <c r="C876" s="7"/>
      <c r="F876" s="5"/>
      <c r="L876" s="5"/>
    </row>
    <row r="877" spans="1:12" x14ac:dyDescent="0.25">
      <c r="A877" s="10"/>
      <c r="C877" s="7"/>
      <c r="F877" s="5"/>
      <c r="L877" s="5"/>
    </row>
    <row r="878" spans="1:12" x14ac:dyDescent="0.25">
      <c r="A878" s="10"/>
      <c r="C878" s="7"/>
      <c r="F878" s="5"/>
      <c r="L878" s="5"/>
    </row>
    <row r="879" spans="1:12" x14ac:dyDescent="0.25">
      <c r="A879" s="10"/>
      <c r="C879" s="7"/>
      <c r="F879" s="5"/>
      <c r="L879" s="5"/>
    </row>
    <row r="880" spans="1:12" x14ac:dyDescent="0.25">
      <c r="A880" s="10"/>
      <c r="C880" s="7"/>
      <c r="F880" s="5"/>
      <c r="L880" s="5"/>
    </row>
    <row r="881" spans="1:12" x14ac:dyDescent="0.25">
      <c r="A881" s="10"/>
      <c r="C881" s="7"/>
      <c r="F881" s="5"/>
      <c r="L881" s="5"/>
    </row>
    <row r="882" spans="1:12" x14ac:dyDescent="0.25">
      <c r="A882" s="10"/>
      <c r="C882" s="7"/>
      <c r="F882" s="5"/>
      <c r="L882" s="5"/>
    </row>
    <row r="883" spans="1:12" x14ac:dyDescent="0.25">
      <c r="A883" s="10"/>
      <c r="C883" s="7"/>
      <c r="F883" s="5"/>
      <c r="L883" s="5"/>
    </row>
    <row r="884" spans="1:12" x14ac:dyDescent="0.25">
      <c r="A884" s="10"/>
      <c r="C884" s="7"/>
      <c r="F884" s="5"/>
      <c r="L884" s="5"/>
    </row>
    <row r="885" spans="1:12" x14ac:dyDescent="0.25">
      <c r="A885" s="10"/>
      <c r="C885" s="7"/>
      <c r="F885" s="5"/>
      <c r="L885" s="5"/>
    </row>
    <row r="886" spans="1:12" x14ac:dyDescent="0.25">
      <c r="A886" s="10"/>
      <c r="C886" s="7"/>
      <c r="F886" s="5"/>
      <c r="L886" s="5"/>
    </row>
    <row r="887" spans="1:12" x14ac:dyDescent="0.25">
      <c r="A887" s="10"/>
      <c r="C887" s="7"/>
      <c r="F887" s="5"/>
      <c r="L887" s="5"/>
    </row>
    <row r="888" spans="1:12" x14ac:dyDescent="0.25">
      <c r="A888" s="10"/>
      <c r="C888" s="7"/>
      <c r="F888" s="5"/>
      <c r="L888" s="5"/>
    </row>
    <row r="889" spans="1:12" x14ac:dyDescent="0.25">
      <c r="A889" s="10"/>
      <c r="C889" s="7"/>
      <c r="F889" s="5"/>
      <c r="L889" s="5"/>
    </row>
    <row r="890" spans="1:12" x14ac:dyDescent="0.25">
      <c r="A890" s="10"/>
      <c r="C890" s="7"/>
      <c r="F890" s="5"/>
      <c r="L890" s="5"/>
    </row>
    <row r="891" spans="1:12" x14ac:dyDescent="0.25">
      <c r="A891" s="10"/>
      <c r="C891" s="7"/>
      <c r="F891" s="5"/>
      <c r="L891" s="5"/>
    </row>
    <row r="892" spans="1:12" x14ac:dyDescent="0.25">
      <c r="A892" s="10"/>
      <c r="C892" s="7"/>
      <c r="F892" s="5"/>
      <c r="L892" s="5"/>
    </row>
    <row r="893" spans="1:12" x14ac:dyDescent="0.25">
      <c r="A893" s="10"/>
      <c r="C893" s="7"/>
      <c r="F893" s="5"/>
      <c r="L893" s="5"/>
    </row>
    <row r="894" spans="1:12" x14ac:dyDescent="0.25">
      <c r="A894" s="10"/>
      <c r="C894" s="7"/>
      <c r="F894" s="5"/>
      <c r="L894" s="5"/>
    </row>
    <row r="895" spans="1:12" x14ac:dyDescent="0.25">
      <c r="A895" s="10"/>
      <c r="C895" s="7"/>
      <c r="F895" s="5"/>
      <c r="L895" s="5"/>
    </row>
    <row r="896" spans="1:12" x14ac:dyDescent="0.25">
      <c r="A896" s="10"/>
      <c r="C896" s="7"/>
      <c r="F896" s="5"/>
      <c r="L896" s="5"/>
    </row>
    <row r="897" spans="1:12" x14ac:dyDescent="0.25">
      <c r="A897" s="10"/>
      <c r="C897" s="7"/>
      <c r="F897" s="5"/>
      <c r="L897" s="5"/>
    </row>
    <row r="898" spans="1:12" x14ac:dyDescent="0.25">
      <c r="A898" s="10"/>
      <c r="C898" s="7"/>
      <c r="F898" s="5"/>
      <c r="L898" s="5"/>
    </row>
    <row r="899" spans="1:12" x14ac:dyDescent="0.25">
      <c r="A899" s="10"/>
      <c r="C899" s="7"/>
      <c r="F899" s="5"/>
      <c r="L899" s="5"/>
    </row>
    <row r="900" spans="1:12" x14ac:dyDescent="0.25">
      <c r="A900" s="10"/>
      <c r="C900" s="7"/>
      <c r="F900" s="5"/>
      <c r="L900" s="5"/>
    </row>
    <row r="901" spans="1:12" x14ac:dyDescent="0.25">
      <c r="A901" s="10"/>
      <c r="C901" s="7"/>
      <c r="F901" s="5"/>
      <c r="L901" s="5"/>
    </row>
    <row r="902" spans="1:12" x14ac:dyDescent="0.25">
      <c r="A902" s="10"/>
      <c r="C902" s="7"/>
      <c r="F902" s="5"/>
      <c r="L902" s="5"/>
    </row>
    <row r="903" spans="1:12" x14ac:dyDescent="0.25">
      <c r="A903" s="10"/>
      <c r="C903" s="7"/>
      <c r="F903" s="5"/>
      <c r="L903" s="5"/>
    </row>
    <row r="904" spans="1:12" x14ac:dyDescent="0.25">
      <c r="A904" s="10"/>
      <c r="C904" s="7"/>
      <c r="F904" s="5"/>
      <c r="L904" s="5"/>
    </row>
    <row r="905" spans="1:12" x14ac:dyDescent="0.25">
      <c r="A905" s="10"/>
      <c r="C905" s="7"/>
      <c r="F905" s="5"/>
      <c r="L905" s="5"/>
    </row>
    <row r="906" spans="1:12" x14ac:dyDescent="0.25">
      <c r="A906" s="10"/>
      <c r="C906" s="7"/>
      <c r="F906" s="5"/>
      <c r="L906" s="5"/>
    </row>
    <row r="907" spans="1:12" x14ac:dyDescent="0.25">
      <c r="A907" s="10"/>
      <c r="C907" s="7"/>
      <c r="F907" s="5"/>
      <c r="L907" s="5"/>
    </row>
    <row r="908" spans="1:12" x14ac:dyDescent="0.25">
      <c r="A908" s="10"/>
      <c r="C908" s="7"/>
      <c r="F908" s="5"/>
      <c r="L908" s="5"/>
    </row>
    <row r="909" spans="1:12" x14ac:dyDescent="0.25">
      <c r="A909" s="10"/>
      <c r="C909" s="7"/>
      <c r="F909" s="5"/>
      <c r="L909" s="5"/>
    </row>
    <row r="910" spans="1:12" x14ac:dyDescent="0.25">
      <c r="A910" s="10"/>
      <c r="C910" s="7"/>
      <c r="F910" s="5"/>
      <c r="L910" s="5"/>
    </row>
    <row r="911" spans="1:12" x14ac:dyDescent="0.25">
      <c r="A911" s="10"/>
      <c r="C911" s="7"/>
      <c r="F911" s="5"/>
      <c r="L911" s="5"/>
    </row>
    <row r="912" spans="1:12" x14ac:dyDescent="0.25">
      <c r="A912" s="10"/>
      <c r="C912" s="7"/>
      <c r="F912" s="5"/>
      <c r="L912" s="5"/>
    </row>
    <row r="913" spans="1:12" x14ac:dyDescent="0.25">
      <c r="A913" s="10"/>
      <c r="C913" s="7"/>
      <c r="F913" s="5"/>
      <c r="L913" s="5"/>
    </row>
    <row r="914" spans="1:12" x14ac:dyDescent="0.25">
      <c r="A914" s="10"/>
      <c r="C914" s="7"/>
      <c r="F914" s="5"/>
      <c r="L914" s="5"/>
    </row>
    <row r="915" spans="1:12" x14ac:dyDescent="0.25">
      <c r="A915" s="10"/>
      <c r="C915" s="7"/>
      <c r="F915" s="5"/>
      <c r="L915" s="5"/>
    </row>
    <row r="916" spans="1:12" x14ac:dyDescent="0.25">
      <c r="A916" s="10"/>
      <c r="C916" s="7"/>
      <c r="F916" s="5"/>
      <c r="L916" s="5"/>
    </row>
    <row r="917" spans="1:12" x14ac:dyDescent="0.25">
      <c r="A917" s="10"/>
      <c r="C917" s="7"/>
      <c r="F917" s="5"/>
      <c r="L917" s="5"/>
    </row>
    <row r="918" spans="1:12" x14ac:dyDescent="0.25">
      <c r="A918" s="10"/>
      <c r="C918" s="7"/>
      <c r="F918" s="5"/>
      <c r="L918" s="5"/>
    </row>
    <row r="919" spans="1:12" x14ac:dyDescent="0.25">
      <c r="A919" s="10"/>
      <c r="C919" s="7"/>
      <c r="F919" s="5"/>
      <c r="L919" s="5"/>
    </row>
    <row r="920" spans="1:12" x14ac:dyDescent="0.25">
      <c r="A920" s="10"/>
      <c r="C920" s="7"/>
      <c r="F920" s="5"/>
      <c r="L920" s="5"/>
    </row>
    <row r="921" spans="1:12" x14ac:dyDescent="0.25">
      <c r="A921" s="10"/>
      <c r="C921" s="7"/>
      <c r="F921" s="5"/>
      <c r="L921" s="5"/>
    </row>
    <row r="922" spans="1:12" x14ac:dyDescent="0.25">
      <c r="A922" s="10"/>
      <c r="C922" s="7"/>
      <c r="F922" s="5"/>
      <c r="L922" s="5"/>
    </row>
    <row r="923" spans="1:12" x14ac:dyDescent="0.25">
      <c r="A923" s="10"/>
      <c r="C923" s="7"/>
      <c r="F923" s="5"/>
      <c r="L923" s="5"/>
    </row>
    <row r="924" spans="1:12" x14ac:dyDescent="0.25">
      <c r="A924" s="10"/>
      <c r="C924" s="7"/>
      <c r="F924" s="5"/>
      <c r="L924" s="5"/>
    </row>
    <row r="925" spans="1:12" x14ac:dyDescent="0.25">
      <c r="A925" s="10"/>
      <c r="C925" s="7"/>
      <c r="F925" s="5"/>
      <c r="L925" s="5"/>
    </row>
    <row r="926" spans="1:12" x14ac:dyDescent="0.25">
      <c r="A926" s="10"/>
      <c r="C926" s="7"/>
      <c r="F926" s="5"/>
      <c r="L926" s="5"/>
    </row>
    <row r="927" spans="1:12" x14ac:dyDescent="0.25">
      <c r="A927" s="10"/>
      <c r="C927" s="7"/>
      <c r="F927" s="5"/>
      <c r="L927" s="5"/>
    </row>
    <row r="928" spans="1:12" x14ac:dyDescent="0.25">
      <c r="A928" s="10"/>
      <c r="C928" s="7"/>
      <c r="F928" s="5"/>
      <c r="L928" s="5"/>
    </row>
    <row r="929" spans="1:12" x14ac:dyDescent="0.25">
      <c r="A929" s="10"/>
      <c r="C929" s="7"/>
      <c r="F929" s="5"/>
      <c r="L929" s="5"/>
    </row>
    <row r="930" spans="1:12" x14ac:dyDescent="0.25">
      <c r="A930" s="10"/>
      <c r="C930" s="7"/>
      <c r="F930" s="5"/>
      <c r="L930" s="5"/>
    </row>
    <row r="931" spans="1:12" x14ac:dyDescent="0.25">
      <c r="A931" s="10"/>
      <c r="C931" s="7"/>
      <c r="F931" s="5"/>
      <c r="L931" s="5"/>
    </row>
    <row r="932" spans="1:12" x14ac:dyDescent="0.25">
      <c r="A932" s="10"/>
      <c r="C932" s="7"/>
      <c r="F932" s="5"/>
      <c r="L932" s="5"/>
    </row>
    <row r="933" spans="1:12" x14ac:dyDescent="0.25">
      <c r="A933" s="10"/>
      <c r="C933" s="7"/>
      <c r="F933" s="5"/>
      <c r="L933" s="5"/>
    </row>
    <row r="934" spans="1:12" x14ac:dyDescent="0.25">
      <c r="A934" s="10"/>
      <c r="C934" s="7"/>
      <c r="F934" s="5"/>
      <c r="L934" s="5"/>
    </row>
    <row r="935" spans="1:12" x14ac:dyDescent="0.25">
      <c r="A935" s="10"/>
      <c r="C935" s="7"/>
      <c r="F935" s="5"/>
      <c r="L935" s="5"/>
    </row>
    <row r="936" spans="1:12" x14ac:dyDescent="0.25">
      <c r="A936" s="10"/>
      <c r="C936" s="7"/>
      <c r="F936" s="5"/>
      <c r="L936" s="5"/>
    </row>
    <row r="937" spans="1:12" x14ac:dyDescent="0.25">
      <c r="A937" s="10"/>
      <c r="C937" s="7"/>
      <c r="F937" s="5"/>
      <c r="L937" s="5"/>
    </row>
    <row r="938" spans="1:12" x14ac:dyDescent="0.25">
      <c r="A938" s="10"/>
      <c r="C938" s="7"/>
      <c r="F938" s="5"/>
      <c r="L938" s="5"/>
    </row>
    <row r="939" spans="1:12" x14ac:dyDescent="0.25">
      <c r="A939" s="10"/>
      <c r="C939" s="7"/>
      <c r="F939" s="5"/>
      <c r="L939" s="5"/>
    </row>
    <row r="940" spans="1:12" x14ac:dyDescent="0.25">
      <c r="A940" s="10"/>
      <c r="C940" s="7"/>
      <c r="F940" s="5"/>
      <c r="L940" s="5"/>
    </row>
    <row r="941" spans="1:12" x14ac:dyDescent="0.25">
      <c r="A941" s="10"/>
      <c r="C941" s="7"/>
      <c r="F941" s="5"/>
      <c r="L941" s="5"/>
    </row>
    <row r="942" spans="1:12" x14ac:dyDescent="0.25">
      <c r="A942" s="10"/>
      <c r="C942" s="7"/>
      <c r="F942" s="5"/>
      <c r="L942" s="5"/>
    </row>
    <row r="943" spans="1:12" x14ac:dyDescent="0.25">
      <c r="A943" s="10"/>
      <c r="C943" s="7"/>
      <c r="F943" s="5"/>
      <c r="L943" s="5"/>
    </row>
    <row r="944" spans="1:12" x14ac:dyDescent="0.25">
      <c r="A944" s="10"/>
      <c r="C944" s="7"/>
      <c r="F944" s="5"/>
      <c r="L944" s="5"/>
    </row>
    <row r="945" spans="1:12" x14ac:dyDescent="0.25">
      <c r="A945" s="10"/>
      <c r="C945" s="7"/>
      <c r="F945" s="5"/>
      <c r="L945" s="5"/>
    </row>
    <row r="946" spans="1:12" x14ac:dyDescent="0.25">
      <c r="A946" s="10"/>
      <c r="C946" s="7"/>
      <c r="F946" s="5"/>
      <c r="L946" s="5"/>
    </row>
    <row r="947" spans="1:12" x14ac:dyDescent="0.25">
      <c r="A947" s="10"/>
      <c r="C947" s="7"/>
      <c r="F947" s="5"/>
      <c r="L947" s="5"/>
    </row>
    <row r="948" spans="1:12" x14ac:dyDescent="0.25">
      <c r="A948" s="10"/>
      <c r="C948" s="7"/>
      <c r="F948" s="5"/>
      <c r="L948" s="5"/>
    </row>
    <row r="949" spans="1:12" x14ac:dyDescent="0.25">
      <c r="A949" s="10"/>
      <c r="C949" s="7"/>
      <c r="F949" s="5"/>
      <c r="L949" s="5"/>
    </row>
    <row r="950" spans="1:12" x14ac:dyDescent="0.25">
      <c r="A950" s="10"/>
      <c r="C950" s="7"/>
      <c r="F950" s="5"/>
      <c r="L950" s="5"/>
    </row>
    <row r="951" spans="1:12" x14ac:dyDescent="0.25">
      <c r="A951" s="10"/>
      <c r="C951" s="7"/>
      <c r="F951" s="5"/>
      <c r="L951" s="5"/>
    </row>
    <row r="952" spans="1:12" x14ac:dyDescent="0.25">
      <c r="A952" s="10"/>
      <c r="C952" s="7"/>
      <c r="F952" s="5"/>
      <c r="L952" s="5"/>
    </row>
    <row r="953" spans="1:12" x14ac:dyDescent="0.25">
      <c r="A953" s="10"/>
      <c r="C953" s="7"/>
      <c r="F953" s="5"/>
      <c r="L953" s="5"/>
    </row>
    <row r="954" spans="1:12" x14ac:dyDescent="0.25">
      <c r="A954" s="10"/>
      <c r="C954" s="7"/>
      <c r="F954" s="5"/>
      <c r="L954" s="5"/>
    </row>
    <row r="955" spans="1:12" x14ac:dyDescent="0.25">
      <c r="A955" s="10"/>
      <c r="C955" s="7"/>
      <c r="F955" s="5"/>
      <c r="L955" s="5"/>
    </row>
    <row r="956" spans="1:12" x14ac:dyDescent="0.25">
      <c r="A956" s="10"/>
      <c r="C956" s="7"/>
      <c r="F956" s="5"/>
      <c r="L956" s="5"/>
    </row>
    <row r="957" spans="1:12" x14ac:dyDescent="0.25">
      <c r="A957" s="10"/>
      <c r="C957" s="7"/>
      <c r="F957" s="5"/>
      <c r="L957" s="5"/>
    </row>
    <row r="958" spans="1:12" x14ac:dyDescent="0.25">
      <c r="A958" s="10"/>
      <c r="C958" s="7"/>
      <c r="F958" s="5"/>
      <c r="L958" s="5"/>
    </row>
    <row r="959" spans="1:12" x14ac:dyDescent="0.25">
      <c r="A959" s="10"/>
      <c r="C959" s="7"/>
      <c r="F959" s="5"/>
      <c r="L959" s="5"/>
    </row>
    <row r="960" spans="1:12" x14ac:dyDescent="0.25">
      <c r="A960" s="10"/>
      <c r="C960" s="7"/>
      <c r="F960" s="5"/>
      <c r="L960" s="5"/>
    </row>
    <row r="961" spans="1:12" x14ac:dyDescent="0.25">
      <c r="A961" s="10"/>
      <c r="C961" s="7"/>
      <c r="F961" s="5"/>
      <c r="L961" s="5"/>
    </row>
    <row r="962" spans="1:12" x14ac:dyDescent="0.25">
      <c r="A962" s="10"/>
      <c r="C962" s="7"/>
      <c r="F962" s="5"/>
      <c r="L962" s="5"/>
    </row>
    <row r="963" spans="1:12" x14ac:dyDescent="0.25">
      <c r="A963" s="10"/>
      <c r="C963" s="7"/>
      <c r="F963" s="5"/>
      <c r="L963" s="5"/>
    </row>
    <row r="964" spans="1:12" x14ac:dyDescent="0.25">
      <c r="A964" s="10"/>
      <c r="C964" s="7"/>
      <c r="F964" s="5"/>
      <c r="L964" s="5"/>
    </row>
    <row r="965" spans="1:12" x14ac:dyDescent="0.25">
      <c r="A965" s="10"/>
      <c r="C965" s="7"/>
      <c r="F965" s="5"/>
      <c r="L965" s="5"/>
    </row>
    <row r="966" spans="1:12" x14ac:dyDescent="0.25">
      <c r="A966" s="10"/>
      <c r="C966" s="7"/>
      <c r="F966" s="5"/>
      <c r="L966" s="5"/>
    </row>
    <row r="967" spans="1:12" x14ac:dyDescent="0.25">
      <c r="A967" s="10"/>
      <c r="C967" s="7"/>
      <c r="F967" s="5"/>
      <c r="L967" s="5"/>
    </row>
    <row r="968" spans="1:12" x14ac:dyDescent="0.25">
      <c r="A968" s="10"/>
      <c r="C968" s="7"/>
      <c r="F968" s="5"/>
      <c r="L968" s="5"/>
    </row>
    <row r="969" spans="1:12" x14ac:dyDescent="0.25">
      <c r="A969" s="10"/>
      <c r="C969" s="7"/>
      <c r="F969" s="5"/>
      <c r="L969" s="5"/>
    </row>
    <row r="970" spans="1:12" x14ac:dyDescent="0.25">
      <c r="A970" s="10"/>
      <c r="C970" s="7"/>
      <c r="F970" s="5"/>
      <c r="L970" s="5"/>
    </row>
    <row r="971" spans="1:12" x14ac:dyDescent="0.25">
      <c r="A971" s="10"/>
      <c r="C971" s="7"/>
      <c r="F971" s="5"/>
      <c r="L971" s="5"/>
    </row>
    <row r="972" spans="1:12" x14ac:dyDescent="0.25">
      <c r="A972" s="10"/>
      <c r="C972" s="7"/>
      <c r="F972" s="5"/>
      <c r="L972" s="5"/>
    </row>
    <row r="973" spans="1:12" x14ac:dyDescent="0.25">
      <c r="A973" s="10"/>
      <c r="C973" s="7"/>
      <c r="F973" s="5"/>
      <c r="L973" s="5"/>
    </row>
    <row r="974" spans="1:12" x14ac:dyDescent="0.25">
      <c r="A974" s="10"/>
      <c r="C974" s="7"/>
      <c r="F974" s="5"/>
      <c r="L974" s="5"/>
    </row>
    <row r="975" spans="1:12" x14ac:dyDescent="0.25">
      <c r="A975" s="10"/>
      <c r="C975" s="7"/>
      <c r="F975" s="5"/>
      <c r="L975" s="5"/>
    </row>
    <row r="976" spans="1:12" x14ac:dyDescent="0.25">
      <c r="A976" s="10"/>
      <c r="C976" s="7"/>
      <c r="F976" s="5"/>
      <c r="L976" s="5"/>
    </row>
    <row r="977" spans="1:12" x14ac:dyDescent="0.25">
      <c r="A977" s="10"/>
      <c r="C977" s="7"/>
      <c r="F977" s="5"/>
      <c r="L977" s="5"/>
    </row>
    <row r="978" spans="1:12" x14ac:dyDescent="0.25">
      <c r="A978" s="10"/>
      <c r="C978" s="7"/>
      <c r="F978" s="5"/>
      <c r="L978" s="5"/>
    </row>
    <row r="979" spans="1:12" x14ac:dyDescent="0.25">
      <c r="A979" s="10"/>
      <c r="C979" s="7"/>
      <c r="F979" s="5"/>
      <c r="L979" s="5"/>
    </row>
    <row r="980" spans="1:12" x14ac:dyDescent="0.25">
      <c r="A980" s="10"/>
      <c r="C980" s="7"/>
      <c r="F980" s="5"/>
      <c r="L980" s="5"/>
    </row>
    <row r="981" spans="1:12" x14ac:dyDescent="0.25">
      <c r="A981" s="10"/>
      <c r="C981" s="7"/>
      <c r="F981" s="5"/>
      <c r="L981" s="5"/>
    </row>
    <row r="982" spans="1:12" x14ac:dyDescent="0.25">
      <c r="A982" s="10"/>
      <c r="C982" s="7"/>
      <c r="F982" s="5"/>
      <c r="L982" s="5"/>
    </row>
    <row r="983" spans="1:12" x14ac:dyDescent="0.25">
      <c r="A983" s="10"/>
      <c r="C983" s="7"/>
      <c r="F983" s="5"/>
      <c r="L983" s="5"/>
    </row>
    <row r="984" spans="1:12" x14ac:dyDescent="0.25">
      <c r="A984" s="10"/>
      <c r="C984" s="7"/>
      <c r="F984" s="5"/>
      <c r="L984" s="5"/>
    </row>
    <row r="985" spans="1:12" x14ac:dyDescent="0.25">
      <c r="A985" s="10"/>
      <c r="C985" s="7"/>
      <c r="F985" s="5"/>
      <c r="L985" s="5"/>
    </row>
    <row r="986" spans="1:12" x14ac:dyDescent="0.25">
      <c r="A986" s="10"/>
      <c r="C986" s="7"/>
      <c r="F986" s="5"/>
      <c r="L986" s="5"/>
    </row>
    <row r="987" spans="1:12" x14ac:dyDescent="0.25">
      <c r="A987" s="10"/>
      <c r="C987" s="7"/>
      <c r="F987" s="5"/>
      <c r="L987" s="5"/>
    </row>
    <row r="988" spans="1:12" x14ac:dyDescent="0.25">
      <c r="A988" s="10"/>
      <c r="C988" s="7"/>
      <c r="F988" s="5"/>
      <c r="L988" s="5"/>
    </row>
    <row r="989" spans="1:12" x14ac:dyDescent="0.25">
      <c r="A989" s="10"/>
      <c r="C989" s="7"/>
      <c r="F989" s="5"/>
      <c r="L989" s="5"/>
    </row>
    <row r="990" spans="1:12" x14ac:dyDescent="0.25">
      <c r="A990" s="10"/>
      <c r="C990" s="7"/>
      <c r="F990" s="5"/>
      <c r="L990" s="5"/>
    </row>
    <row r="991" spans="1:12" x14ac:dyDescent="0.25">
      <c r="A991" s="10"/>
      <c r="C991" s="7"/>
      <c r="F991" s="5"/>
      <c r="L991" s="5"/>
    </row>
    <row r="992" spans="1:12" x14ac:dyDescent="0.25">
      <c r="A992" s="10"/>
      <c r="C992" s="7"/>
      <c r="F992" s="5"/>
      <c r="L992" s="5"/>
    </row>
    <row r="993" spans="1:12" x14ac:dyDescent="0.25">
      <c r="A993" s="10"/>
      <c r="C993" s="7"/>
      <c r="F993" s="5"/>
      <c r="L993" s="5"/>
    </row>
    <row r="994" spans="1:12" x14ac:dyDescent="0.25">
      <c r="A994" s="10"/>
      <c r="C994" s="7"/>
      <c r="F994" s="5"/>
      <c r="L994" s="5"/>
    </row>
    <row r="995" spans="1:12" x14ac:dyDescent="0.25">
      <c r="A995" s="10"/>
      <c r="C995" s="7"/>
      <c r="F995" s="5"/>
      <c r="L995" s="5"/>
    </row>
    <row r="996" spans="1:12" x14ac:dyDescent="0.25">
      <c r="A996" s="10"/>
      <c r="C996" s="7"/>
      <c r="F996" s="5"/>
      <c r="L996" s="5"/>
    </row>
    <row r="997" spans="1:12" x14ac:dyDescent="0.25">
      <c r="A997" s="10"/>
      <c r="C997" s="7"/>
      <c r="F997" s="5"/>
      <c r="L997" s="5"/>
    </row>
    <row r="998" spans="1:12" x14ac:dyDescent="0.25">
      <c r="A998" s="10"/>
      <c r="C998" s="7"/>
      <c r="F998" s="5"/>
      <c r="L998" s="5"/>
    </row>
    <row r="999" spans="1:12" x14ac:dyDescent="0.25">
      <c r="A999" s="10"/>
      <c r="C999" s="7"/>
      <c r="F999" s="5"/>
      <c r="L999" s="5"/>
    </row>
    <row r="1000" spans="1:12" x14ac:dyDescent="0.25">
      <c r="A1000" s="10"/>
      <c r="C1000" s="7"/>
      <c r="F1000" s="4"/>
      <c r="J1000" s="8"/>
      <c r="L1000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794D-0DD9-4823-ADF8-E5F1F6677849}">
  <dimension ref="A1:E1000"/>
  <sheetViews>
    <sheetView tabSelected="1" topLeftCell="A212" workbookViewId="0">
      <selection activeCell="I212" sqref="I212"/>
    </sheetView>
  </sheetViews>
  <sheetFormatPr defaultRowHeight="13.2" x14ac:dyDescent="0.25"/>
  <cols>
    <col min="1" max="1" width="10.33203125" style="24" bestFit="1" customWidth="1"/>
  </cols>
  <sheetData>
    <row r="1" spans="1:5" x14ac:dyDescent="0.25">
      <c r="A1" s="22" t="s">
        <v>0</v>
      </c>
      <c r="B1" s="2" t="s">
        <v>38</v>
      </c>
      <c r="C1" s="3" t="s">
        <v>39</v>
      </c>
      <c r="D1" s="2" t="s">
        <v>40</v>
      </c>
      <c r="E1" s="2" t="s">
        <v>41</v>
      </c>
    </row>
    <row r="2" spans="1:5" x14ac:dyDescent="0.25">
      <c r="A2" s="22">
        <v>43896</v>
      </c>
      <c r="B2" s="2">
        <f t="shared" ref="B2:B37" ca="1" si="0">#REF!-$B$2</f>
        <v>0</v>
      </c>
      <c r="C2" s="3">
        <v>1</v>
      </c>
      <c r="D2" s="2"/>
      <c r="E2" s="2"/>
    </row>
    <row r="3" spans="1:5" x14ac:dyDescent="0.25">
      <c r="A3" s="22">
        <v>43897</v>
      </c>
      <c r="B3" s="2">
        <f t="shared" ref="B3:B38" ca="1" si="1">#REF!-$B$2</f>
        <v>1</v>
      </c>
      <c r="C3" s="3">
        <v>1</v>
      </c>
      <c r="D3" s="2"/>
      <c r="E3" s="2"/>
    </row>
    <row r="4" spans="1:5" x14ac:dyDescent="0.25">
      <c r="A4" s="22">
        <v>43898</v>
      </c>
      <c r="B4" s="2">
        <f t="shared" ref="B4:B39" ca="1" si="2">#REF!-$B$2</f>
        <v>2</v>
      </c>
      <c r="C4" s="3">
        <v>3</v>
      </c>
      <c r="D4" s="2"/>
      <c r="E4" s="2"/>
    </row>
    <row r="5" spans="1:5" x14ac:dyDescent="0.25">
      <c r="A5" s="22">
        <v>43899</v>
      </c>
      <c r="B5" s="2">
        <f t="shared" ref="B5:B40" ca="1" si="3">#REF!-$B$2</f>
        <v>3</v>
      </c>
      <c r="C5" s="3">
        <v>6</v>
      </c>
      <c r="D5" s="2"/>
      <c r="E5" s="2"/>
    </row>
    <row r="6" spans="1:5" x14ac:dyDescent="0.25">
      <c r="A6" s="22">
        <v>43900</v>
      </c>
      <c r="B6" s="2">
        <f t="shared" ref="B6:B41" ca="1" si="4">#REF!-$B$2</f>
        <v>4</v>
      </c>
      <c r="C6" s="3">
        <v>8</v>
      </c>
      <c r="D6" s="2"/>
      <c r="E6" s="2"/>
    </row>
    <row r="7" spans="1:5" x14ac:dyDescent="0.25">
      <c r="A7" s="22">
        <v>43901</v>
      </c>
      <c r="B7" s="2">
        <f t="shared" ref="B7:B42" ca="1" si="5">#REF!-$B$2</f>
        <v>5</v>
      </c>
      <c r="C7" s="3">
        <v>8</v>
      </c>
      <c r="D7" s="2"/>
      <c r="E7" s="2"/>
    </row>
    <row r="8" spans="1:5" x14ac:dyDescent="0.25">
      <c r="A8" s="22">
        <v>43902</v>
      </c>
      <c r="B8" s="2">
        <f t="shared" ref="B8:B43" ca="1" si="6">#REF!-$B$2</f>
        <v>6</v>
      </c>
      <c r="C8" s="3">
        <v>11</v>
      </c>
      <c r="D8" s="2"/>
      <c r="E8" s="2"/>
    </row>
    <row r="9" spans="1:5" x14ac:dyDescent="0.25">
      <c r="A9" s="22">
        <v>43903</v>
      </c>
      <c r="B9" s="2">
        <f t="shared" ref="B9:B44" ca="1" si="7">#REF!-$B$2</f>
        <v>7</v>
      </c>
      <c r="C9" s="3">
        <v>14</v>
      </c>
      <c r="D9" s="2"/>
      <c r="E9" s="2"/>
    </row>
    <row r="10" spans="1:5" x14ac:dyDescent="0.25">
      <c r="A10" s="22">
        <v>43904</v>
      </c>
      <c r="B10" s="2">
        <f t="shared" ref="B10:B45" ca="1" si="8">#REF!-$B$2</f>
        <v>8</v>
      </c>
      <c r="C10" s="3">
        <v>16</v>
      </c>
      <c r="D10" s="2"/>
      <c r="E10" s="2"/>
    </row>
    <row r="11" spans="1:5" x14ac:dyDescent="0.25">
      <c r="A11" s="22">
        <v>43905</v>
      </c>
      <c r="B11" s="2">
        <f t="shared" ref="B11:B46" ca="1" si="9">#REF!-$B$2</f>
        <v>9</v>
      </c>
      <c r="C11" s="3">
        <v>20</v>
      </c>
      <c r="D11" s="2"/>
      <c r="E11" s="2"/>
    </row>
    <row r="12" spans="1:5" x14ac:dyDescent="0.25">
      <c r="A12" s="22">
        <v>43906</v>
      </c>
      <c r="B12" s="2">
        <f t="shared" ref="B12:B47" ca="1" si="10">#REF!-$B$2</f>
        <v>10</v>
      </c>
      <c r="C12" s="3">
        <v>22</v>
      </c>
      <c r="D12" s="2"/>
      <c r="E12" s="2"/>
    </row>
    <row r="13" spans="1:5" x14ac:dyDescent="0.25">
      <c r="A13" s="22">
        <v>43907</v>
      </c>
      <c r="B13" s="2">
        <f t="shared" ref="B13:B48" ca="1" si="11">#REF!-$B$2</f>
        <v>11</v>
      </c>
      <c r="C13" s="3">
        <v>26</v>
      </c>
      <c r="D13" s="2"/>
      <c r="E13" s="2"/>
    </row>
    <row r="14" spans="1:5" x14ac:dyDescent="0.25">
      <c r="A14" s="22">
        <v>43908</v>
      </c>
      <c r="B14" s="2">
        <f t="shared" ref="B14:B49" ca="1" si="12">#REF!-$B$2</f>
        <v>12</v>
      </c>
      <c r="C14" s="3">
        <v>35</v>
      </c>
      <c r="D14" s="2"/>
      <c r="E14" s="2"/>
    </row>
    <row r="15" spans="1:5" x14ac:dyDescent="0.25">
      <c r="A15" s="22">
        <v>43909</v>
      </c>
      <c r="B15" s="2">
        <f t="shared" ref="B15:B50" ca="1" si="13">#REF!-$B$2</f>
        <v>13</v>
      </c>
      <c r="C15" s="3">
        <v>40</v>
      </c>
      <c r="D15" s="2"/>
      <c r="E15" s="2"/>
    </row>
    <row r="16" spans="1:5" x14ac:dyDescent="0.25">
      <c r="A16" s="22">
        <v>43910</v>
      </c>
      <c r="B16" s="2">
        <f t="shared" ref="B16:B51" ca="1" si="14">#REF!-$B$2</f>
        <v>14</v>
      </c>
      <c r="C16" s="3">
        <v>48</v>
      </c>
      <c r="D16" s="2"/>
      <c r="E16" s="2"/>
    </row>
    <row r="17" spans="1:5" x14ac:dyDescent="0.25">
      <c r="A17" s="22">
        <v>43911</v>
      </c>
      <c r="B17" s="2">
        <f t="shared" ref="B17:B52" ca="1" si="15">#REF!-$B$2</f>
        <v>15</v>
      </c>
      <c r="C17" s="3">
        <v>54</v>
      </c>
      <c r="D17" s="2"/>
      <c r="E17" s="2"/>
    </row>
    <row r="18" spans="1:5" x14ac:dyDescent="0.25">
      <c r="A18" s="22">
        <v>43912</v>
      </c>
      <c r="B18" s="2">
        <f t="shared" ref="B18:B53" ca="1" si="16">#REF!-$B$2</f>
        <v>16</v>
      </c>
      <c r="C18" s="3">
        <v>99</v>
      </c>
      <c r="D18" s="2"/>
      <c r="E18" s="2"/>
    </row>
    <row r="19" spans="1:5" x14ac:dyDescent="0.25">
      <c r="A19" s="22">
        <v>43913</v>
      </c>
      <c r="B19" s="2">
        <f t="shared" ref="B19:B54" ca="1" si="17">#REF!-$B$2</f>
        <v>17</v>
      </c>
      <c r="C19" s="3">
        <v>124</v>
      </c>
      <c r="D19" s="2"/>
      <c r="E19" s="2"/>
    </row>
    <row r="20" spans="1:5" x14ac:dyDescent="0.25">
      <c r="A20" s="22">
        <v>43914</v>
      </c>
      <c r="B20" s="2">
        <f t="shared" ref="B20:B55" ca="1" si="18">#REF!-$B$2</f>
        <v>18</v>
      </c>
      <c r="C20" s="3">
        <v>157</v>
      </c>
      <c r="D20" s="2"/>
      <c r="E20" s="2"/>
    </row>
    <row r="21" spans="1:5" x14ac:dyDescent="0.25">
      <c r="A21" s="22">
        <v>43915</v>
      </c>
      <c r="B21" s="2">
        <f t="shared" ref="B21:B56" ca="1" si="19">#REF!-$B$2</f>
        <v>19</v>
      </c>
      <c r="C21" s="3">
        <v>198</v>
      </c>
      <c r="D21" s="2"/>
      <c r="E21" s="2"/>
    </row>
    <row r="22" spans="1:5" x14ac:dyDescent="0.25">
      <c r="A22" s="22">
        <v>43916</v>
      </c>
      <c r="B22" s="2">
        <f t="shared" ref="B22:B57" ca="1" si="20">#REF!-$B$2</f>
        <v>20</v>
      </c>
      <c r="C22" s="3">
        <v>248</v>
      </c>
      <c r="D22" s="2"/>
      <c r="E22" s="2"/>
    </row>
    <row r="23" spans="1:5" x14ac:dyDescent="0.25">
      <c r="A23" s="22">
        <v>43917</v>
      </c>
      <c r="B23" s="2">
        <f t="shared" ref="B23:B58" ca="1" si="21">#REF!-$B$2</f>
        <v>21</v>
      </c>
      <c r="C23" s="3">
        <v>302</v>
      </c>
      <c r="D23" s="2"/>
      <c r="E23" s="2"/>
    </row>
    <row r="24" spans="1:5" x14ac:dyDescent="0.25">
      <c r="A24" s="22">
        <v>43918</v>
      </c>
      <c r="B24" s="2">
        <f t="shared" ref="B24:B59" ca="1" si="22">#REF!-$B$2</f>
        <v>22</v>
      </c>
      <c r="C24" s="3">
        <v>394</v>
      </c>
      <c r="D24" s="2"/>
      <c r="E24" s="2"/>
    </row>
    <row r="25" spans="1:5" x14ac:dyDescent="0.25">
      <c r="A25" s="22">
        <v>43919</v>
      </c>
      <c r="B25" s="2">
        <f t="shared" ref="B25:B60" ca="1" si="23">#REF!-$B$2</f>
        <v>23</v>
      </c>
      <c r="C25" s="3">
        <v>439</v>
      </c>
      <c r="D25" s="2"/>
      <c r="E25" s="2"/>
    </row>
    <row r="26" spans="1:5" x14ac:dyDescent="0.25">
      <c r="A26" s="22">
        <v>43920</v>
      </c>
      <c r="B26" s="2">
        <f t="shared" ref="B26:B61" ca="1" si="24">#REF!-$B$2</f>
        <v>24</v>
      </c>
      <c r="C26" s="3">
        <v>480</v>
      </c>
      <c r="D26" s="2"/>
      <c r="E26" s="2"/>
    </row>
    <row r="27" spans="1:5" x14ac:dyDescent="0.25">
      <c r="A27" s="22">
        <v>43921</v>
      </c>
      <c r="B27" s="2">
        <f t="shared" ref="B27:B62" ca="1" si="25">#REF!-$B$2</f>
        <v>25</v>
      </c>
      <c r="C27" s="3">
        <v>591</v>
      </c>
      <c r="D27" s="2"/>
      <c r="E27" s="2"/>
    </row>
    <row r="28" spans="1:5" x14ac:dyDescent="0.25">
      <c r="A28" s="22">
        <v>43922</v>
      </c>
      <c r="B28" s="2">
        <f t="shared" ref="B28:B63" ca="1" si="26">#REF!-$B$2</f>
        <v>26</v>
      </c>
      <c r="C28" s="3">
        <v>680</v>
      </c>
      <c r="D28" s="2"/>
      <c r="E28" s="2"/>
    </row>
    <row r="29" spans="1:5" x14ac:dyDescent="0.25">
      <c r="A29" s="22">
        <v>43923</v>
      </c>
      <c r="B29" s="2">
        <f t="shared" ref="B29:B64" ca="1" si="27">#REF!-$B$2</f>
        <v>27</v>
      </c>
      <c r="C29" s="3">
        <v>770</v>
      </c>
      <c r="D29" s="2"/>
      <c r="E29" s="2"/>
    </row>
    <row r="30" spans="1:5" x14ac:dyDescent="0.25">
      <c r="A30" s="22">
        <v>43924</v>
      </c>
      <c r="B30" s="2">
        <f t="shared" ref="B30:B65" ca="1" si="28">#REF!-$B$2</f>
        <v>28</v>
      </c>
      <c r="C30" s="3">
        <v>831</v>
      </c>
      <c r="D30" s="2"/>
      <c r="E30" s="2"/>
    </row>
    <row r="31" spans="1:5" x14ac:dyDescent="0.25">
      <c r="A31" s="22">
        <v>43925</v>
      </c>
      <c r="B31" s="2">
        <f t="shared" ref="B31:B66" ca="1" si="29">#REF!-$B$2</f>
        <v>29</v>
      </c>
      <c r="C31" s="3">
        <v>917</v>
      </c>
      <c r="D31" s="2"/>
      <c r="E31" s="2"/>
    </row>
    <row r="32" spans="1:5" x14ac:dyDescent="0.25">
      <c r="A32" s="22">
        <v>43926</v>
      </c>
      <c r="B32" s="2">
        <f t="shared" ref="B32:B67" ca="1" si="30">#REF!-$B$2</f>
        <v>30</v>
      </c>
      <c r="C32" s="3">
        <v>955</v>
      </c>
      <c r="D32" s="2"/>
      <c r="E32" s="2"/>
    </row>
    <row r="33" spans="1:5" x14ac:dyDescent="0.25">
      <c r="A33" s="22">
        <v>43927</v>
      </c>
      <c r="B33" s="2">
        <f t="shared" ref="B33:B68" ca="1" si="31">#REF!-$B$2</f>
        <v>31</v>
      </c>
      <c r="C33" s="3">
        <v>1008</v>
      </c>
      <c r="D33" s="2"/>
      <c r="E33" s="2"/>
    </row>
    <row r="34" spans="1:5" x14ac:dyDescent="0.25">
      <c r="A34" s="22">
        <v>43928</v>
      </c>
      <c r="B34" s="2">
        <f t="shared" ref="B34:B69" ca="1" si="32">#REF!-$B$2</f>
        <v>32</v>
      </c>
      <c r="C34" s="3">
        <v>1149</v>
      </c>
      <c r="D34" s="2"/>
      <c r="E34" s="2"/>
    </row>
    <row r="35" spans="1:5" x14ac:dyDescent="0.25">
      <c r="A35" s="22">
        <v>43929</v>
      </c>
      <c r="B35" s="2">
        <f t="shared" ref="B35:B70" ca="1" si="33">#REF!-$B$2</f>
        <v>33</v>
      </c>
      <c r="C35" s="3">
        <v>1346</v>
      </c>
      <c r="D35" s="2"/>
      <c r="E35" s="2"/>
    </row>
    <row r="36" spans="1:5" x14ac:dyDescent="0.25">
      <c r="A36" s="22">
        <v>43930</v>
      </c>
      <c r="B36" s="2">
        <f t="shared" ref="B36:B71" ca="1" si="34">#REF!-$B$2</f>
        <v>34</v>
      </c>
      <c r="C36" s="3">
        <v>1452</v>
      </c>
      <c r="D36" s="2"/>
      <c r="E36" s="2"/>
    </row>
    <row r="37" spans="1:5" x14ac:dyDescent="0.25">
      <c r="A37" s="22">
        <v>43931</v>
      </c>
      <c r="B37" s="2">
        <f t="shared" ref="B37:B72" ca="1" si="35">#REF!-$B$2</f>
        <v>35</v>
      </c>
      <c r="C37" s="3">
        <v>1693</v>
      </c>
      <c r="D37" s="2"/>
      <c r="E37" s="2"/>
    </row>
    <row r="38" spans="1:5" x14ac:dyDescent="0.25">
      <c r="A38" s="22">
        <v>43932</v>
      </c>
      <c r="B38" s="2">
        <v>36</v>
      </c>
      <c r="C38" s="3">
        <v>1840</v>
      </c>
      <c r="D38" s="2"/>
      <c r="E38" s="2"/>
    </row>
    <row r="39" spans="1:5" x14ac:dyDescent="0.25">
      <c r="A39" s="22">
        <v>43933</v>
      </c>
      <c r="B39" s="2">
        <v>37</v>
      </c>
      <c r="C39" s="3">
        <v>1963</v>
      </c>
      <c r="D39" s="2"/>
      <c r="E39" s="2"/>
    </row>
    <row r="40" spans="1:5" x14ac:dyDescent="0.25">
      <c r="A40" s="22">
        <v>43934</v>
      </c>
      <c r="B40" s="2">
        <v>38</v>
      </c>
      <c r="C40" s="3">
        <v>2048</v>
      </c>
      <c r="D40" s="2"/>
      <c r="E40" s="2"/>
    </row>
    <row r="41" spans="1:5" x14ac:dyDescent="0.25">
      <c r="A41" s="22">
        <v>43935</v>
      </c>
      <c r="B41" s="2">
        <v>39</v>
      </c>
      <c r="C41" s="3">
        <v>2210</v>
      </c>
    </row>
    <row r="42" spans="1:5" x14ac:dyDescent="0.25">
      <c r="A42" s="22">
        <v>43936</v>
      </c>
      <c r="B42" s="2">
        <v>40</v>
      </c>
      <c r="C42" s="3">
        <v>2291</v>
      </c>
      <c r="D42" s="2"/>
      <c r="E42" s="2"/>
    </row>
    <row r="43" spans="1:5" x14ac:dyDescent="0.25">
      <c r="A43" s="22">
        <v>43937</v>
      </c>
      <c r="B43" s="2">
        <v>41</v>
      </c>
      <c r="C43" s="3">
        <v>2429</v>
      </c>
      <c r="D43" s="2"/>
      <c r="E43" s="2"/>
    </row>
    <row r="44" spans="1:5" x14ac:dyDescent="0.25">
      <c r="A44" s="22">
        <v>43938</v>
      </c>
      <c r="B44" s="2">
        <v>42</v>
      </c>
      <c r="C44" s="3">
        <v>2522</v>
      </c>
      <c r="D44" s="2"/>
      <c r="E44" s="2"/>
    </row>
    <row r="45" spans="1:5" x14ac:dyDescent="0.25">
      <c r="A45" s="22">
        <v>43939</v>
      </c>
      <c r="B45" s="2">
        <v>43</v>
      </c>
      <c r="C45" s="3">
        <v>2707</v>
      </c>
      <c r="D45" s="2"/>
      <c r="E45" s="2"/>
    </row>
    <row r="46" spans="1:5" x14ac:dyDescent="0.25">
      <c r="A46" s="22">
        <v>43940</v>
      </c>
      <c r="B46" s="2">
        <v>44</v>
      </c>
      <c r="C46" s="3">
        <v>2960</v>
      </c>
      <c r="D46" s="2"/>
      <c r="E46" s="2"/>
    </row>
    <row r="47" spans="1:5" x14ac:dyDescent="0.25">
      <c r="A47" s="22">
        <v>43941</v>
      </c>
      <c r="B47" s="2">
        <v>45</v>
      </c>
      <c r="C47" s="3">
        <v>3050</v>
      </c>
      <c r="D47" s="2"/>
      <c r="E47" s="2"/>
    </row>
    <row r="48" spans="1:5" x14ac:dyDescent="0.25">
      <c r="A48" s="22">
        <v>43942</v>
      </c>
      <c r="B48" s="2">
        <v>46</v>
      </c>
      <c r="C48" s="3">
        <v>3192</v>
      </c>
      <c r="D48" s="2"/>
      <c r="E48" s="2"/>
    </row>
    <row r="49" spans="1:5" x14ac:dyDescent="0.25">
      <c r="A49" s="22">
        <v>43943</v>
      </c>
      <c r="B49" s="2">
        <v>47</v>
      </c>
      <c r="C49" s="3">
        <v>3373</v>
      </c>
      <c r="D49" s="2"/>
      <c r="E49" s="2"/>
    </row>
    <row r="50" spans="1:5" x14ac:dyDescent="0.25">
      <c r="A50" s="22">
        <v>43944</v>
      </c>
      <c r="B50" s="2">
        <v>48</v>
      </c>
      <c r="C50" s="3">
        <v>3481</v>
      </c>
      <c r="D50" s="2"/>
      <c r="E50" s="2"/>
    </row>
    <row r="51" spans="1:5" x14ac:dyDescent="0.25">
      <c r="A51" s="22">
        <v>43945</v>
      </c>
      <c r="B51" s="2">
        <v>49</v>
      </c>
      <c r="C51" s="3">
        <v>3779</v>
      </c>
      <c r="D51" s="2"/>
      <c r="E51" s="2"/>
    </row>
    <row r="52" spans="1:5" x14ac:dyDescent="0.25">
      <c r="A52" s="22">
        <v>43946</v>
      </c>
      <c r="B52" s="2">
        <v>50</v>
      </c>
      <c r="C52" s="3">
        <v>3905</v>
      </c>
      <c r="D52" s="2">
        <v>205</v>
      </c>
      <c r="E52" s="2">
        <v>1501</v>
      </c>
    </row>
    <row r="53" spans="1:5" x14ac:dyDescent="0.25">
      <c r="A53" s="22">
        <v>43947</v>
      </c>
      <c r="B53" s="2">
        <v>51</v>
      </c>
      <c r="C53" s="3">
        <v>4074</v>
      </c>
      <c r="D53" s="2">
        <v>208</v>
      </c>
      <c r="E53" s="2">
        <v>1511</v>
      </c>
    </row>
    <row r="54" spans="1:5" x14ac:dyDescent="0.25">
      <c r="A54" s="22">
        <v>43948</v>
      </c>
      <c r="B54" s="2">
        <v>52</v>
      </c>
      <c r="C54" s="3">
        <v>4146</v>
      </c>
      <c r="D54" s="2">
        <v>213</v>
      </c>
      <c r="E54" s="2">
        <v>1521</v>
      </c>
    </row>
    <row r="55" spans="1:5" x14ac:dyDescent="0.25">
      <c r="A55" s="22">
        <v>43949</v>
      </c>
      <c r="B55" s="2">
        <v>53</v>
      </c>
      <c r="C55" s="3">
        <v>4375</v>
      </c>
      <c r="D55" s="2">
        <v>225</v>
      </c>
      <c r="E55" s="2">
        <v>1617</v>
      </c>
    </row>
    <row r="56" spans="1:5" x14ac:dyDescent="0.25">
      <c r="A56" s="22">
        <v>43950</v>
      </c>
      <c r="B56" s="2">
        <v>54</v>
      </c>
      <c r="C56" s="3">
        <v>4539</v>
      </c>
      <c r="D56" s="2">
        <v>234</v>
      </c>
      <c r="E56" s="2">
        <v>1668</v>
      </c>
    </row>
    <row r="57" spans="1:5" x14ac:dyDescent="0.25">
      <c r="A57" s="22">
        <v>43951</v>
      </c>
      <c r="B57" s="2">
        <v>55</v>
      </c>
      <c r="C57" s="3">
        <v>4708</v>
      </c>
      <c r="D57" s="2">
        <v>240</v>
      </c>
      <c r="E57" s="2">
        <v>1675</v>
      </c>
    </row>
    <row r="58" spans="1:5" x14ac:dyDescent="0.25">
      <c r="A58" s="22">
        <v>43952</v>
      </c>
      <c r="B58" s="2">
        <v>56</v>
      </c>
      <c r="C58" s="3">
        <v>4879</v>
      </c>
      <c r="D58" s="2">
        <v>248</v>
      </c>
      <c r="E58" s="2">
        <v>1752</v>
      </c>
    </row>
    <row r="59" spans="1:5" x14ac:dyDescent="0.25">
      <c r="A59" s="22">
        <v>43953</v>
      </c>
      <c r="B59" s="2">
        <v>57</v>
      </c>
      <c r="C59" s="7">
        <f>(C58+C60)/2</f>
        <v>5004.5</v>
      </c>
      <c r="D59" s="7">
        <f t="shared" ref="D59:E59" si="36">(D58+D60)/2</f>
        <v>250.5</v>
      </c>
      <c r="E59" s="7">
        <f t="shared" si="36"/>
        <v>1822</v>
      </c>
    </row>
    <row r="60" spans="1:5" x14ac:dyDescent="0.25">
      <c r="A60" s="22">
        <v>43954</v>
      </c>
      <c r="B60" s="2">
        <v>58</v>
      </c>
      <c r="C60" s="3">
        <v>5130</v>
      </c>
      <c r="D60" s="2">
        <v>253</v>
      </c>
      <c r="E60" s="2">
        <v>1892</v>
      </c>
    </row>
    <row r="61" spans="1:5" x14ac:dyDescent="0.25">
      <c r="A61" s="22">
        <v>43955</v>
      </c>
      <c r="B61" s="2">
        <v>59</v>
      </c>
      <c r="C61" s="3">
        <v>5245</v>
      </c>
      <c r="D61" s="2">
        <v>260</v>
      </c>
      <c r="E61" s="2">
        <v>1921</v>
      </c>
    </row>
    <row r="62" spans="1:5" x14ac:dyDescent="0.25">
      <c r="A62" s="22">
        <v>43956</v>
      </c>
      <c r="B62" s="2">
        <v>60</v>
      </c>
      <c r="C62" s="3">
        <v>5822</v>
      </c>
      <c r="D62" s="2">
        <v>275</v>
      </c>
      <c r="E62" s="2">
        <v>2058</v>
      </c>
    </row>
    <row r="63" spans="1:5" x14ac:dyDescent="0.25">
      <c r="A63" s="22">
        <v>43957</v>
      </c>
      <c r="B63" s="2">
        <v>61</v>
      </c>
      <c r="C63" s="3">
        <v>5934</v>
      </c>
      <c r="D63" s="2">
        <v>283</v>
      </c>
      <c r="E63" s="2">
        <v>2125</v>
      </c>
    </row>
    <row r="64" spans="1:5" x14ac:dyDescent="0.25">
      <c r="A64" s="22">
        <v>43958</v>
      </c>
      <c r="B64" s="2">
        <v>62</v>
      </c>
      <c r="C64" s="3">
        <v>6128</v>
      </c>
      <c r="D64" s="2">
        <v>294</v>
      </c>
      <c r="E64" s="2">
        <v>2177</v>
      </c>
    </row>
    <row r="65" spans="1:5" x14ac:dyDescent="0.25">
      <c r="A65" s="22">
        <v>43959</v>
      </c>
      <c r="B65" s="2">
        <v>63</v>
      </c>
      <c r="C65" s="3">
        <v>6288</v>
      </c>
      <c r="D65" s="2">
        <v>298</v>
      </c>
      <c r="E65" s="2">
        <v>2266</v>
      </c>
    </row>
    <row r="66" spans="1:5" x14ac:dyDescent="0.25">
      <c r="A66" s="22">
        <v>43960</v>
      </c>
      <c r="B66" s="2">
        <v>64</v>
      </c>
      <c r="C66" s="3">
        <v>6440</v>
      </c>
      <c r="D66" s="2">
        <v>304</v>
      </c>
      <c r="E66" s="2">
        <v>2308</v>
      </c>
    </row>
    <row r="67" spans="1:5" x14ac:dyDescent="0.25">
      <c r="A67" s="22">
        <v>43961</v>
      </c>
      <c r="B67" s="2">
        <v>65</v>
      </c>
      <c r="C67" s="3">
        <v>6576</v>
      </c>
      <c r="D67" s="2">
        <v>307</v>
      </c>
      <c r="E67" s="7">
        <f>(E66+E68)/2</f>
        <v>2321.5</v>
      </c>
    </row>
    <row r="68" spans="1:5" x14ac:dyDescent="0.25">
      <c r="A68" s="22">
        <v>43962</v>
      </c>
      <c r="B68" s="2">
        <v>66</v>
      </c>
      <c r="C68" s="3">
        <v>6677</v>
      </c>
      <c r="D68" s="2">
        <v>311</v>
      </c>
      <c r="E68" s="2">
        <v>2335</v>
      </c>
    </row>
    <row r="69" spans="1:5" x14ac:dyDescent="0.25">
      <c r="A69" s="22">
        <v>43963</v>
      </c>
      <c r="B69" s="2">
        <v>67</v>
      </c>
      <c r="C69" s="3">
        <v>6853</v>
      </c>
      <c r="D69" s="2">
        <v>321</v>
      </c>
      <c r="E69" s="2">
        <v>2546</v>
      </c>
    </row>
    <row r="70" spans="1:5" x14ac:dyDescent="0.25">
      <c r="A70" s="22">
        <v>43964</v>
      </c>
      <c r="B70" s="2">
        <v>68</v>
      </c>
      <c r="C70" s="3">
        <v>7080</v>
      </c>
      <c r="D70" s="2">
        <v>326</v>
      </c>
      <c r="E70" s="2">
        <v>2649</v>
      </c>
    </row>
    <row r="71" spans="1:5" x14ac:dyDescent="0.25">
      <c r="A71" s="22">
        <v>43965</v>
      </c>
      <c r="B71" s="2">
        <v>69</v>
      </c>
      <c r="C71" s="3">
        <v>7225</v>
      </c>
      <c r="D71" s="2">
        <v>328</v>
      </c>
      <c r="E71" s="2">
        <v>2712</v>
      </c>
    </row>
    <row r="72" spans="1:5" x14ac:dyDescent="0.25">
      <c r="A72" s="22">
        <v>43966</v>
      </c>
      <c r="B72" s="2">
        <v>70</v>
      </c>
      <c r="C72" s="3">
        <v>7444</v>
      </c>
      <c r="D72" s="2">
        <v>332</v>
      </c>
      <c r="E72" s="2">
        <v>2739</v>
      </c>
    </row>
    <row r="73" spans="1:5" x14ac:dyDescent="0.25">
      <c r="A73" s="22">
        <v>43967</v>
      </c>
      <c r="B73" s="2">
        <v>71</v>
      </c>
      <c r="C73" s="3">
        <v>7688</v>
      </c>
      <c r="D73" s="2">
        <v>334</v>
      </c>
      <c r="E73" s="2">
        <v>2768</v>
      </c>
    </row>
    <row r="74" spans="1:5" x14ac:dyDescent="0.25">
      <c r="A74" s="22">
        <v>43968</v>
      </c>
      <c r="B74" s="2">
        <v>72</v>
      </c>
      <c r="C74" s="3">
        <v>7798</v>
      </c>
      <c r="D74" s="2">
        <v>337</v>
      </c>
      <c r="E74" s="7">
        <f>(E73+E75)/2</f>
        <v>2776.5</v>
      </c>
    </row>
    <row r="75" spans="1:5" x14ac:dyDescent="0.25">
      <c r="A75" s="22">
        <v>43969</v>
      </c>
      <c r="B75" s="2">
        <v>73</v>
      </c>
      <c r="C75" s="3">
        <v>7935</v>
      </c>
      <c r="D75" s="2">
        <v>346</v>
      </c>
      <c r="E75" s="2">
        <v>2785</v>
      </c>
    </row>
    <row r="76" spans="1:5" x14ac:dyDescent="0.25">
      <c r="A76" s="22">
        <v>43970</v>
      </c>
      <c r="B76" s="2">
        <v>74</v>
      </c>
      <c r="C76" s="3">
        <v>8069</v>
      </c>
      <c r="D76" s="2">
        <v>366</v>
      </c>
      <c r="E76" s="2">
        <v>2826</v>
      </c>
    </row>
    <row r="77" spans="1:5" x14ac:dyDescent="0.25">
      <c r="A77" s="22">
        <v>43971</v>
      </c>
      <c r="B77" s="2">
        <v>75</v>
      </c>
      <c r="C77" s="3">
        <v>8167</v>
      </c>
      <c r="D77" s="2">
        <v>376</v>
      </c>
      <c r="E77" s="2">
        <v>2919</v>
      </c>
    </row>
    <row r="78" spans="1:5" x14ac:dyDescent="0.25">
      <c r="A78" s="22">
        <v>43972</v>
      </c>
      <c r="B78" s="2">
        <v>76</v>
      </c>
      <c r="C78" s="3">
        <v>8286</v>
      </c>
      <c r="D78" s="2">
        <v>386</v>
      </c>
      <c r="E78" s="2">
        <v>3008</v>
      </c>
    </row>
    <row r="79" spans="1:5" x14ac:dyDescent="0.25">
      <c r="A79" s="22">
        <v>43973</v>
      </c>
      <c r="B79" s="2">
        <v>77</v>
      </c>
      <c r="C79" s="3">
        <v>8426</v>
      </c>
      <c r="D79" s="2">
        <v>391</v>
      </c>
      <c r="E79" s="2">
        <v>3069</v>
      </c>
    </row>
    <row r="80" spans="1:5" x14ac:dyDescent="0.25">
      <c r="A80" s="22">
        <v>43974</v>
      </c>
      <c r="B80" s="2">
        <v>78</v>
      </c>
      <c r="C80" s="3">
        <v>8571</v>
      </c>
      <c r="D80" s="2">
        <v>391</v>
      </c>
      <c r="E80" s="2">
        <v>3102</v>
      </c>
    </row>
    <row r="81" spans="1:5" x14ac:dyDescent="0.25">
      <c r="A81" s="22">
        <v>43975</v>
      </c>
      <c r="B81" s="2">
        <v>79</v>
      </c>
      <c r="C81" s="7">
        <f>(2*C80+C83)/3</f>
        <v>8697.6666666666661</v>
      </c>
      <c r="D81" s="7">
        <f t="shared" ref="D81:E81" si="37">(2*D80+D83)/3</f>
        <v>392</v>
      </c>
      <c r="E81" s="7">
        <f t="shared" si="37"/>
        <v>3106.3333333333335</v>
      </c>
    </row>
    <row r="82" spans="1:5" x14ac:dyDescent="0.25">
      <c r="A82" s="22">
        <v>43976</v>
      </c>
      <c r="B82" s="2">
        <v>80</v>
      </c>
      <c r="C82" s="7">
        <f>(C80+2*C83)/3</f>
        <v>8824.3333333333339</v>
      </c>
      <c r="D82" s="7">
        <f t="shared" ref="D82:E82" si="38">(D80+2*D83)/3</f>
        <v>393</v>
      </c>
      <c r="E82" s="7">
        <f t="shared" si="38"/>
        <v>3110.6666666666665</v>
      </c>
    </row>
    <row r="83" spans="1:5" x14ac:dyDescent="0.25">
      <c r="A83" s="22">
        <v>43977</v>
      </c>
      <c r="B83" s="2">
        <v>81</v>
      </c>
      <c r="C83" s="3">
        <v>8951</v>
      </c>
      <c r="D83" s="2">
        <v>394</v>
      </c>
      <c r="E83" s="2">
        <v>3115</v>
      </c>
    </row>
    <row r="84" spans="1:5" x14ac:dyDescent="0.25">
      <c r="A84" s="22">
        <v>43978</v>
      </c>
      <c r="B84" s="2">
        <v>82</v>
      </c>
      <c r="C84" s="3">
        <v>9077</v>
      </c>
      <c r="D84" s="2">
        <v>400</v>
      </c>
      <c r="E84" s="2">
        <v>3124</v>
      </c>
    </row>
    <row r="85" spans="1:5" x14ac:dyDescent="0.25">
      <c r="A85" s="22">
        <v>43979</v>
      </c>
      <c r="B85" s="2">
        <v>83</v>
      </c>
      <c r="C85" s="3">
        <v>9184</v>
      </c>
      <c r="D85" s="2">
        <v>409</v>
      </c>
      <c r="E85" s="2">
        <v>3181</v>
      </c>
    </row>
    <row r="86" spans="1:5" x14ac:dyDescent="0.25">
      <c r="A86" s="22">
        <v>43980</v>
      </c>
      <c r="B86" s="2">
        <v>84</v>
      </c>
      <c r="C86" s="3">
        <v>9464</v>
      </c>
      <c r="D86" s="2">
        <v>418</v>
      </c>
      <c r="E86" s="2">
        <v>3231</v>
      </c>
    </row>
    <row r="87" spans="1:5" x14ac:dyDescent="0.25">
      <c r="A87" s="22">
        <v>43981</v>
      </c>
      <c r="B87" s="2">
        <v>85</v>
      </c>
      <c r="C87" s="3">
        <v>9704</v>
      </c>
      <c r="D87" s="2">
        <v>431</v>
      </c>
      <c r="E87" s="2">
        <v>3231</v>
      </c>
    </row>
    <row r="88" spans="1:5" x14ac:dyDescent="0.25">
      <c r="A88" s="22">
        <v>43982</v>
      </c>
      <c r="B88" s="2">
        <v>86</v>
      </c>
      <c r="C88" s="7">
        <f>(C87+C89)/2</f>
        <v>9875</v>
      </c>
      <c r="D88" s="7">
        <f>(D87+D89)/2</f>
        <v>435</v>
      </c>
      <c r="E88" s="7">
        <f>(E87+E89)/2</f>
        <v>3231.5</v>
      </c>
    </row>
    <row r="89" spans="1:5" x14ac:dyDescent="0.25">
      <c r="A89" s="22">
        <v>43983</v>
      </c>
      <c r="B89" s="2">
        <v>87</v>
      </c>
      <c r="C89" s="3">
        <v>10046</v>
      </c>
      <c r="D89" s="2">
        <v>439</v>
      </c>
      <c r="E89" s="2">
        <v>3232</v>
      </c>
    </row>
    <row r="90" spans="1:5" x14ac:dyDescent="0.25">
      <c r="A90" s="22">
        <v>43984</v>
      </c>
      <c r="B90" s="2">
        <v>88</v>
      </c>
      <c r="C90" s="3">
        <v>10185</v>
      </c>
      <c r="D90" s="2">
        <v>442</v>
      </c>
      <c r="E90" s="2">
        <v>3275</v>
      </c>
    </row>
    <row r="91" spans="1:5" x14ac:dyDescent="0.25">
      <c r="A91" s="22">
        <v>43985</v>
      </c>
      <c r="B91" s="2">
        <v>89</v>
      </c>
      <c r="C91" s="3">
        <v>10410</v>
      </c>
      <c r="D91" s="2">
        <v>450</v>
      </c>
      <c r="E91" s="2">
        <v>3283</v>
      </c>
    </row>
    <row r="92" spans="1:5" x14ac:dyDescent="0.25">
      <c r="A92" s="22">
        <v>43986</v>
      </c>
      <c r="B92" s="2">
        <v>90</v>
      </c>
      <c r="C92" s="3">
        <v>10705</v>
      </c>
      <c r="D92" s="2">
        <v>458</v>
      </c>
      <c r="E92" s="2">
        <v>3303</v>
      </c>
    </row>
    <row r="93" spans="1:5" x14ac:dyDescent="0.25">
      <c r="A93" s="22">
        <v>43987</v>
      </c>
      <c r="B93" s="2">
        <v>91</v>
      </c>
      <c r="C93" s="3">
        <v>10977</v>
      </c>
      <c r="D93" s="2">
        <v>466</v>
      </c>
      <c r="E93" s="2">
        <v>3316</v>
      </c>
    </row>
    <row r="94" spans="1:5" x14ac:dyDescent="0.25">
      <c r="A94" s="22">
        <v>43988</v>
      </c>
      <c r="B94" s="2">
        <v>92</v>
      </c>
      <c r="C94" s="3">
        <v>11287</v>
      </c>
      <c r="D94" s="2">
        <v>470</v>
      </c>
      <c r="E94" s="2">
        <v>3344</v>
      </c>
    </row>
    <row r="95" spans="1:5" x14ac:dyDescent="0.25">
      <c r="A95" s="22">
        <v>43989</v>
      </c>
      <c r="B95" s="2">
        <v>93</v>
      </c>
      <c r="C95" s="3">
        <v>11356</v>
      </c>
      <c r="D95" s="2">
        <v>471</v>
      </c>
      <c r="E95" s="2">
        <v>3350</v>
      </c>
    </row>
    <row r="96" spans="1:5" x14ac:dyDescent="0.25">
      <c r="A96" s="22">
        <v>43990</v>
      </c>
      <c r="B96" s="2">
        <v>94</v>
      </c>
      <c r="C96" s="3">
        <v>11476</v>
      </c>
      <c r="D96" s="2">
        <v>472</v>
      </c>
      <c r="E96" s="2">
        <v>3359</v>
      </c>
    </row>
    <row r="97" spans="1:5" x14ac:dyDescent="0.25">
      <c r="A97" s="22">
        <v>43991</v>
      </c>
      <c r="B97" s="2">
        <v>95</v>
      </c>
      <c r="C97" s="3">
        <v>11708</v>
      </c>
      <c r="D97" s="2">
        <v>477</v>
      </c>
      <c r="E97" s="2">
        <v>3365</v>
      </c>
    </row>
    <row r="98" spans="1:5" x14ac:dyDescent="0.25">
      <c r="A98" s="22">
        <v>43992</v>
      </c>
      <c r="B98" s="2">
        <v>96</v>
      </c>
      <c r="C98" s="3">
        <v>11883</v>
      </c>
      <c r="D98" s="2">
        <v>484</v>
      </c>
      <c r="E98" s="2">
        <v>3375</v>
      </c>
    </row>
    <row r="99" spans="1:5" x14ac:dyDescent="0.25">
      <c r="A99" s="22">
        <v>43993</v>
      </c>
      <c r="B99" s="2">
        <v>97</v>
      </c>
      <c r="C99" s="3">
        <v>11945</v>
      </c>
      <c r="D99" s="2">
        <v>494</v>
      </c>
      <c r="E99" s="2">
        <v>3379</v>
      </c>
    </row>
    <row r="100" spans="1:5" x14ac:dyDescent="0.25">
      <c r="A100" s="22">
        <v>43994</v>
      </c>
      <c r="B100" s="2">
        <v>98</v>
      </c>
      <c r="C100" s="3">
        <v>12166</v>
      </c>
      <c r="D100" s="2">
        <v>497</v>
      </c>
      <c r="E100" s="2">
        <v>3390</v>
      </c>
    </row>
    <row r="101" spans="1:5" x14ac:dyDescent="0.25">
      <c r="A101" s="22">
        <v>43995</v>
      </c>
      <c r="B101" s="2">
        <v>99</v>
      </c>
      <c r="C101" s="3">
        <v>12445</v>
      </c>
      <c r="D101" s="2">
        <v>499</v>
      </c>
      <c r="E101" s="2">
        <v>3409</v>
      </c>
    </row>
    <row r="102" spans="1:5" x14ac:dyDescent="0.25">
      <c r="A102" s="22">
        <v>43996</v>
      </c>
      <c r="B102" s="2">
        <v>100</v>
      </c>
      <c r="C102" s="3">
        <v>12529</v>
      </c>
      <c r="D102" s="2">
        <v>500</v>
      </c>
      <c r="E102" s="2">
        <v>3410</v>
      </c>
    </row>
    <row r="103" spans="1:5" x14ac:dyDescent="0.25">
      <c r="A103" s="22">
        <v>43997</v>
      </c>
      <c r="B103" s="2">
        <v>101</v>
      </c>
      <c r="C103" s="3">
        <v>12647</v>
      </c>
      <c r="D103" s="2">
        <v>505</v>
      </c>
      <c r="E103" s="2">
        <v>3416</v>
      </c>
    </row>
    <row r="104" spans="1:5" x14ac:dyDescent="0.25">
      <c r="A104" s="22">
        <v>43998</v>
      </c>
      <c r="B104" s="2">
        <v>102</v>
      </c>
      <c r="C104" s="3">
        <v>12829</v>
      </c>
      <c r="D104" s="2">
        <v>512</v>
      </c>
      <c r="E104" s="2">
        <v>3431</v>
      </c>
    </row>
    <row r="105" spans="1:5" x14ac:dyDescent="0.25">
      <c r="A105" s="22">
        <v>43999</v>
      </c>
      <c r="B105" s="2">
        <v>103</v>
      </c>
      <c r="C105" s="3">
        <v>12995</v>
      </c>
      <c r="D105" s="2">
        <v>518</v>
      </c>
      <c r="E105" s="2">
        <v>3444</v>
      </c>
    </row>
    <row r="106" spans="1:5" x14ac:dyDescent="0.25">
      <c r="A106" s="22">
        <v>44000</v>
      </c>
      <c r="B106" s="2">
        <v>104</v>
      </c>
      <c r="C106" s="3">
        <v>13197</v>
      </c>
      <c r="D106" s="2">
        <v>520</v>
      </c>
      <c r="E106" s="2">
        <v>3506</v>
      </c>
    </row>
    <row r="107" spans="1:5" x14ac:dyDescent="0.25">
      <c r="A107" s="22">
        <v>44001</v>
      </c>
      <c r="B107" s="2">
        <v>105</v>
      </c>
      <c r="C107" s="3">
        <v>13454</v>
      </c>
      <c r="D107" s="2">
        <v>522</v>
      </c>
      <c r="E107" s="2">
        <v>3516</v>
      </c>
    </row>
    <row r="108" spans="1:5" x14ac:dyDescent="0.25">
      <c r="A108" s="22">
        <v>44002</v>
      </c>
      <c r="B108" s="2">
        <v>106</v>
      </c>
      <c r="C108" s="3">
        <v>13630</v>
      </c>
      <c r="D108" s="2">
        <v>524</v>
      </c>
      <c r="E108" s="2">
        <v>3530</v>
      </c>
    </row>
    <row r="109" spans="1:5" x14ac:dyDescent="0.25">
      <c r="A109" s="22">
        <v>44003</v>
      </c>
      <c r="B109" s="2">
        <v>107</v>
      </c>
      <c r="C109" s="3">
        <v>13750</v>
      </c>
      <c r="D109" s="2">
        <v>526</v>
      </c>
      <c r="E109" s="2">
        <v>3534</v>
      </c>
    </row>
    <row r="110" spans="1:5" x14ac:dyDescent="0.25">
      <c r="A110" s="22">
        <v>44004</v>
      </c>
      <c r="B110" s="2">
        <v>108</v>
      </c>
      <c r="C110" s="3">
        <v>13839</v>
      </c>
      <c r="D110" s="2">
        <v>526</v>
      </c>
      <c r="E110" s="2">
        <v>3534</v>
      </c>
    </row>
    <row r="111" spans="1:5" x14ac:dyDescent="0.25">
      <c r="A111" s="22">
        <v>44005</v>
      </c>
      <c r="B111" s="2">
        <v>109</v>
      </c>
      <c r="C111" s="3">
        <v>14141</v>
      </c>
      <c r="D111" s="2">
        <v>537</v>
      </c>
      <c r="E111" s="2">
        <v>3591</v>
      </c>
    </row>
    <row r="112" spans="1:5" x14ac:dyDescent="0.25">
      <c r="A112" s="22">
        <v>44006</v>
      </c>
      <c r="B112" s="2">
        <v>110</v>
      </c>
      <c r="C112" s="3">
        <v>14363</v>
      </c>
      <c r="D112" s="2">
        <v>538</v>
      </c>
      <c r="E112" s="2">
        <v>3706</v>
      </c>
    </row>
    <row r="113" spans="1:5" x14ac:dyDescent="0.25">
      <c r="A113" s="22">
        <v>44007</v>
      </c>
      <c r="B113" s="2">
        <v>111</v>
      </c>
      <c r="C113" s="3">
        <v>14617</v>
      </c>
      <c r="D113" s="2">
        <v>546</v>
      </c>
      <c r="E113" s="2">
        <v>3719</v>
      </c>
    </row>
    <row r="114" spans="1:5" x14ac:dyDescent="0.25">
      <c r="A114" s="22">
        <v>44008</v>
      </c>
      <c r="B114" s="2">
        <v>112</v>
      </c>
      <c r="C114" s="3">
        <v>14859</v>
      </c>
      <c r="D114" s="2">
        <v>553</v>
      </c>
      <c r="E114" s="2">
        <v>3730</v>
      </c>
    </row>
    <row r="115" spans="1:5" x14ac:dyDescent="0.25">
      <c r="A115" s="22">
        <v>44009</v>
      </c>
      <c r="B115" s="2">
        <v>113</v>
      </c>
      <c r="C115" s="3">
        <v>15167</v>
      </c>
      <c r="D115" s="2">
        <v>554</v>
      </c>
      <c r="E115" s="2">
        <v>3730</v>
      </c>
    </row>
    <row r="116" spans="1:5" x14ac:dyDescent="0.25">
      <c r="A116" s="22">
        <v>44010</v>
      </c>
      <c r="B116" s="2">
        <v>114</v>
      </c>
      <c r="C116" s="3">
        <v>15232</v>
      </c>
      <c r="D116" s="2">
        <v>558</v>
      </c>
      <c r="E116" s="2">
        <v>3735</v>
      </c>
    </row>
    <row r="117" spans="1:5" x14ac:dyDescent="0.25">
      <c r="A117" s="22">
        <v>44011</v>
      </c>
      <c r="B117" s="2">
        <v>115</v>
      </c>
      <c r="C117" s="3">
        <v>15347</v>
      </c>
      <c r="D117" s="2">
        <v>560</v>
      </c>
      <c r="E117" s="2">
        <v>3939</v>
      </c>
    </row>
    <row r="118" spans="1:5" x14ac:dyDescent="0.25">
      <c r="A118" s="22">
        <v>44012</v>
      </c>
      <c r="B118" s="2">
        <v>116</v>
      </c>
      <c r="C118" s="3">
        <v>15642</v>
      </c>
      <c r="D118" s="2">
        <v>565</v>
      </c>
      <c r="E118" s="2">
        <v>3990</v>
      </c>
    </row>
    <row r="119" spans="1:5" x14ac:dyDescent="0.25">
      <c r="A119" s="22">
        <v>44013</v>
      </c>
      <c r="B119" s="2">
        <v>117</v>
      </c>
      <c r="C119" s="3">
        <v>15842</v>
      </c>
      <c r="D119" s="2">
        <v>572</v>
      </c>
      <c r="E119" s="2">
        <v>4052</v>
      </c>
    </row>
    <row r="120" spans="1:5" x14ac:dyDescent="0.25">
      <c r="A120" s="22">
        <v>44014</v>
      </c>
      <c r="B120" s="2">
        <v>118</v>
      </c>
      <c r="C120" s="3">
        <v>16079</v>
      </c>
      <c r="D120" s="2">
        <v>581</v>
      </c>
      <c r="E120" s="2">
        <v>4726</v>
      </c>
    </row>
    <row r="121" spans="1:5" x14ac:dyDescent="0.25">
      <c r="A121" s="22">
        <v>44015</v>
      </c>
      <c r="B121" s="2">
        <v>119</v>
      </c>
      <c r="C121" s="3">
        <v>16376</v>
      </c>
      <c r="D121" s="2">
        <v>585</v>
      </c>
      <c r="E121" s="2">
        <v>4747</v>
      </c>
    </row>
    <row r="122" spans="1:5" x14ac:dyDescent="0.25">
      <c r="A122" s="22">
        <v>44016</v>
      </c>
      <c r="B122" s="2">
        <v>120</v>
      </c>
      <c r="C122" s="3">
        <v>16627</v>
      </c>
      <c r="D122" s="2">
        <v>585</v>
      </c>
      <c r="E122" s="2">
        <v>4763</v>
      </c>
    </row>
    <row r="123" spans="1:5" x14ac:dyDescent="0.25">
      <c r="A123" s="22">
        <v>44017</v>
      </c>
      <c r="B123" s="2">
        <v>121</v>
      </c>
      <c r="C123" s="3">
        <v>16907</v>
      </c>
      <c r="D123" s="2">
        <v>585</v>
      </c>
      <c r="E123" s="2">
        <v>4774</v>
      </c>
    </row>
    <row r="124" spans="1:5" x14ac:dyDescent="0.25">
      <c r="A124" s="22">
        <v>44018</v>
      </c>
      <c r="B124" s="2">
        <v>122</v>
      </c>
      <c r="C124" s="3">
        <v>17152</v>
      </c>
      <c r="D124" s="2">
        <v>593</v>
      </c>
      <c r="E124" s="2">
        <v>4785</v>
      </c>
    </row>
    <row r="125" spans="1:5" x14ac:dyDescent="0.25">
      <c r="A125" s="22">
        <v>44019</v>
      </c>
      <c r="B125" s="2">
        <v>123</v>
      </c>
      <c r="C125" s="3">
        <v>17519</v>
      </c>
      <c r="D125" s="2">
        <v>602</v>
      </c>
      <c r="E125" s="2">
        <v>4841</v>
      </c>
    </row>
    <row r="126" spans="1:5" x14ac:dyDescent="0.25">
      <c r="A126" s="22">
        <v>44020</v>
      </c>
      <c r="B126" s="2">
        <v>124</v>
      </c>
      <c r="C126" s="3">
        <v>17919</v>
      </c>
      <c r="D126" s="2">
        <v>608</v>
      </c>
      <c r="E126" s="2">
        <v>4912</v>
      </c>
    </row>
    <row r="127" spans="1:5" x14ac:dyDescent="0.25">
      <c r="A127" s="22">
        <v>44021</v>
      </c>
      <c r="B127" s="2">
        <v>125</v>
      </c>
      <c r="C127" s="3">
        <v>18245</v>
      </c>
      <c r="D127" s="2">
        <v>612</v>
      </c>
      <c r="E127" s="2">
        <v>4939</v>
      </c>
    </row>
    <row r="128" spans="1:5" x14ac:dyDescent="0.25">
      <c r="A128" s="22">
        <v>44022</v>
      </c>
      <c r="B128" s="2">
        <v>126</v>
      </c>
      <c r="C128" s="3">
        <v>18670</v>
      </c>
      <c r="D128" s="2">
        <v>620</v>
      </c>
      <c r="E128" s="2">
        <v>5258</v>
      </c>
    </row>
    <row r="129" spans="1:5" x14ac:dyDescent="0.25">
      <c r="A129" s="22">
        <v>44023</v>
      </c>
      <c r="B129" s="2">
        <v>127</v>
      </c>
      <c r="C129" s="3">
        <v>19121</v>
      </c>
      <c r="D129" s="2">
        <v>622</v>
      </c>
      <c r="E129" s="2">
        <v>5322</v>
      </c>
    </row>
    <row r="130" spans="1:5" x14ac:dyDescent="0.25">
      <c r="A130" s="22">
        <v>44024</v>
      </c>
      <c r="B130" s="2">
        <v>128</v>
      </c>
      <c r="C130" s="3">
        <v>19389</v>
      </c>
      <c r="D130" s="2">
        <v>625</v>
      </c>
      <c r="E130" s="2">
        <v>5333</v>
      </c>
    </row>
    <row r="131" spans="1:5" x14ac:dyDescent="0.25">
      <c r="A131" s="22">
        <v>44025</v>
      </c>
      <c r="B131" s="2">
        <v>129</v>
      </c>
      <c r="C131" s="3">
        <v>19653</v>
      </c>
      <c r="D131" s="2">
        <v>629</v>
      </c>
      <c r="E131" s="2">
        <v>5344</v>
      </c>
    </row>
    <row r="132" spans="1:5" x14ac:dyDescent="0.25">
      <c r="A132" s="22">
        <v>44026</v>
      </c>
      <c r="B132" s="2">
        <v>130</v>
      </c>
      <c r="C132" s="3">
        <v>20224</v>
      </c>
      <c r="D132" s="2">
        <v>635</v>
      </c>
      <c r="E132" s="2">
        <v>5389</v>
      </c>
    </row>
    <row r="133" spans="1:5" x14ac:dyDescent="0.25">
      <c r="A133" s="22">
        <v>44027</v>
      </c>
      <c r="B133" s="2">
        <v>131</v>
      </c>
      <c r="C133" s="3">
        <v>20677</v>
      </c>
      <c r="D133" s="2">
        <v>645</v>
      </c>
      <c r="E133" s="2">
        <v>5475</v>
      </c>
    </row>
    <row r="134" spans="1:5" x14ac:dyDescent="0.25">
      <c r="A134" s="22">
        <v>44028</v>
      </c>
      <c r="B134" s="2">
        <v>132</v>
      </c>
      <c r="C134" s="3">
        <v>21083</v>
      </c>
      <c r="D134" s="2">
        <v>650</v>
      </c>
      <c r="E134" s="2">
        <v>5500</v>
      </c>
    </row>
    <row r="135" spans="1:5" x14ac:dyDescent="0.25">
      <c r="A135" s="22">
        <v>44029</v>
      </c>
      <c r="B135" s="2">
        <v>133</v>
      </c>
      <c r="C135" s="3">
        <v>21605</v>
      </c>
      <c r="D135" s="2">
        <v>658</v>
      </c>
      <c r="E135" s="2">
        <v>6772</v>
      </c>
    </row>
    <row r="136" spans="1:5" x14ac:dyDescent="0.25">
      <c r="A136" s="22">
        <v>44030</v>
      </c>
      <c r="B136" s="2">
        <v>134</v>
      </c>
      <c r="C136" s="3">
        <v>22184</v>
      </c>
      <c r="D136" s="2">
        <v>667</v>
      </c>
      <c r="E136" s="2">
        <v>6824</v>
      </c>
    </row>
    <row r="137" spans="1:5" x14ac:dyDescent="0.25">
      <c r="A137" s="22">
        <v>44031</v>
      </c>
      <c r="B137" s="2">
        <v>135</v>
      </c>
      <c r="C137" s="3">
        <v>23161</v>
      </c>
      <c r="D137" s="2">
        <v>670</v>
      </c>
      <c r="E137" s="2">
        <v>6874</v>
      </c>
    </row>
    <row r="138" spans="1:5" x14ac:dyDescent="0.25">
      <c r="A138" s="22">
        <v>44032</v>
      </c>
      <c r="B138" s="2">
        <v>136</v>
      </c>
      <c r="C138" s="3">
        <v>23414</v>
      </c>
      <c r="D138" s="2">
        <v>671</v>
      </c>
      <c r="E138" s="2">
        <v>6876</v>
      </c>
    </row>
    <row r="139" spans="1:5" x14ac:dyDescent="0.25">
      <c r="A139" s="22">
        <v>44033</v>
      </c>
      <c r="B139" s="2">
        <v>137</v>
      </c>
      <c r="C139" s="3">
        <v>24060</v>
      </c>
      <c r="D139" s="2">
        <v>674</v>
      </c>
      <c r="E139" s="2">
        <v>6927</v>
      </c>
    </row>
    <row r="140" spans="1:5" x14ac:dyDescent="0.25">
      <c r="A140" s="22">
        <v>44034</v>
      </c>
      <c r="B140" s="2">
        <v>138</v>
      </c>
      <c r="C140" s="3">
        <v>24540</v>
      </c>
      <c r="D140" s="2">
        <v>677</v>
      </c>
      <c r="E140" s="2">
        <v>7000</v>
      </c>
    </row>
    <row r="141" spans="1:5" x14ac:dyDescent="0.25">
      <c r="A141" s="22">
        <v>44035</v>
      </c>
      <c r="B141" s="2">
        <v>139</v>
      </c>
      <c r="C141" s="3">
        <v>25147</v>
      </c>
      <c r="D141" s="2">
        <v>684</v>
      </c>
      <c r="E141" s="2">
        <v>7046</v>
      </c>
    </row>
    <row r="142" spans="1:5" x14ac:dyDescent="0.25">
      <c r="A142" s="22">
        <v>44036</v>
      </c>
      <c r="B142" s="2">
        <v>140</v>
      </c>
      <c r="C142" s="3">
        <v>25931</v>
      </c>
      <c r="D142" s="2">
        <v>691</v>
      </c>
      <c r="E142" s="2">
        <v>7396</v>
      </c>
    </row>
    <row r="143" spans="1:5" x14ac:dyDescent="0.25">
      <c r="A143" s="22">
        <v>44037</v>
      </c>
      <c r="B143" s="2">
        <v>141</v>
      </c>
      <c r="C143" s="3">
        <v>26764</v>
      </c>
      <c r="D143" s="2">
        <v>696</v>
      </c>
      <c r="E143" s="2">
        <v>7421</v>
      </c>
    </row>
    <row r="144" spans="1:5" x14ac:dyDescent="0.25">
      <c r="A144" s="22">
        <v>44038</v>
      </c>
      <c r="B144" s="2">
        <v>142</v>
      </c>
      <c r="C144" s="3">
        <v>27079</v>
      </c>
      <c r="D144" s="2">
        <v>700</v>
      </c>
      <c r="E144" s="2">
        <v>7464</v>
      </c>
    </row>
    <row r="145" spans="1:5" x14ac:dyDescent="0.25">
      <c r="A145" s="22">
        <v>44039</v>
      </c>
      <c r="B145" s="2">
        <v>143</v>
      </c>
      <c r="C145" s="3">
        <v>27601</v>
      </c>
      <c r="D145" s="2">
        <v>709</v>
      </c>
      <c r="E145" s="2">
        <v>7466</v>
      </c>
    </row>
    <row r="146" spans="1:5" x14ac:dyDescent="0.25">
      <c r="A146" s="22">
        <v>44040</v>
      </c>
      <c r="B146" s="2">
        <v>144</v>
      </c>
      <c r="C146" s="3">
        <v>28126</v>
      </c>
      <c r="D146" s="2">
        <v>719</v>
      </c>
      <c r="E146" s="2">
        <v>7470</v>
      </c>
    </row>
    <row r="147" spans="1:5" x14ac:dyDescent="0.25">
      <c r="A147" s="22">
        <v>44041</v>
      </c>
      <c r="B147" s="2">
        <v>145</v>
      </c>
      <c r="C147" s="3">
        <v>28727</v>
      </c>
      <c r="D147" s="2">
        <v>724</v>
      </c>
      <c r="E147" s="2">
        <v>7495</v>
      </c>
    </row>
    <row r="148" spans="1:5" x14ac:dyDescent="0.25">
      <c r="A148" s="22">
        <v>44042</v>
      </c>
      <c r="B148" s="2">
        <v>146</v>
      </c>
      <c r="C148" s="3">
        <v>29386</v>
      </c>
      <c r="D148" s="2">
        <v>731</v>
      </c>
      <c r="E148" s="2">
        <v>7495</v>
      </c>
    </row>
    <row r="149" spans="1:5" x14ac:dyDescent="0.25">
      <c r="A149" s="22">
        <v>44043</v>
      </c>
      <c r="B149" s="2">
        <v>147</v>
      </c>
      <c r="C149" s="3">
        <v>30151</v>
      </c>
      <c r="D149" s="2">
        <v>735</v>
      </c>
      <c r="E149" s="2">
        <v>7481</v>
      </c>
    </row>
    <row r="150" spans="1:5" x14ac:dyDescent="0.25">
      <c r="A150" s="22">
        <v>44044</v>
      </c>
      <c r="B150" s="2">
        <v>148</v>
      </c>
      <c r="C150" s="3">
        <v>30723</v>
      </c>
      <c r="D150" s="2">
        <v>740</v>
      </c>
      <c r="E150" s="2">
        <v>8135</v>
      </c>
    </row>
    <row r="151" spans="1:5" x14ac:dyDescent="0.25">
      <c r="A151" s="22">
        <v>44045</v>
      </c>
      <c r="B151" s="2">
        <v>149</v>
      </c>
      <c r="C151" s="3">
        <v>31185</v>
      </c>
      <c r="D151" s="2">
        <v>742</v>
      </c>
      <c r="E151" s="2">
        <v>8316</v>
      </c>
    </row>
    <row r="152" spans="1:5" x14ac:dyDescent="0.25">
      <c r="A152" s="22">
        <v>44046</v>
      </c>
      <c r="B152" s="2">
        <v>150</v>
      </c>
      <c r="C152" s="3">
        <v>31508</v>
      </c>
      <c r="D152" s="2">
        <v>744</v>
      </c>
      <c r="E152" s="2">
        <v>8335</v>
      </c>
    </row>
    <row r="153" spans="1:5" x14ac:dyDescent="0.25">
      <c r="A153" s="22">
        <v>44047</v>
      </c>
      <c r="B153" s="2">
        <v>151</v>
      </c>
      <c r="C153" s="3">
        <v>32197</v>
      </c>
      <c r="D153" s="2">
        <v>751</v>
      </c>
      <c r="E153" s="2">
        <v>8406</v>
      </c>
    </row>
    <row r="154" spans="1:5" x14ac:dyDescent="0.25">
      <c r="A154" s="22">
        <v>44048</v>
      </c>
      <c r="B154" s="2">
        <v>152</v>
      </c>
      <c r="C154" s="3">
        <v>32741</v>
      </c>
      <c r="D154" s="2">
        <v>752</v>
      </c>
      <c r="E154" s="2">
        <v>8467</v>
      </c>
    </row>
    <row r="155" spans="1:5" x14ac:dyDescent="0.25">
      <c r="A155" s="22">
        <v>44049</v>
      </c>
      <c r="B155" s="2">
        <v>153</v>
      </c>
      <c r="C155" s="3">
        <v>33254</v>
      </c>
      <c r="D155" s="2">
        <v>760</v>
      </c>
      <c r="E155" s="2">
        <v>8523</v>
      </c>
    </row>
    <row r="156" spans="1:5" x14ac:dyDescent="0.25">
      <c r="A156" s="22">
        <v>44050</v>
      </c>
      <c r="B156" s="2">
        <v>154</v>
      </c>
      <c r="C156" s="3">
        <v>33796</v>
      </c>
      <c r="D156" s="2">
        <v>764</v>
      </c>
      <c r="E156" s="2">
        <v>8523</v>
      </c>
    </row>
    <row r="157" spans="1:5" x14ac:dyDescent="0.25">
      <c r="A157" s="22">
        <v>44051</v>
      </c>
      <c r="B157" s="2">
        <v>155</v>
      </c>
      <c r="C157" s="3">
        <v>34578</v>
      </c>
      <c r="D157" s="2">
        <v>772</v>
      </c>
      <c r="E157" s="2">
        <v>8674</v>
      </c>
    </row>
    <row r="158" spans="1:5" x14ac:dyDescent="0.25">
      <c r="A158" s="22">
        <v>44052</v>
      </c>
      <c r="B158" s="2">
        <v>156</v>
      </c>
      <c r="C158" s="3">
        <v>34982</v>
      </c>
      <c r="D158" s="2">
        <v>773</v>
      </c>
      <c r="E158" s="2">
        <v>8721</v>
      </c>
    </row>
    <row r="159" spans="1:5" x14ac:dyDescent="0.25">
      <c r="A159" s="22">
        <v>44053</v>
      </c>
      <c r="B159" s="2">
        <v>157</v>
      </c>
      <c r="C159" s="3">
        <v>35254</v>
      </c>
      <c r="D159" s="2">
        <v>775</v>
      </c>
      <c r="E159" s="2">
        <v>8738</v>
      </c>
    </row>
    <row r="160" spans="1:5" x14ac:dyDescent="0.25">
      <c r="A160" s="22">
        <v>44054</v>
      </c>
      <c r="B160" s="2">
        <v>158</v>
      </c>
      <c r="C160" s="3">
        <v>35793</v>
      </c>
      <c r="D160" s="2">
        <v>783</v>
      </c>
      <c r="E160" s="2">
        <v>8819</v>
      </c>
    </row>
    <row r="161" spans="1:5" x14ac:dyDescent="0.25">
      <c r="A161" s="22">
        <v>44055</v>
      </c>
      <c r="B161" s="2">
        <v>159</v>
      </c>
      <c r="C161" s="3">
        <v>36945</v>
      </c>
      <c r="D161" s="2">
        <v>790</v>
      </c>
      <c r="E161" s="2">
        <v>8893</v>
      </c>
    </row>
    <row r="162" spans="1:5" x14ac:dyDescent="0.25">
      <c r="A162" s="22">
        <v>44056</v>
      </c>
      <c r="B162" s="2">
        <v>160</v>
      </c>
      <c r="C162" s="3">
        <v>37686</v>
      </c>
      <c r="D162" s="2">
        <v>796</v>
      </c>
      <c r="E162" s="2">
        <v>8965</v>
      </c>
    </row>
    <row r="163" spans="1:5" x14ac:dyDescent="0.25">
      <c r="A163" s="22">
        <v>44057</v>
      </c>
      <c r="B163" s="2">
        <v>161</v>
      </c>
      <c r="C163" s="3">
        <v>38298</v>
      </c>
      <c r="D163" s="2">
        <v>804</v>
      </c>
      <c r="E163" s="2">
        <v>9021</v>
      </c>
    </row>
    <row r="164" spans="1:5" x14ac:dyDescent="0.25">
      <c r="A164" s="22">
        <v>44058</v>
      </c>
      <c r="B164" s="2">
        <v>162</v>
      </c>
      <c r="C164" s="3">
        <v>38930</v>
      </c>
      <c r="D164" s="2">
        <v>810</v>
      </c>
      <c r="E164" s="2">
        <v>9091</v>
      </c>
    </row>
    <row r="165" spans="1:5" x14ac:dyDescent="0.25">
      <c r="A165" s="22">
        <v>44059</v>
      </c>
      <c r="B165" s="2">
        <v>163</v>
      </c>
      <c r="C165" s="3">
        <v>39315</v>
      </c>
      <c r="D165" s="2">
        <v>813</v>
      </c>
      <c r="E165" s="2">
        <v>9122</v>
      </c>
    </row>
    <row r="166" spans="1:5" x14ac:dyDescent="0.25">
      <c r="A166" s="22">
        <v>44060</v>
      </c>
      <c r="B166" s="2">
        <v>164</v>
      </c>
      <c r="C166" s="3">
        <v>39691</v>
      </c>
      <c r="D166" s="2">
        <v>818</v>
      </c>
      <c r="E166" s="2">
        <v>9158</v>
      </c>
    </row>
    <row r="167" spans="1:5" x14ac:dyDescent="0.25">
      <c r="A167" s="22">
        <v>44061</v>
      </c>
      <c r="B167" s="2">
        <v>165</v>
      </c>
      <c r="C167" s="3">
        <v>40299</v>
      </c>
      <c r="D167" s="2">
        <v>830</v>
      </c>
      <c r="E167" s="2">
        <v>9233</v>
      </c>
    </row>
    <row r="168" spans="1:5" x14ac:dyDescent="0.25">
      <c r="A168" s="22">
        <v>44062</v>
      </c>
      <c r="B168" s="2">
        <v>166</v>
      </c>
      <c r="C168" s="3">
        <v>40926</v>
      </c>
      <c r="D168" s="2">
        <v>842</v>
      </c>
      <c r="E168" s="2">
        <v>9331</v>
      </c>
    </row>
    <row r="169" spans="1:5" x14ac:dyDescent="0.25">
      <c r="A169" s="22">
        <v>44063</v>
      </c>
      <c r="B169" s="2">
        <v>167</v>
      </c>
      <c r="C169" s="3">
        <v>41626</v>
      </c>
      <c r="D169" s="2">
        <v>856</v>
      </c>
      <c r="E169" s="2">
        <v>9388</v>
      </c>
    </row>
    <row r="170" spans="1:5" x14ac:dyDescent="0.25">
      <c r="A170" s="22">
        <v>44064</v>
      </c>
      <c r="B170" s="2">
        <v>168</v>
      </c>
      <c r="C170" s="3">
        <v>42265</v>
      </c>
      <c r="D170" s="2">
        <v>864</v>
      </c>
      <c r="E170" s="2">
        <v>9448</v>
      </c>
    </row>
    <row r="171" spans="1:5" x14ac:dyDescent="0.25">
      <c r="A171" s="22">
        <v>44065</v>
      </c>
      <c r="B171" s="2">
        <v>169</v>
      </c>
      <c r="C171" s="3">
        <v>43066</v>
      </c>
      <c r="D171" s="2">
        <v>872</v>
      </c>
      <c r="E171" s="2">
        <v>9502</v>
      </c>
    </row>
    <row r="172" spans="1:5" x14ac:dyDescent="0.25">
      <c r="A172" s="22">
        <v>44066</v>
      </c>
      <c r="B172" s="2">
        <v>170</v>
      </c>
      <c r="C172" s="3">
        <v>43529</v>
      </c>
      <c r="D172" s="2">
        <v>881</v>
      </c>
      <c r="E172" s="2">
        <v>9524</v>
      </c>
    </row>
    <row r="173" spans="1:5" x14ac:dyDescent="0.25">
      <c r="A173" s="22">
        <v>44067</v>
      </c>
      <c r="B173" s="2">
        <v>171</v>
      </c>
      <c r="C173" s="3">
        <v>43899</v>
      </c>
      <c r="D173" s="2">
        <v>885</v>
      </c>
      <c r="E173" s="2">
        <v>9544</v>
      </c>
    </row>
    <row r="174" spans="1:5" x14ac:dyDescent="0.25">
      <c r="A174" s="22">
        <v>44068</v>
      </c>
      <c r="B174" s="2">
        <v>172</v>
      </c>
      <c r="C174" s="3">
        <v>44568</v>
      </c>
      <c r="D174" s="2">
        <v>895</v>
      </c>
      <c r="E174" s="2">
        <v>9594</v>
      </c>
    </row>
    <row r="175" spans="1:5" x14ac:dyDescent="0.25">
      <c r="A175" s="22">
        <v>44069</v>
      </c>
      <c r="B175" s="2">
        <v>173</v>
      </c>
      <c r="C175" s="3">
        <v>45230</v>
      </c>
      <c r="D175" s="2">
        <v>902</v>
      </c>
      <c r="E175" s="2">
        <v>9691</v>
      </c>
    </row>
    <row r="176" spans="1:5" x14ac:dyDescent="0.25">
      <c r="A176" s="22">
        <v>44070</v>
      </c>
      <c r="B176" s="2">
        <v>174</v>
      </c>
      <c r="C176" s="3">
        <v>45978</v>
      </c>
      <c r="D176" s="2">
        <v>910</v>
      </c>
      <c r="E176" s="2">
        <v>9731</v>
      </c>
    </row>
    <row r="177" spans="1:5" x14ac:dyDescent="0.25">
      <c r="A177" s="22">
        <v>44071</v>
      </c>
      <c r="B177" s="2">
        <v>175</v>
      </c>
      <c r="C177" s="3">
        <v>46757</v>
      </c>
      <c r="D177" s="2">
        <v>918</v>
      </c>
      <c r="E177" s="2">
        <v>10266</v>
      </c>
    </row>
    <row r="178" spans="1:5" x14ac:dyDescent="0.25">
      <c r="A178" s="22">
        <v>44072</v>
      </c>
      <c r="B178" s="2">
        <v>176</v>
      </c>
      <c r="C178" s="3">
        <v>47577</v>
      </c>
      <c r="D178" s="2">
        <v>921</v>
      </c>
      <c r="E178" s="2">
        <v>10328</v>
      </c>
    </row>
    <row r="179" spans="1:5" x14ac:dyDescent="0.25">
      <c r="A179" s="22">
        <v>44073</v>
      </c>
      <c r="B179" s="2">
        <v>177</v>
      </c>
      <c r="C179" s="3">
        <v>48032</v>
      </c>
      <c r="D179" s="2">
        <v>930</v>
      </c>
      <c r="E179" s="2">
        <v>10355</v>
      </c>
    </row>
    <row r="180" spans="1:5" x14ac:dyDescent="0.25">
      <c r="A180" s="22">
        <v>44074</v>
      </c>
      <c r="B180" s="2">
        <v>178</v>
      </c>
      <c r="C180" s="3">
        <v>48396</v>
      </c>
      <c r="D180" s="2">
        <v>933</v>
      </c>
      <c r="E180" s="2">
        <v>10375</v>
      </c>
    </row>
    <row r="181" spans="1:5" x14ac:dyDescent="0.25">
      <c r="A181" s="22">
        <v>44075</v>
      </c>
      <c r="B181" s="2">
        <v>179</v>
      </c>
      <c r="C181" s="3">
        <v>49185</v>
      </c>
      <c r="D181" s="2">
        <v>948</v>
      </c>
      <c r="E181" s="2">
        <v>10417</v>
      </c>
    </row>
    <row r="182" spans="1:5" x14ac:dyDescent="0.25">
      <c r="A182" s="22">
        <v>44076</v>
      </c>
      <c r="B182" s="2">
        <v>180</v>
      </c>
      <c r="C182" s="3">
        <v>49991</v>
      </c>
      <c r="D182" s="2">
        <v>966</v>
      </c>
      <c r="E182" s="2">
        <v>10463</v>
      </c>
    </row>
    <row r="183" spans="1:5" x14ac:dyDescent="0.25">
      <c r="A183" s="22">
        <v>44077</v>
      </c>
      <c r="B183" s="2">
        <v>181</v>
      </c>
      <c r="C183" s="3">
        <v>50885</v>
      </c>
      <c r="D183" s="2">
        <v>976</v>
      </c>
      <c r="E183" s="2">
        <v>10547</v>
      </c>
    </row>
    <row r="184" spans="1:5" x14ac:dyDescent="0.25">
      <c r="A184" s="22">
        <v>44078</v>
      </c>
      <c r="B184" s="2">
        <v>182</v>
      </c>
      <c r="C184" s="3">
        <v>51677</v>
      </c>
      <c r="D184" s="2">
        <v>987</v>
      </c>
      <c r="E184" s="2">
        <v>10547</v>
      </c>
    </row>
    <row r="185" spans="1:5" x14ac:dyDescent="0.25">
      <c r="A185" s="22">
        <v>44079</v>
      </c>
      <c r="B185" s="2">
        <v>183</v>
      </c>
      <c r="C185" s="3">
        <v>52464</v>
      </c>
      <c r="D185" s="2">
        <v>993</v>
      </c>
      <c r="E185" s="2">
        <v>10613</v>
      </c>
    </row>
    <row r="186" spans="1:5" x14ac:dyDescent="0.25">
      <c r="A186" s="22">
        <v>44080</v>
      </c>
      <c r="B186" s="2">
        <v>184</v>
      </c>
      <c r="C186" s="3">
        <v>52774</v>
      </c>
      <c r="D186" s="2">
        <v>996</v>
      </c>
      <c r="E186" s="2">
        <v>10628</v>
      </c>
    </row>
    <row r="187" spans="1:5" x14ac:dyDescent="0.25">
      <c r="A187" s="22">
        <v>44081</v>
      </c>
      <c r="B187" s="2">
        <v>185</v>
      </c>
      <c r="C187" s="3">
        <v>53064</v>
      </c>
      <c r="D187" s="2">
        <v>996</v>
      </c>
      <c r="E187" s="2">
        <v>10648</v>
      </c>
    </row>
    <row r="188" spans="1:5" x14ac:dyDescent="0.25">
      <c r="A188" s="22">
        <v>44082</v>
      </c>
      <c r="B188" s="2">
        <v>186</v>
      </c>
      <c r="C188" s="3">
        <v>53319</v>
      </c>
      <c r="D188" s="2">
        <v>997</v>
      </c>
      <c r="E188" s="2">
        <v>10665</v>
      </c>
    </row>
    <row r="189" spans="1:5" x14ac:dyDescent="0.25">
      <c r="A189" s="22">
        <v>44083</v>
      </c>
      <c r="B189" s="2">
        <v>187</v>
      </c>
      <c r="C189" s="3">
        <v>53977</v>
      </c>
      <c r="D189" s="2">
        <v>1013</v>
      </c>
      <c r="E189" s="2">
        <v>10725</v>
      </c>
    </row>
    <row r="190" spans="1:5" x14ac:dyDescent="0.25">
      <c r="A190" s="22">
        <v>44084</v>
      </c>
      <c r="B190" s="2">
        <v>188</v>
      </c>
      <c r="C190" s="3">
        <v>54772</v>
      </c>
      <c r="D190" s="2">
        <v>1035</v>
      </c>
      <c r="E190" s="2">
        <v>10791</v>
      </c>
    </row>
    <row r="191" spans="1:5" x14ac:dyDescent="0.25">
      <c r="A191" s="22">
        <v>44085</v>
      </c>
      <c r="B191" s="2">
        <v>189</v>
      </c>
      <c r="C191" s="3">
        <v>55704</v>
      </c>
      <c r="D191" s="2">
        <v>1044</v>
      </c>
      <c r="E191" s="2">
        <v>10822</v>
      </c>
    </row>
    <row r="192" spans="1:5" x14ac:dyDescent="0.25">
      <c r="A192" s="22">
        <v>44086</v>
      </c>
      <c r="B192" s="2">
        <v>190</v>
      </c>
      <c r="C192" s="3">
        <v>56415</v>
      </c>
      <c r="D192" s="2">
        <v>1057</v>
      </c>
      <c r="E192" s="2">
        <v>10872</v>
      </c>
    </row>
    <row r="193" spans="1:5" x14ac:dyDescent="0.25">
      <c r="A193" s="22">
        <v>44087</v>
      </c>
      <c r="B193" s="2">
        <v>191</v>
      </c>
      <c r="C193" s="3">
        <v>56945</v>
      </c>
      <c r="D193" s="2">
        <v>1060</v>
      </c>
      <c r="E193" s="2">
        <v>10905</v>
      </c>
    </row>
    <row r="194" spans="1:5" x14ac:dyDescent="0.25">
      <c r="A194" s="22">
        <v>44088</v>
      </c>
      <c r="B194" s="2">
        <v>192</v>
      </c>
      <c r="C194" s="3">
        <v>57282</v>
      </c>
      <c r="D194" s="2">
        <v>1065</v>
      </c>
      <c r="E194" s="2">
        <v>10918</v>
      </c>
    </row>
    <row r="195" spans="1:5" x14ac:dyDescent="0.25">
      <c r="A195" s="22">
        <v>44089</v>
      </c>
      <c r="B195" s="2">
        <v>193</v>
      </c>
      <c r="C195" s="3">
        <v>58000</v>
      </c>
      <c r="D195" s="2">
        <v>1074</v>
      </c>
      <c r="E195" s="2">
        <v>10962</v>
      </c>
    </row>
    <row r="196" spans="1:5" x14ac:dyDescent="0.25">
      <c r="A196" s="22">
        <v>44090</v>
      </c>
      <c r="B196" s="2">
        <v>194</v>
      </c>
      <c r="C196" s="3">
        <v>58764</v>
      </c>
      <c r="D196" s="2">
        <v>1082</v>
      </c>
      <c r="E196" s="2">
        <v>11043</v>
      </c>
    </row>
    <row r="197" spans="1:5" x14ac:dyDescent="0.25">
      <c r="A197" s="22">
        <v>44091</v>
      </c>
      <c r="B197" s="2">
        <v>195</v>
      </c>
      <c r="C197" s="3">
        <v>59370</v>
      </c>
      <c r="D197" s="2">
        <v>1093</v>
      </c>
      <c r="E197" s="2">
        <v>11109</v>
      </c>
    </row>
    <row r="198" spans="1:5" x14ac:dyDescent="0.25">
      <c r="A198" s="22">
        <v>44092</v>
      </c>
      <c r="B198" s="2">
        <v>196</v>
      </c>
      <c r="C198" s="3">
        <v>60128</v>
      </c>
      <c r="D198" s="2">
        <v>1101</v>
      </c>
      <c r="E198" s="2">
        <v>11168</v>
      </c>
    </row>
    <row r="199" spans="1:5" x14ac:dyDescent="0.25">
      <c r="A199" s="22">
        <v>44093</v>
      </c>
      <c r="B199" s="2">
        <v>197</v>
      </c>
      <c r="C199" s="3">
        <v>61106</v>
      </c>
      <c r="D199" s="2">
        <v>1108</v>
      </c>
      <c r="E199" s="2">
        <v>11237</v>
      </c>
    </row>
    <row r="200" spans="1:5" x14ac:dyDescent="0.25">
      <c r="A200" s="22">
        <v>44094</v>
      </c>
      <c r="B200" s="2">
        <v>198</v>
      </c>
      <c r="C200" s="3">
        <v>61542</v>
      </c>
      <c r="D200" s="2">
        <v>1111</v>
      </c>
      <c r="E200" s="2">
        <v>11259</v>
      </c>
    </row>
    <row r="201" spans="1:5" x14ac:dyDescent="0.25">
      <c r="A201" s="22">
        <v>44095</v>
      </c>
      <c r="B201" s="2">
        <v>199</v>
      </c>
      <c r="C201" s="3">
        <v>61917</v>
      </c>
      <c r="D201" s="2">
        <v>1112</v>
      </c>
      <c r="E201" s="2">
        <v>11283</v>
      </c>
    </row>
    <row r="202" spans="1:5" x14ac:dyDescent="0.25">
      <c r="A202" s="22">
        <v>44096</v>
      </c>
      <c r="B202" s="2">
        <v>200</v>
      </c>
      <c r="C202" s="3">
        <v>62731</v>
      </c>
      <c r="D202" s="2">
        <v>1119</v>
      </c>
      <c r="E202" s="2">
        <v>11361</v>
      </c>
    </row>
    <row r="203" spans="1:5" x14ac:dyDescent="0.25">
      <c r="A203" s="22">
        <v>44097</v>
      </c>
      <c r="B203" s="2">
        <v>201</v>
      </c>
      <c r="C203" s="3">
        <v>63517</v>
      </c>
      <c r="D203" s="2">
        <v>1124</v>
      </c>
      <c r="E203" s="2">
        <v>11480</v>
      </c>
    </row>
    <row r="204" spans="1:5" x14ac:dyDescent="0.25">
      <c r="A204" s="22">
        <v>44098</v>
      </c>
      <c r="B204" s="2">
        <v>202</v>
      </c>
      <c r="C204" s="3">
        <v>64158</v>
      </c>
      <c r="D204" s="2">
        <v>1137</v>
      </c>
      <c r="E204" s="2">
        <v>11570</v>
      </c>
    </row>
    <row r="205" spans="1:5" x14ac:dyDescent="0.25">
      <c r="A205" s="22">
        <v>44099</v>
      </c>
      <c r="B205" s="2">
        <v>203</v>
      </c>
      <c r="C205" s="3">
        <v>65066</v>
      </c>
      <c r="D205" s="2">
        <v>1149</v>
      </c>
      <c r="E205" s="2">
        <v>11677</v>
      </c>
    </row>
    <row r="206" spans="1:5" x14ac:dyDescent="0.25">
      <c r="A206" s="22">
        <v>44100</v>
      </c>
      <c r="B206" s="2">
        <v>204</v>
      </c>
      <c r="C206" s="3">
        <v>66036</v>
      </c>
      <c r="D206" s="2">
        <v>1154</v>
      </c>
      <c r="E206" s="2">
        <v>11750</v>
      </c>
    </row>
    <row r="207" spans="1:5" x14ac:dyDescent="0.25">
      <c r="A207" s="22">
        <v>44101</v>
      </c>
      <c r="B207" s="2">
        <v>205</v>
      </c>
      <c r="C207" s="3">
        <v>66491</v>
      </c>
      <c r="D207" s="2">
        <v>1157</v>
      </c>
      <c r="E207" s="2">
        <v>11771</v>
      </c>
    </row>
    <row r="208" spans="1:5" x14ac:dyDescent="0.25">
      <c r="A208" s="22">
        <v>44102</v>
      </c>
      <c r="B208" s="2">
        <v>206</v>
      </c>
      <c r="C208" s="3">
        <v>66939</v>
      </c>
      <c r="D208" s="2">
        <v>1162</v>
      </c>
      <c r="E208" s="2">
        <v>11787</v>
      </c>
    </row>
    <row r="209" spans="1:5" x14ac:dyDescent="0.25">
      <c r="A209" s="22">
        <v>44103</v>
      </c>
      <c r="B209" s="2">
        <v>207</v>
      </c>
      <c r="C209" s="3">
        <v>67856</v>
      </c>
      <c r="D209" s="2">
        <v>1170</v>
      </c>
      <c r="E209" s="2">
        <v>11792</v>
      </c>
    </row>
    <row r="210" spans="1:5" x14ac:dyDescent="0.25">
      <c r="A210" s="22">
        <v>44104</v>
      </c>
      <c r="B210" s="2">
        <v>208</v>
      </c>
      <c r="C210" s="3">
        <v>68840</v>
      </c>
      <c r="D210" s="2">
        <v>1174</v>
      </c>
      <c r="E210" s="2">
        <v>11840</v>
      </c>
    </row>
    <row r="211" spans="1:5" x14ac:dyDescent="0.25">
      <c r="A211" s="22">
        <v>44105</v>
      </c>
      <c r="B211" s="2">
        <v>209</v>
      </c>
      <c r="C211" s="3">
        <v>69728</v>
      </c>
      <c r="D211" s="2">
        <v>1191</v>
      </c>
      <c r="E211" s="2">
        <v>11970</v>
      </c>
    </row>
    <row r="212" spans="1:5" x14ac:dyDescent="0.25">
      <c r="A212" s="22">
        <v>44106</v>
      </c>
      <c r="B212" s="2">
        <v>210</v>
      </c>
      <c r="C212" s="3">
        <v>70727</v>
      </c>
      <c r="D212" s="2">
        <v>1197</v>
      </c>
      <c r="E212" s="2">
        <v>12041</v>
      </c>
    </row>
    <row r="213" spans="1:5" x14ac:dyDescent="0.25">
      <c r="A213" s="22">
        <v>44107</v>
      </c>
      <c r="B213" s="2">
        <v>211</v>
      </c>
      <c r="C213" s="3">
        <v>72001</v>
      </c>
      <c r="D213" s="2">
        <v>1205</v>
      </c>
      <c r="E213" s="2">
        <v>12121</v>
      </c>
    </row>
    <row r="214" spans="1:5" x14ac:dyDescent="0.25">
      <c r="A214" s="22">
        <v>44108</v>
      </c>
      <c r="B214" s="2">
        <v>212</v>
      </c>
      <c r="C214" s="3">
        <v>72617</v>
      </c>
      <c r="D214" s="2">
        <v>1209</v>
      </c>
      <c r="E214" s="2">
        <v>12178</v>
      </c>
    </row>
    <row r="215" spans="1:5" x14ac:dyDescent="0.25">
      <c r="A215" s="22">
        <v>44109</v>
      </c>
      <c r="B215" s="2">
        <v>213</v>
      </c>
      <c r="C215" s="3">
        <v>73158</v>
      </c>
      <c r="D215" s="2">
        <v>1214</v>
      </c>
      <c r="E215" s="2">
        <v>12445</v>
      </c>
    </row>
    <row r="216" spans="1:5" x14ac:dyDescent="0.25">
      <c r="A216" s="22">
        <v>44110</v>
      </c>
      <c r="B216" s="2">
        <v>214</v>
      </c>
      <c r="C216" s="3">
        <v>74194</v>
      </c>
      <c r="D216" s="2">
        <v>1218</v>
      </c>
      <c r="E216" s="2">
        <v>12751</v>
      </c>
    </row>
    <row r="217" spans="1:5" x14ac:dyDescent="0.25">
      <c r="A217" s="22">
        <v>44111</v>
      </c>
      <c r="B217" s="2">
        <v>215</v>
      </c>
      <c r="C217" s="3">
        <v>76587</v>
      </c>
      <c r="D217" s="2">
        <v>1223</v>
      </c>
      <c r="E217" s="2">
        <v>12800</v>
      </c>
    </row>
    <row r="218" spans="1:5" x14ac:dyDescent="0.25">
      <c r="A218" s="22">
        <v>44112</v>
      </c>
      <c r="B218" s="2">
        <v>216</v>
      </c>
      <c r="C218" s="3">
        <v>77455</v>
      </c>
      <c r="D218" s="2">
        <v>1234</v>
      </c>
      <c r="E218" s="2">
        <v>13113</v>
      </c>
    </row>
    <row r="219" spans="1:5" x14ac:dyDescent="0.25">
      <c r="A219" s="22">
        <v>44113</v>
      </c>
      <c r="B219" s="2">
        <v>217</v>
      </c>
      <c r="C219" s="3">
        <v>78456</v>
      </c>
      <c r="D219" s="2">
        <v>1242</v>
      </c>
      <c r="E219" s="2">
        <v>13417</v>
      </c>
    </row>
    <row r="220" spans="1:5" x14ac:dyDescent="0.25">
      <c r="A220" s="22">
        <v>44114</v>
      </c>
      <c r="B220" s="2">
        <v>218</v>
      </c>
      <c r="C220" s="3">
        <v>79445</v>
      </c>
      <c r="D220" s="2">
        <v>1249</v>
      </c>
      <c r="E220" s="2">
        <v>13539</v>
      </c>
    </row>
    <row r="221" spans="1:5" x14ac:dyDescent="0.25">
      <c r="A221" s="22">
        <v>44115</v>
      </c>
      <c r="B221" s="2">
        <v>219</v>
      </c>
      <c r="C221" s="3">
        <v>80292</v>
      </c>
      <c r="D221" s="2">
        <v>1252</v>
      </c>
      <c r="E221" s="2">
        <v>13573</v>
      </c>
    </row>
    <row r="222" spans="1:5" x14ac:dyDescent="0.25">
      <c r="A222" s="22">
        <v>44116</v>
      </c>
      <c r="B222" s="2">
        <v>220</v>
      </c>
      <c r="C222" s="3">
        <v>80930</v>
      </c>
      <c r="D222" s="2">
        <v>1253</v>
      </c>
      <c r="E222" s="2">
        <v>13615</v>
      </c>
    </row>
    <row r="223" spans="1:5" x14ac:dyDescent="0.25">
      <c r="A223" s="22">
        <v>44117</v>
      </c>
      <c r="B223" s="2">
        <v>221</v>
      </c>
      <c r="C223" s="3">
        <v>81691</v>
      </c>
      <c r="D223" s="2">
        <v>1269</v>
      </c>
      <c r="E223" s="2">
        <v>13986</v>
      </c>
    </row>
    <row r="224" spans="1:5" x14ac:dyDescent="0.25">
      <c r="A224" s="22">
        <v>44118</v>
      </c>
      <c r="B224" s="2">
        <v>222</v>
      </c>
      <c r="C224" s="3">
        <v>83013</v>
      </c>
      <c r="D224" s="2">
        <v>1276</v>
      </c>
      <c r="E224" s="2">
        <v>16756</v>
      </c>
    </row>
    <row r="225" spans="1:5" x14ac:dyDescent="0.25">
      <c r="A225" s="22">
        <v>44119</v>
      </c>
      <c r="B225" s="2">
        <v>223</v>
      </c>
      <c r="C225" s="3">
        <v>84195</v>
      </c>
      <c r="D225" s="2">
        <v>1296</v>
      </c>
      <c r="E225" s="2">
        <v>16928</v>
      </c>
    </row>
    <row r="226" spans="1:5" x14ac:dyDescent="0.25">
      <c r="A226" s="22">
        <v>44120</v>
      </c>
      <c r="B226" s="2">
        <v>224</v>
      </c>
      <c r="C226" s="3">
        <v>85506</v>
      </c>
      <c r="D226" s="2">
        <v>1300</v>
      </c>
      <c r="E226" s="2">
        <v>17018</v>
      </c>
    </row>
    <row r="227" spans="1:5" x14ac:dyDescent="0.25">
      <c r="A227" s="22">
        <v>44121</v>
      </c>
      <c r="B227" s="2">
        <v>225</v>
      </c>
      <c r="C227" s="3">
        <v>86797</v>
      </c>
      <c r="D227" s="2">
        <v>1312</v>
      </c>
      <c r="E227" s="2">
        <v>17155</v>
      </c>
    </row>
    <row r="228" spans="1:5" x14ac:dyDescent="0.25">
      <c r="A228" s="22">
        <v>44122</v>
      </c>
      <c r="B228" s="2">
        <v>226</v>
      </c>
      <c r="C228" s="3">
        <v>87607</v>
      </c>
      <c r="D228" s="2">
        <v>1317</v>
      </c>
      <c r="E228" s="2">
        <v>17196</v>
      </c>
    </row>
    <row r="229" spans="1:5" x14ac:dyDescent="0.25">
      <c r="A229" s="22">
        <v>44123</v>
      </c>
      <c r="B229" s="2">
        <v>227</v>
      </c>
      <c r="C229" s="3">
        <v>88247</v>
      </c>
      <c r="D229" s="2">
        <v>1326</v>
      </c>
      <c r="E229" s="2">
        <v>17229</v>
      </c>
    </row>
    <row r="230" spans="1:5" x14ac:dyDescent="0.25">
      <c r="A230" s="22">
        <v>44124</v>
      </c>
      <c r="B230" s="2">
        <v>228</v>
      </c>
      <c r="C230" s="3">
        <v>89544</v>
      </c>
      <c r="D230" s="2">
        <v>1342</v>
      </c>
      <c r="E230" s="2">
        <v>17402</v>
      </c>
    </row>
    <row r="231" spans="1:5" x14ac:dyDescent="0.25">
      <c r="A231" s="22">
        <v>44125</v>
      </c>
      <c r="B231" s="2">
        <v>229</v>
      </c>
      <c r="C231" s="3">
        <v>90996</v>
      </c>
      <c r="D231" s="2">
        <v>1363</v>
      </c>
      <c r="E231" s="2">
        <v>17534</v>
      </c>
    </row>
    <row r="232" spans="1:5" x14ac:dyDescent="0.25">
      <c r="A232" s="22">
        <v>44126</v>
      </c>
      <c r="B232" s="2">
        <v>230</v>
      </c>
      <c r="C232" s="3">
        <v>92299</v>
      </c>
      <c r="D232" s="2">
        <v>1380</v>
      </c>
      <c r="E232" s="2">
        <v>17627</v>
      </c>
    </row>
    <row r="233" spans="1:5" x14ac:dyDescent="0.25">
      <c r="A233" s="22">
        <v>44127</v>
      </c>
      <c r="B233" s="2">
        <v>231</v>
      </c>
      <c r="C233" s="3">
        <v>93748</v>
      </c>
      <c r="D233" s="2">
        <v>1396</v>
      </c>
      <c r="E233" s="2">
        <v>17722</v>
      </c>
    </row>
    <row r="234" spans="1:5" x14ac:dyDescent="0.25">
      <c r="A234" s="22">
        <v>44128</v>
      </c>
      <c r="B234" s="2">
        <v>232</v>
      </c>
      <c r="C234" s="3">
        <v>95480</v>
      </c>
      <c r="D234" s="2">
        <v>1404</v>
      </c>
      <c r="E234" s="2">
        <v>17723</v>
      </c>
    </row>
    <row r="235" spans="1:5" x14ac:dyDescent="0.25">
      <c r="A235" s="22">
        <v>44129</v>
      </c>
      <c r="B235" s="2">
        <v>233</v>
      </c>
      <c r="C235" s="3">
        <v>96942</v>
      </c>
      <c r="D235" s="2">
        <v>1407</v>
      </c>
      <c r="E235" s="2">
        <v>17828</v>
      </c>
    </row>
    <row r="236" spans="1:5" x14ac:dyDescent="0.25">
      <c r="A236" s="22">
        <v>44130</v>
      </c>
      <c r="B236" s="2">
        <v>234</v>
      </c>
      <c r="C236" s="3">
        <v>97866</v>
      </c>
      <c r="D236" s="2">
        <v>1410</v>
      </c>
      <c r="E236" s="2">
        <v>17881</v>
      </c>
    </row>
    <row r="237" spans="1:5" x14ac:dyDescent="0.25">
      <c r="A237" s="22">
        <v>44131</v>
      </c>
      <c r="B237" s="2">
        <v>235</v>
      </c>
      <c r="C237" s="3">
        <v>99637</v>
      </c>
      <c r="D237" s="2">
        <v>1428</v>
      </c>
      <c r="E237" s="2">
        <v>18045</v>
      </c>
    </row>
    <row r="238" spans="1:5" x14ac:dyDescent="0.25">
      <c r="A238" s="22">
        <v>44132</v>
      </c>
      <c r="B238" s="2">
        <v>236</v>
      </c>
      <c r="C238" s="3">
        <v>101494</v>
      </c>
      <c r="D238" s="2">
        <v>1442</v>
      </c>
      <c r="E238" s="2">
        <v>18165</v>
      </c>
    </row>
    <row r="239" spans="1:5" x14ac:dyDescent="0.25">
      <c r="A239" s="22">
        <v>44133</v>
      </c>
      <c r="B239" s="2">
        <v>237</v>
      </c>
      <c r="C239" s="3">
        <v>103305</v>
      </c>
      <c r="D239" s="2">
        <v>1461</v>
      </c>
      <c r="E239" s="2">
        <v>18277</v>
      </c>
    </row>
    <row r="240" spans="1:5" x14ac:dyDescent="0.25">
      <c r="A240" s="22">
        <v>44134</v>
      </c>
      <c r="B240" s="2">
        <v>238</v>
      </c>
      <c r="C240" s="3">
        <v>105242</v>
      </c>
      <c r="D240" s="2">
        <v>1476</v>
      </c>
      <c r="E240" s="2">
        <v>18407</v>
      </c>
    </row>
    <row r="241" spans="1:5" x14ac:dyDescent="0.25">
      <c r="A241" s="22">
        <v>44135</v>
      </c>
      <c r="B241" s="2">
        <v>239</v>
      </c>
      <c r="C241" s="3">
        <v>107219</v>
      </c>
      <c r="D241" s="2">
        <v>1485</v>
      </c>
      <c r="E241" s="2">
        <v>18468</v>
      </c>
    </row>
    <row r="242" spans="1:5" x14ac:dyDescent="0.25">
      <c r="A242" s="22">
        <v>44136</v>
      </c>
      <c r="B242" s="2">
        <v>240</v>
      </c>
      <c r="C242" s="3">
        <v>108642</v>
      </c>
      <c r="D242" s="2">
        <v>1489</v>
      </c>
      <c r="E242" s="2">
        <v>18468</v>
      </c>
    </row>
    <row r="243" spans="1:5" x14ac:dyDescent="0.25">
      <c r="A243" s="22">
        <v>44137</v>
      </c>
      <c r="B243" s="2">
        <v>241</v>
      </c>
      <c r="C243" s="3">
        <v>109670</v>
      </c>
      <c r="D243" s="2">
        <v>1492</v>
      </c>
      <c r="E243" s="2">
        <v>18516</v>
      </c>
    </row>
    <row r="244" spans="1:5" x14ac:dyDescent="0.25">
      <c r="A244" s="22">
        <v>44138</v>
      </c>
      <c r="B244" s="2">
        <v>242</v>
      </c>
      <c r="C244" s="3">
        <v>111379</v>
      </c>
      <c r="D244" s="2">
        <v>1503</v>
      </c>
      <c r="E244" s="2">
        <v>19043</v>
      </c>
    </row>
    <row r="245" spans="1:5" x14ac:dyDescent="0.25">
      <c r="A245" s="22">
        <v>44139</v>
      </c>
      <c r="B245" s="2">
        <v>243</v>
      </c>
      <c r="C245" s="3">
        <v>113009</v>
      </c>
      <c r="D245" s="2">
        <v>1514</v>
      </c>
      <c r="E245" s="2">
        <v>19667</v>
      </c>
    </row>
    <row r="246" spans="1:5" x14ac:dyDescent="0.25">
      <c r="A246" s="22">
        <v>44140</v>
      </c>
      <c r="B246" s="2">
        <v>244</v>
      </c>
      <c r="C246" s="3">
        <v>115277</v>
      </c>
      <c r="D246" s="2">
        <v>1534</v>
      </c>
      <c r="E246" s="2">
        <v>20304</v>
      </c>
    </row>
    <row r="247" spans="1:5" x14ac:dyDescent="0.25">
      <c r="A247" s="22">
        <v>44141</v>
      </c>
      <c r="B247" s="2">
        <v>245</v>
      </c>
      <c r="C247" s="3">
        <v>117505</v>
      </c>
      <c r="D247" s="2">
        <v>1544</v>
      </c>
      <c r="E247" s="2">
        <v>20926</v>
      </c>
    </row>
    <row r="248" spans="1:5" x14ac:dyDescent="0.25">
      <c r="A248" s="22">
        <v>44142</v>
      </c>
      <c r="B248" s="2">
        <v>246</v>
      </c>
      <c r="C248" s="3">
        <v>119661</v>
      </c>
      <c r="D248" s="2">
        <v>1561</v>
      </c>
      <c r="E248" s="2">
        <v>21513</v>
      </c>
    </row>
    <row r="249" spans="1:5" x14ac:dyDescent="0.25">
      <c r="A249" s="22">
        <v>44143</v>
      </c>
      <c r="B249" s="2">
        <v>247</v>
      </c>
      <c r="C249" s="3">
        <v>120838</v>
      </c>
      <c r="D249" s="2">
        <v>1565</v>
      </c>
      <c r="E249" s="2">
        <v>22005</v>
      </c>
    </row>
    <row r="250" spans="1:5" x14ac:dyDescent="0.25">
      <c r="A250" s="22">
        <v>44144</v>
      </c>
      <c r="B250" s="2">
        <v>248</v>
      </c>
      <c r="C250" s="3">
        <v>122567</v>
      </c>
      <c r="D250" s="2">
        <v>1576</v>
      </c>
      <c r="E250" s="2">
        <v>22942</v>
      </c>
    </row>
    <row r="251" spans="1:5" x14ac:dyDescent="0.25">
      <c r="A251" s="22">
        <v>44145</v>
      </c>
      <c r="B251" s="2">
        <v>249</v>
      </c>
      <c r="C251" s="3">
        <v>124646</v>
      </c>
      <c r="D251" s="2">
        <v>1590</v>
      </c>
      <c r="E251" s="2">
        <v>23165</v>
      </c>
    </row>
    <row r="252" spans="1:5" x14ac:dyDescent="0.25">
      <c r="A252" s="22">
        <v>44146</v>
      </c>
      <c r="B252" s="2">
        <v>250</v>
      </c>
      <c r="C252" s="3">
        <v>127344</v>
      </c>
      <c r="D252" s="2">
        <v>1604</v>
      </c>
      <c r="E252" s="2">
        <v>23558</v>
      </c>
    </row>
    <row r="253" spans="1:5" x14ac:dyDescent="0.25">
      <c r="A253" s="22">
        <v>44147</v>
      </c>
      <c r="B253" s="2">
        <v>251</v>
      </c>
      <c r="C253" s="3">
        <v>129680</v>
      </c>
      <c r="D253" s="2">
        <v>1622</v>
      </c>
      <c r="E253" s="2">
        <v>23629</v>
      </c>
    </row>
    <row r="254" spans="1:5" x14ac:dyDescent="0.25">
      <c r="A254" s="22">
        <v>44148</v>
      </c>
      <c r="B254" s="2">
        <v>252</v>
      </c>
      <c r="C254" s="3">
        <v>132844</v>
      </c>
      <c r="D254" s="2">
        <v>1647</v>
      </c>
      <c r="E254" s="2">
        <v>23872</v>
      </c>
    </row>
    <row r="255" spans="1:5" x14ac:dyDescent="0.25">
      <c r="A255" s="22">
        <v>44149</v>
      </c>
      <c r="B255" s="2">
        <v>253</v>
      </c>
      <c r="C255" s="3">
        <v>136137</v>
      </c>
      <c r="D255" s="2">
        <v>1658</v>
      </c>
      <c r="E255" s="2">
        <v>24329</v>
      </c>
    </row>
    <row r="256" spans="1:5" x14ac:dyDescent="0.25">
      <c r="A256" s="22">
        <v>44150</v>
      </c>
      <c r="B256" s="2">
        <v>254</v>
      </c>
      <c r="C256" s="3">
        <v>137586</v>
      </c>
      <c r="D256" s="2">
        <v>1661</v>
      </c>
      <c r="E256" s="2">
        <v>24410</v>
      </c>
    </row>
    <row r="257" spans="1:5" x14ac:dyDescent="0.25">
      <c r="A257" s="22">
        <v>44151</v>
      </c>
      <c r="B257" s="2">
        <v>255</v>
      </c>
      <c r="C257" s="3">
        <v>139097</v>
      </c>
      <c r="D257" s="2">
        <v>1664</v>
      </c>
      <c r="E257" s="2">
        <v>24568</v>
      </c>
    </row>
    <row r="258" spans="1:5" x14ac:dyDescent="0.25">
      <c r="A258" s="22">
        <v>44152</v>
      </c>
      <c r="B258" s="2">
        <v>256</v>
      </c>
      <c r="C258" s="3">
        <v>142008</v>
      </c>
      <c r="D258" s="2">
        <v>1697</v>
      </c>
      <c r="E258" s="2">
        <v>24760</v>
      </c>
    </row>
    <row r="259" spans="1:5" x14ac:dyDescent="0.25">
      <c r="A259" s="22">
        <v>44153</v>
      </c>
      <c r="B259" s="2">
        <v>257</v>
      </c>
      <c r="C259" s="3">
        <v>144753</v>
      </c>
      <c r="D259" s="2">
        <v>1712</v>
      </c>
      <c r="E259" s="2">
        <v>25058</v>
      </c>
    </row>
    <row r="260" spans="1:5" x14ac:dyDescent="0.25">
      <c r="A260" s="22">
        <v>44154</v>
      </c>
      <c r="B260" s="2">
        <v>258</v>
      </c>
      <c r="C260" s="3">
        <v>148390</v>
      </c>
      <c r="D260" s="2">
        <v>1742</v>
      </c>
      <c r="E260" s="2">
        <v>25437</v>
      </c>
    </row>
    <row r="261" spans="1:5" x14ac:dyDescent="0.25">
      <c r="A261" s="22">
        <v>44155</v>
      </c>
      <c r="B261" s="2">
        <v>259</v>
      </c>
      <c r="C261" s="3">
        <v>152206</v>
      </c>
      <c r="D261" s="2">
        <v>1762</v>
      </c>
      <c r="E261" s="2">
        <v>25728</v>
      </c>
    </row>
    <row r="262" spans="1:5" x14ac:dyDescent="0.25">
      <c r="A262" s="22">
        <v>44156</v>
      </c>
      <c r="B262" s="2">
        <v>260</v>
      </c>
      <c r="C262" s="3">
        <v>155908</v>
      </c>
      <c r="D262" s="2">
        <v>1783</v>
      </c>
      <c r="E262" s="2">
        <v>26156</v>
      </c>
    </row>
    <row r="263" spans="1:5" x14ac:dyDescent="0.25">
      <c r="A263" s="22">
        <v>44157</v>
      </c>
      <c r="B263" s="2">
        <v>261</v>
      </c>
      <c r="C263" s="3">
        <v>158100</v>
      </c>
      <c r="D263" s="2">
        <v>1787</v>
      </c>
      <c r="E263" s="2">
        <v>26442</v>
      </c>
    </row>
    <row r="264" spans="1:5" x14ac:dyDescent="0.25">
      <c r="A264" s="22">
        <v>44158</v>
      </c>
      <c r="B264" s="2">
        <v>262</v>
      </c>
      <c r="C264" s="3">
        <v>160232</v>
      </c>
      <c r="D264" s="2">
        <v>1792</v>
      </c>
      <c r="E264" s="2">
        <v>26611</v>
      </c>
    </row>
    <row r="265" spans="1:5" x14ac:dyDescent="0.25">
      <c r="A265" s="22">
        <v>44159</v>
      </c>
      <c r="B265" s="2">
        <v>263</v>
      </c>
      <c r="C265" s="3">
        <v>162838</v>
      </c>
      <c r="D265" s="2">
        <v>1809</v>
      </c>
      <c r="E265" s="2">
        <v>22951</v>
      </c>
    </row>
    <row r="266" spans="1:5" x14ac:dyDescent="0.25">
      <c r="A266" s="22">
        <v>44160</v>
      </c>
      <c r="B266" s="2">
        <v>264</v>
      </c>
      <c r="C266" s="3">
        <v>166139</v>
      </c>
      <c r="D266" s="2">
        <v>1835</v>
      </c>
      <c r="E266" s="2">
        <v>27349</v>
      </c>
    </row>
    <row r="267" spans="1:5" x14ac:dyDescent="0.25">
      <c r="A267" s="23"/>
      <c r="C267" s="7"/>
    </row>
    <row r="268" spans="1:5" x14ac:dyDescent="0.25">
      <c r="A268" s="23"/>
      <c r="C268" s="7"/>
    </row>
    <row r="269" spans="1:5" x14ac:dyDescent="0.25">
      <c r="A269" s="23"/>
      <c r="C269" s="7"/>
    </row>
    <row r="270" spans="1:5" x14ac:dyDescent="0.25">
      <c r="A270" s="23"/>
      <c r="C270" s="7"/>
    </row>
    <row r="271" spans="1:5" x14ac:dyDescent="0.25">
      <c r="A271" s="23"/>
      <c r="C271" s="7"/>
    </row>
    <row r="272" spans="1:5" x14ac:dyDescent="0.25">
      <c r="A272" s="23"/>
      <c r="C272" s="7"/>
    </row>
    <row r="273" spans="1:3" x14ac:dyDescent="0.25">
      <c r="A273" s="23"/>
      <c r="C273" s="7"/>
    </row>
    <row r="274" spans="1:3" x14ac:dyDescent="0.25">
      <c r="A274" s="23"/>
      <c r="C274" s="7"/>
    </row>
    <row r="275" spans="1:3" x14ac:dyDescent="0.25">
      <c r="A275" s="23"/>
      <c r="C275" s="7"/>
    </row>
    <row r="276" spans="1:3" x14ac:dyDescent="0.25">
      <c r="A276" s="23"/>
      <c r="C276" s="7"/>
    </row>
    <row r="277" spans="1:3" x14ac:dyDescent="0.25">
      <c r="A277" s="23"/>
      <c r="C277" s="7"/>
    </row>
    <row r="278" spans="1:3" x14ac:dyDescent="0.25">
      <c r="A278" s="23"/>
      <c r="C278" s="7"/>
    </row>
    <row r="279" spans="1:3" x14ac:dyDescent="0.25">
      <c r="A279" s="23"/>
      <c r="C279" s="7"/>
    </row>
    <row r="280" spans="1:3" x14ac:dyDescent="0.25">
      <c r="A280" s="23"/>
      <c r="C280" s="7"/>
    </row>
    <row r="281" spans="1:3" x14ac:dyDescent="0.25">
      <c r="A281" s="23"/>
      <c r="C281" s="7"/>
    </row>
    <row r="282" spans="1:3" x14ac:dyDescent="0.25">
      <c r="A282" s="23"/>
      <c r="C282" s="7"/>
    </row>
    <row r="283" spans="1:3" x14ac:dyDescent="0.25">
      <c r="A283" s="23"/>
      <c r="C283" s="7"/>
    </row>
    <row r="284" spans="1:3" x14ac:dyDescent="0.25">
      <c r="A284" s="23"/>
      <c r="C284" s="7"/>
    </row>
    <row r="285" spans="1:3" x14ac:dyDescent="0.25">
      <c r="A285" s="23"/>
      <c r="C285" s="7"/>
    </row>
    <row r="286" spans="1:3" x14ac:dyDescent="0.25">
      <c r="A286" s="23"/>
      <c r="C286" s="7"/>
    </row>
    <row r="287" spans="1:3" x14ac:dyDescent="0.25">
      <c r="A287" s="23"/>
      <c r="C287" s="7"/>
    </row>
    <row r="288" spans="1:3" x14ac:dyDescent="0.25">
      <c r="A288" s="23"/>
      <c r="C288" s="7"/>
    </row>
    <row r="289" spans="1:3" x14ac:dyDescent="0.25">
      <c r="A289" s="23"/>
      <c r="C289" s="7"/>
    </row>
    <row r="290" spans="1:3" x14ac:dyDescent="0.25">
      <c r="A290" s="23"/>
      <c r="C290" s="7"/>
    </row>
    <row r="291" spans="1:3" x14ac:dyDescent="0.25">
      <c r="A291" s="23"/>
      <c r="C291" s="7"/>
    </row>
    <row r="292" spans="1:3" x14ac:dyDescent="0.25">
      <c r="A292" s="23"/>
      <c r="C292" s="7"/>
    </row>
    <row r="293" spans="1:3" x14ac:dyDescent="0.25">
      <c r="A293" s="23"/>
      <c r="C293" s="7"/>
    </row>
    <row r="294" spans="1:3" x14ac:dyDescent="0.25">
      <c r="A294" s="23"/>
      <c r="C294" s="7"/>
    </row>
    <row r="295" spans="1:3" x14ac:dyDescent="0.25">
      <c r="A295" s="23"/>
      <c r="C295" s="7"/>
    </row>
    <row r="296" spans="1:3" x14ac:dyDescent="0.25">
      <c r="A296" s="23"/>
      <c r="C296" s="7"/>
    </row>
    <row r="297" spans="1:3" x14ac:dyDescent="0.25">
      <c r="A297" s="23"/>
      <c r="C297" s="7"/>
    </row>
    <row r="298" spans="1:3" x14ac:dyDescent="0.25">
      <c r="A298" s="23"/>
      <c r="C298" s="7"/>
    </row>
    <row r="299" spans="1:3" x14ac:dyDescent="0.25">
      <c r="A299" s="23"/>
      <c r="C299" s="7"/>
    </row>
    <row r="300" spans="1:3" x14ac:dyDescent="0.25">
      <c r="A300" s="23"/>
      <c r="C300" s="7"/>
    </row>
    <row r="301" spans="1:3" x14ac:dyDescent="0.25">
      <c r="A301" s="23"/>
      <c r="C301" s="7"/>
    </row>
    <row r="302" spans="1:3" x14ac:dyDescent="0.25">
      <c r="A302" s="23"/>
      <c r="C302" s="7"/>
    </row>
    <row r="303" spans="1:3" x14ac:dyDescent="0.25">
      <c r="A303" s="23"/>
      <c r="C303" s="7"/>
    </row>
    <row r="304" spans="1:3" x14ac:dyDescent="0.25">
      <c r="A304" s="23"/>
      <c r="C304" s="7"/>
    </row>
    <row r="305" spans="1:3" x14ac:dyDescent="0.25">
      <c r="A305" s="23"/>
      <c r="C305" s="7"/>
    </row>
    <row r="306" spans="1:3" x14ac:dyDescent="0.25">
      <c r="A306" s="23"/>
      <c r="C306" s="7"/>
    </row>
    <row r="307" spans="1:3" x14ac:dyDescent="0.25">
      <c r="A307" s="23"/>
      <c r="C307" s="7"/>
    </row>
    <row r="308" spans="1:3" x14ac:dyDescent="0.25">
      <c r="A308" s="23"/>
      <c r="C308" s="7"/>
    </row>
    <row r="309" spans="1:3" x14ac:dyDescent="0.25">
      <c r="A309" s="23"/>
      <c r="C309" s="7"/>
    </row>
    <row r="310" spans="1:3" x14ac:dyDescent="0.25">
      <c r="A310" s="23"/>
      <c r="C310" s="7"/>
    </row>
    <row r="311" spans="1:3" x14ac:dyDescent="0.25">
      <c r="A311" s="23"/>
      <c r="C311" s="7"/>
    </row>
    <row r="312" spans="1:3" x14ac:dyDescent="0.25">
      <c r="A312" s="23"/>
      <c r="C312" s="7"/>
    </row>
    <row r="313" spans="1:3" x14ac:dyDescent="0.25">
      <c r="A313" s="23"/>
      <c r="C313" s="7"/>
    </row>
    <row r="314" spans="1:3" x14ac:dyDescent="0.25">
      <c r="A314" s="23"/>
      <c r="C314" s="7"/>
    </row>
    <row r="315" spans="1:3" x14ac:dyDescent="0.25">
      <c r="A315" s="23"/>
      <c r="C315" s="7"/>
    </row>
    <row r="316" spans="1:3" x14ac:dyDescent="0.25">
      <c r="A316" s="23"/>
      <c r="C316" s="7"/>
    </row>
    <row r="317" spans="1:3" x14ac:dyDescent="0.25">
      <c r="A317" s="23"/>
      <c r="C317" s="7"/>
    </row>
    <row r="318" spans="1:3" x14ac:dyDescent="0.25">
      <c r="A318" s="23"/>
      <c r="C318" s="7"/>
    </row>
    <row r="319" spans="1:3" x14ac:dyDescent="0.25">
      <c r="A319" s="23"/>
      <c r="C319" s="7"/>
    </row>
    <row r="320" spans="1:3" x14ac:dyDescent="0.25">
      <c r="A320" s="23"/>
      <c r="C320" s="7"/>
    </row>
    <row r="321" spans="1:3" x14ac:dyDescent="0.25">
      <c r="A321" s="23"/>
      <c r="C321" s="7"/>
    </row>
    <row r="322" spans="1:3" x14ac:dyDescent="0.25">
      <c r="A322" s="23"/>
      <c r="C322" s="7"/>
    </row>
    <row r="323" spans="1:3" x14ac:dyDescent="0.25">
      <c r="A323" s="23"/>
      <c r="C323" s="7"/>
    </row>
    <row r="324" spans="1:3" x14ac:dyDescent="0.25">
      <c r="A324" s="23"/>
      <c r="C324" s="7"/>
    </row>
    <row r="325" spans="1:3" x14ac:dyDescent="0.25">
      <c r="A325" s="23"/>
      <c r="C325" s="7"/>
    </row>
    <row r="326" spans="1:3" x14ac:dyDescent="0.25">
      <c r="A326" s="23"/>
      <c r="C326" s="7"/>
    </row>
    <row r="327" spans="1:3" x14ac:dyDescent="0.25">
      <c r="A327" s="23"/>
      <c r="C327" s="7"/>
    </row>
    <row r="328" spans="1:3" x14ac:dyDescent="0.25">
      <c r="A328" s="23"/>
      <c r="C328" s="7"/>
    </row>
    <row r="329" spans="1:3" x14ac:dyDescent="0.25">
      <c r="A329" s="23"/>
      <c r="C329" s="7"/>
    </row>
    <row r="330" spans="1:3" x14ac:dyDescent="0.25">
      <c r="A330" s="23"/>
      <c r="C330" s="7"/>
    </row>
    <row r="331" spans="1:3" x14ac:dyDescent="0.25">
      <c r="A331" s="23"/>
      <c r="C331" s="7"/>
    </row>
    <row r="332" spans="1:3" x14ac:dyDescent="0.25">
      <c r="A332" s="23"/>
      <c r="C332" s="7"/>
    </row>
    <row r="333" spans="1:3" x14ac:dyDescent="0.25">
      <c r="A333" s="23"/>
      <c r="C333" s="7"/>
    </row>
    <row r="334" spans="1:3" x14ac:dyDescent="0.25">
      <c r="A334" s="23"/>
      <c r="C334" s="7"/>
    </row>
    <row r="335" spans="1:3" x14ac:dyDescent="0.25">
      <c r="A335" s="23"/>
      <c r="C335" s="7"/>
    </row>
    <row r="336" spans="1:3" x14ac:dyDescent="0.25">
      <c r="A336" s="23"/>
      <c r="C336" s="7"/>
    </row>
    <row r="337" spans="1:3" x14ac:dyDescent="0.25">
      <c r="A337" s="23"/>
      <c r="C337" s="7"/>
    </row>
    <row r="338" spans="1:3" x14ac:dyDescent="0.25">
      <c r="A338" s="23"/>
      <c r="C338" s="7"/>
    </row>
    <row r="339" spans="1:3" x14ac:dyDescent="0.25">
      <c r="A339" s="23"/>
      <c r="C339" s="7"/>
    </row>
    <row r="340" spans="1:3" x14ac:dyDescent="0.25">
      <c r="A340" s="23"/>
      <c r="C340" s="7"/>
    </row>
    <row r="341" spans="1:3" x14ac:dyDescent="0.25">
      <c r="A341" s="23"/>
      <c r="C341" s="7"/>
    </row>
    <row r="342" spans="1:3" x14ac:dyDescent="0.25">
      <c r="A342" s="23"/>
      <c r="C342" s="7"/>
    </row>
    <row r="343" spans="1:3" x14ac:dyDescent="0.25">
      <c r="A343" s="23"/>
      <c r="C343" s="7"/>
    </row>
    <row r="344" spans="1:3" x14ac:dyDescent="0.25">
      <c r="A344" s="23"/>
      <c r="C344" s="7"/>
    </row>
    <row r="345" spans="1:3" x14ac:dyDescent="0.25">
      <c r="A345" s="23"/>
      <c r="C345" s="7"/>
    </row>
    <row r="346" spans="1:3" x14ac:dyDescent="0.25">
      <c r="A346" s="23"/>
      <c r="C346" s="7"/>
    </row>
    <row r="347" spans="1:3" x14ac:dyDescent="0.25">
      <c r="A347" s="23"/>
      <c r="C347" s="7"/>
    </row>
    <row r="348" spans="1:3" x14ac:dyDescent="0.25">
      <c r="A348" s="23"/>
      <c r="C348" s="7"/>
    </row>
    <row r="349" spans="1:3" x14ac:dyDescent="0.25">
      <c r="A349" s="23"/>
      <c r="C349" s="7"/>
    </row>
    <row r="350" spans="1:3" x14ac:dyDescent="0.25">
      <c r="A350" s="23"/>
      <c r="C350" s="7"/>
    </row>
    <row r="351" spans="1:3" x14ac:dyDescent="0.25">
      <c r="A351" s="23"/>
      <c r="C351" s="7"/>
    </row>
    <row r="352" spans="1:3" x14ac:dyDescent="0.25">
      <c r="A352" s="23"/>
      <c r="C352" s="7"/>
    </row>
    <row r="353" spans="1:3" x14ac:dyDescent="0.25">
      <c r="A353" s="23"/>
      <c r="C353" s="7"/>
    </row>
    <row r="354" spans="1:3" x14ac:dyDescent="0.25">
      <c r="A354" s="23"/>
      <c r="C354" s="7"/>
    </row>
    <row r="355" spans="1:3" x14ac:dyDescent="0.25">
      <c r="A355" s="23"/>
      <c r="C355" s="7"/>
    </row>
    <row r="356" spans="1:3" x14ac:dyDescent="0.25">
      <c r="A356" s="23"/>
      <c r="C356" s="7"/>
    </row>
    <row r="357" spans="1:3" x14ac:dyDescent="0.25">
      <c r="A357" s="23"/>
      <c r="C357" s="7"/>
    </row>
    <row r="358" spans="1:3" x14ac:dyDescent="0.25">
      <c r="A358" s="23"/>
      <c r="C358" s="7"/>
    </row>
    <row r="359" spans="1:3" x14ac:dyDescent="0.25">
      <c r="A359" s="23"/>
      <c r="C359" s="7"/>
    </row>
    <row r="360" spans="1:3" x14ac:dyDescent="0.25">
      <c r="A360" s="23"/>
      <c r="C360" s="7"/>
    </row>
    <row r="361" spans="1:3" x14ac:dyDescent="0.25">
      <c r="A361" s="23"/>
      <c r="C361" s="7"/>
    </row>
    <row r="362" spans="1:3" x14ac:dyDescent="0.25">
      <c r="A362" s="23"/>
      <c r="C362" s="7"/>
    </row>
    <row r="363" spans="1:3" x14ac:dyDescent="0.25">
      <c r="A363" s="23"/>
      <c r="C363" s="7"/>
    </row>
    <row r="364" spans="1:3" x14ac:dyDescent="0.25">
      <c r="A364" s="23"/>
      <c r="C364" s="7"/>
    </row>
    <row r="365" spans="1:3" x14ac:dyDescent="0.25">
      <c r="A365" s="23"/>
      <c r="C365" s="7"/>
    </row>
    <row r="366" spans="1:3" x14ac:dyDescent="0.25">
      <c r="A366" s="23"/>
      <c r="C366" s="7"/>
    </row>
    <row r="367" spans="1:3" x14ac:dyDescent="0.25">
      <c r="A367" s="23"/>
      <c r="C367" s="7"/>
    </row>
    <row r="368" spans="1:3" x14ac:dyDescent="0.25">
      <c r="A368" s="23"/>
      <c r="C368" s="7"/>
    </row>
    <row r="369" spans="1:3" x14ac:dyDescent="0.25">
      <c r="A369" s="23"/>
      <c r="C369" s="7"/>
    </row>
    <row r="370" spans="1:3" x14ac:dyDescent="0.25">
      <c r="A370" s="23"/>
      <c r="C370" s="7"/>
    </row>
    <row r="371" spans="1:3" x14ac:dyDescent="0.25">
      <c r="A371" s="23"/>
      <c r="C371" s="7"/>
    </row>
    <row r="372" spans="1:3" x14ac:dyDescent="0.25">
      <c r="A372" s="23"/>
      <c r="C372" s="7"/>
    </row>
    <row r="373" spans="1:3" x14ac:dyDescent="0.25">
      <c r="A373" s="23"/>
      <c r="C373" s="7"/>
    </row>
    <row r="374" spans="1:3" x14ac:dyDescent="0.25">
      <c r="A374" s="23"/>
      <c r="C374" s="7"/>
    </row>
    <row r="375" spans="1:3" x14ac:dyDescent="0.25">
      <c r="A375" s="23"/>
      <c r="C375" s="7"/>
    </row>
    <row r="376" spans="1:3" x14ac:dyDescent="0.25">
      <c r="A376" s="23"/>
      <c r="C376" s="7"/>
    </row>
    <row r="377" spans="1:3" x14ac:dyDescent="0.25">
      <c r="A377" s="23"/>
      <c r="C377" s="7"/>
    </row>
    <row r="378" spans="1:3" x14ac:dyDescent="0.25">
      <c r="A378" s="23"/>
      <c r="C378" s="7"/>
    </row>
    <row r="379" spans="1:3" x14ac:dyDescent="0.25">
      <c r="A379" s="23"/>
      <c r="C379" s="7"/>
    </row>
    <row r="380" spans="1:3" x14ac:dyDescent="0.25">
      <c r="A380" s="23"/>
      <c r="C380" s="7"/>
    </row>
    <row r="381" spans="1:3" x14ac:dyDescent="0.25">
      <c r="A381" s="23"/>
      <c r="C381" s="7"/>
    </row>
    <row r="382" spans="1:3" x14ac:dyDescent="0.25">
      <c r="A382" s="23"/>
      <c r="C382" s="7"/>
    </row>
    <row r="383" spans="1:3" x14ac:dyDescent="0.25">
      <c r="A383" s="23"/>
      <c r="C383" s="7"/>
    </row>
    <row r="384" spans="1:3" x14ac:dyDescent="0.25">
      <c r="A384" s="23"/>
      <c r="C384" s="7"/>
    </row>
    <row r="385" spans="1:3" x14ac:dyDescent="0.25">
      <c r="A385" s="23"/>
      <c r="C385" s="7"/>
    </row>
    <row r="386" spans="1:3" x14ac:dyDescent="0.25">
      <c r="A386" s="23"/>
      <c r="C386" s="7"/>
    </row>
    <row r="387" spans="1:3" x14ac:dyDescent="0.25">
      <c r="A387" s="23"/>
      <c r="C387" s="7"/>
    </row>
    <row r="388" spans="1:3" x14ac:dyDescent="0.25">
      <c r="A388" s="23"/>
      <c r="C388" s="7"/>
    </row>
    <row r="389" spans="1:3" x14ac:dyDescent="0.25">
      <c r="A389" s="23"/>
      <c r="C389" s="7"/>
    </row>
    <row r="390" spans="1:3" x14ac:dyDescent="0.25">
      <c r="A390" s="23"/>
      <c r="C390" s="7"/>
    </row>
    <row r="391" spans="1:3" x14ac:dyDescent="0.25">
      <c r="A391" s="23"/>
      <c r="C391" s="7"/>
    </row>
    <row r="392" spans="1:3" x14ac:dyDescent="0.25">
      <c r="A392" s="23"/>
      <c r="C392" s="7"/>
    </row>
    <row r="393" spans="1:3" x14ac:dyDescent="0.25">
      <c r="A393" s="23"/>
      <c r="C393" s="7"/>
    </row>
    <row r="394" spans="1:3" x14ac:dyDescent="0.25">
      <c r="A394" s="23"/>
      <c r="C394" s="7"/>
    </row>
    <row r="395" spans="1:3" x14ac:dyDescent="0.25">
      <c r="A395" s="23"/>
      <c r="C395" s="7"/>
    </row>
    <row r="396" spans="1:3" x14ac:dyDescent="0.25">
      <c r="A396" s="23"/>
      <c r="C396" s="7"/>
    </row>
    <row r="397" spans="1:3" x14ac:dyDescent="0.25">
      <c r="A397" s="23"/>
      <c r="C397" s="7"/>
    </row>
    <row r="398" spans="1:3" x14ac:dyDescent="0.25">
      <c r="A398" s="23"/>
      <c r="C398" s="7"/>
    </row>
    <row r="399" spans="1:3" x14ac:dyDescent="0.25">
      <c r="A399" s="23"/>
      <c r="C399" s="7"/>
    </row>
    <row r="400" spans="1:3" x14ac:dyDescent="0.25">
      <c r="A400" s="23"/>
      <c r="C400" s="7"/>
    </row>
    <row r="401" spans="1:3" x14ac:dyDescent="0.25">
      <c r="A401" s="23"/>
      <c r="C401" s="7"/>
    </row>
    <row r="402" spans="1:3" x14ac:dyDescent="0.25">
      <c r="A402" s="23"/>
      <c r="C402" s="7"/>
    </row>
    <row r="403" spans="1:3" x14ac:dyDescent="0.25">
      <c r="A403" s="23"/>
      <c r="C403" s="7"/>
    </row>
    <row r="404" spans="1:3" x14ac:dyDescent="0.25">
      <c r="A404" s="23"/>
      <c r="C404" s="7"/>
    </row>
    <row r="405" spans="1:3" x14ac:dyDescent="0.25">
      <c r="A405" s="23"/>
      <c r="C405" s="7"/>
    </row>
    <row r="406" spans="1:3" x14ac:dyDescent="0.25">
      <c r="A406" s="23"/>
      <c r="C406" s="7"/>
    </row>
    <row r="407" spans="1:3" x14ac:dyDescent="0.25">
      <c r="A407" s="23"/>
      <c r="C407" s="7"/>
    </row>
    <row r="408" spans="1:3" x14ac:dyDescent="0.25">
      <c r="A408" s="23"/>
      <c r="C408" s="7"/>
    </row>
    <row r="409" spans="1:3" x14ac:dyDescent="0.25">
      <c r="A409" s="23"/>
      <c r="C409" s="7"/>
    </row>
    <row r="410" spans="1:3" x14ac:dyDescent="0.25">
      <c r="A410" s="23"/>
      <c r="C410" s="7"/>
    </row>
    <row r="411" spans="1:3" x14ac:dyDescent="0.25">
      <c r="A411" s="23"/>
      <c r="C411" s="7"/>
    </row>
    <row r="412" spans="1:3" x14ac:dyDescent="0.25">
      <c r="A412" s="23"/>
      <c r="C412" s="7"/>
    </row>
    <row r="413" spans="1:3" x14ac:dyDescent="0.25">
      <c r="A413" s="23"/>
      <c r="C413" s="7"/>
    </row>
    <row r="414" spans="1:3" x14ac:dyDescent="0.25">
      <c r="A414" s="23"/>
      <c r="C414" s="7"/>
    </row>
    <row r="415" spans="1:3" x14ac:dyDescent="0.25">
      <c r="A415" s="23"/>
      <c r="C415" s="7"/>
    </row>
    <row r="416" spans="1:3" x14ac:dyDescent="0.25">
      <c r="A416" s="23"/>
      <c r="C416" s="7"/>
    </row>
    <row r="417" spans="1:3" x14ac:dyDescent="0.25">
      <c r="A417" s="23"/>
      <c r="C417" s="7"/>
    </row>
    <row r="418" spans="1:3" x14ac:dyDescent="0.25">
      <c r="A418" s="23"/>
      <c r="C418" s="7"/>
    </row>
    <row r="419" spans="1:3" x14ac:dyDescent="0.25">
      <c r="A419" s="23"/>
      <c r="C419" s="7"/>
    </row>
    <row r="420" spans="1:3" x14ac:dyDescent="0.25">
      <c r="A420" s="23"/>
      <c r="C420" s="7"/>
    </row>
    <row r="421" spans="1:3" x14ac:dyDescent="0.25">
      <c r="A421" s="23"/>
      <c r="C421" s="7"/>
    </row>
    <row r="422" spans="1:3" x14ac:dyDescent="0.25">
      <c r="A422" s="23"/>
      <c r="C422" s="7"/>
    </row>
    <row r="423" spans="1:3" x14ac:dyDescent="0.25">
      <c r="A423" s="23"/>
      <c r="C423" s="7"/>
    </row>
    <row r="424" spans="1:3" x14ac:dyDescent="0.25">
      <c r="A424" s="23"/>
      <c r="C424" s="7"/>
    </row>
    <row r="425" spans="1:3" x14ac:dyDescent="0.25">
      <c r="A425" s="23"/>
      <c r="C425" s="7"/>
    </row>
    <row r="426" spans="1:3" x14ac:dyDescent="0.25">
      <c r="A426" s="23"/>
      <c r="C426" s="7"/>
    </row>
    <row r="427" spans="1:3" x14ac:dyDescent="0.25">
      <c r="A427" s="23"/>
      <c r="C427" s="7"/>
    </row>
    <row r="428" spans="1:3" x14ac:dyDescent="0.25">
      <c r="A428" s="23"/>
      <c r="C428" s="7"/>
    </row>
    <row r="429" spans="1:3" x14ac:dyDescent="0.25">
      <c r="A429" s="23"/>
      <c r="C429" s="7"/>
    </row>
    <row r="430" spans="1:3" x14ac:dyDescent="0.25">
      <c r="A430" s="23"/>
      <c r="C430" s="7"/>
    </row>
    <row r="431" spans="1:3" x14ac:dyDescent="0.25">
      <c r="A431" s="23"/>
      <c r="C431" s="7"/>
    </row>
    <row r="432" spans="1:3" x14ac:dyDescent="0.25">
      <c r="A432" s="23"/>
      <c r="C432" s="7"/>
    </row>
    <row r="433" spans="1:3" x14ac:dyDescent="0.25">
      <c r="A433" s="23"/>
      <c r="C433" s="7"/>
    </row>
    <row r="434" spans="1:3" x14ac:dyDescent="0.25">
      <c r="A434" s="23"/>
      <c r="C434" s="7"/>
    </row>
    <row r="435" spans="1:3" x14ac:dyDescent="0.25">
      <c r="A435" s="23"/>
      <c r="C435" s="7"/>
    </row>
    <row r="436" spans="1:3" x14ac:dyDescent="0.25">
      <c r="A436" s="23"/>
      <c r="C436" s="7"/>
    </row>
    <row r="437" spans="1:3" x14ac:dyDescent="0.25">
      <c r="A437" s="23"/>
      <c r="C437" s="7"/>
    </row>
    <row r="438" spans="1:3" x14ac:dyDescent="0.25">
      <c r="A438" s="23"/>
      <c r="C438" s="7"/>
    </row>
    <row r="439" spans="1:3" x14ac:dyDescent="0.25">
      <c r="A439" s="23"/>
      <c r="C439" s="7"/>
    </row>
    <row r="440" spans="1:3" x14ac:dyDescent="0.25">
      <c r="A440" s="23"/>
      <c r="C440" s="7"/>
    </row>
    <row r="441" spans="1:3" x14ac:dyDescent="0.25">
      <c r="A441" s="23"/>
      <c r="C441" s="7"/>
    </row>
    <row r="442" spans="1:3" x14ac:dyDescent="0.25">
      <c r="A442" s="23"/>
      <c r="C442" s="7"/>
    </row>
    <row r="443" spans="1:3" x14ac:dyDescent="0.25">
      <c r="A443" s="23"/>
      <c r="C443" s="7"/>
    </row>
    <row r="444" spans="1:3" x14ac:dyDescent="0.25">
      <c r="A444" s="23"/>
      <c r="C444" s="7"/>
    </row>
    <row r="445" spans="1:3" x14ac:dyDescent="0.25">
      <c r="A445" s="23"/>
      <c r="C445" s="7"/>
    </row>
    <row r="446" spans="1:3" x14ac:dyDescent="0.25">
      <c r="A446" s="23"/>
      <c r="C446" s="7"/>
    </row>
    <row r="447" spans="1:3" x14ac:dyDescent="0.25">
      <c r="A447" s="23"/>
      <c r="C447" s="7"/>
    </row>
    <row r="448" spans="1:3" x14ac:dyDescent="0.25">
      <c r="A448" s="23"/>
      <c r="C448" s="7"/>
    </row>
    <row r="449" spans="1:3" x14ac:dyDescent="0.25">
      <c r="A449" s="23"/>
      <c r="C449" s="7"/>
    </row>
    <row r="450" spans="1:3" x14ac:dyDescent="0.25">
      <c r="A450" s="23"/>
      <c r="C450" s="7"/>
    </row>
    <row r="451" spans="1:3" x14ac:dyDescent="0.25">
      <c r="A451" s="23"/>
      <c r="C451" s="7"/>
    </row>
    <row r="452" spans="1:3" x14ac:dyDescent="0.25">
      <c r="A452" s="23"/>
      <c r="C452" s="7"/>
    </row>
    <row r="453" spans="1:3" x14ac:dyDescent="0.25">
      <c r="A453" s="23"/>
      <c r="C453" s="7"/>
    </row>
    <row r="454" spans="1:3" x14ac:dyDescent="0.25">
      <c r="A454" s="23"/>
      <c r="C454" s="7"/>
    </row>
    <row r="455" spans="1:3" x14ac:dyDescent="0.25">
      <c r="A455" s="23"/>
      <c r="C455" s="7"/>
    </row>
    <row r="456" spans="1:3" x14ac:dyDescent="0.25">
      <c r="A456" s="23"/>
      <c r="C456" s="7"/>
    </row>
    <row r="457" spans="1:3" x14ac:dyDescent="0.25">
      <c r="A457" s="23"/>
      <c r="C457" s="7"/>
    </row>
    <row r="458" spans="1:3" x14ac:dyDescent="0.25">
      <c r="A458" s="23"/>
      <c r="C458" s="7"/>
    </row>
    <row r="459" spans="1:3" x14ac:dyDescent="0.25">
      <c r="A459" s="23"/>
      <c r="C459" s="7"/>
    </row>
    <row r="460" spans="1:3" x14ac:dyDescent="0.25">
      <c r="A460" s="23"/>
      <c r="C460" s="7"/>
    </row>
    <row r="461" spans="1:3" x14ac:dyDescent="0.25">
      <c r="A461" s="23"/>
      <c r="C461" s="7"/>
    </row>
    <row r="462" spans="1:3" x14ac:dyDescent="0.25">
      <c r="A462" s="23"/>
      <c r="C462" s="7"/>
    </row>
    <row r="463" spans="1:3" x14ac:dyDescent="0.25">
      <c r="A463" s="23"/>
      <c r="C463" s="7"/>
    </row>
    <row r="464" spans="1:3" x14ac:dyDescent="0.25">
      <c r="A464" s="23"/>
      <c r="C464" s="7"/>
    </row>
    <row r="465" spans="1:3" x14ac:dyDescent="0.25">
      <c r="A465" s="23"/>
      <c r="C465" s="7"/>
    </row>
    <row r="466" spans="1:3" x14ac:dyDescent="0.25">
      <c r="A466" s="23"/>
      <c r="C466" s="7"/>
    </row>
    <row r="467" spans="1:3" x14ac:dyDescent="0.25">
      <c r="A467" s="23"/>
      <c r="C467" s="7"/>
    </row>
    <row r="468" spans="1:3" x14ac:dyDescent="0.25">
      <c r="A468" s="23"/>
      <c r="C468" s="7"/>
    </row>
    <row r="469" spans="1:3" x14ac:dyDescent="0.25">
      <c r="A469" s="23"/>
      <c r="C469" s="7"/>
    </row>
    <row r="470" spans="1:3" x14ac:dyDescent="0.25">
      <c r="A470" s="23"/>
      <c r="C470" s="7"/>
    </row>
    <row r="471" spans="1:3" x14ac:dyDescent="0.25">
      <c r="A471" s="23"/>
      <c r="C471" s="7"/>
    </row>
    <row r="472" spans="1:3" x14ac:dyDescent="0.25">
      <c r="A472" s="23"/>
      <c r="C472" s="7"/>
    </row>
    <row r="473" spans="1:3" x14ac:dyDescent="0.25">
      <c r="A473" s="23"/>
      <c r="C473" s="7"/>
    </row>
    <row r="474" spans="1:3" x14ac:dyDescent="0.25">
      <c r="A474" s="23"/>
      <c r="C474" s="7"/>
    </row>
    <row r="475" spans="1:3" x14ac:dyDescent="0.25">
      <c r="A475" s="23"/>
      <c r="C475" s="7"/>
    </row>
    <row r="476" spans="1:3" x14ac:dyDescent="0.25">
      <c r="A476" s="23"/>
      <c r="C476" s="7"/>
    </row>
    <row r="477" spans="1:3" x14ac:dyDescent="0.25">
      <c r="A477" s="23"/>
      <c r="C477" s="7"/>
    </row>
    <row r="478" spans="1:3" x14ac:dyDescent="0.25">
      <c r="A478" s="23"/>
      <c r="C478" s="7"/>
    </row>
    <row r="479" spans="1:3" x14ac:dyDescent="0.25">
      <c r="A479" s="23"/>
      <c r="C479" s="7"/>
    </row>
    <row r="480" spans="1:3" x14ac:dyDescent="0.25">
      <c r="A480" s="23"/>
      <c r="C480" s="7"/>
    </row>
    <row r="481" spans="1:3" x14ac:dyDescent="0.25">
      <c r="A481" s="23"/>
      <c r="C481" s="7"/>
    </row>
    <row r="482" spans="1:3" x14ac:dyDescent="0.25">
      <c r="A482" s="23"/>
      <c r="C482" s="7"/>
    </row>
    <row r="483" spans="1:3" x14ac:dyDescent="0.25">
      <c r="A483" s="23"/>
      <c r="C483" s="7"/>
    </row>
    <row r="484" spans="1:3" x14ac:dyDescent="0.25">
      <c r="A484" s="23"/>
      <c r="C484" s="7"/>
    </row>
    <row r="485" spans="1:3" x14ac:dyDescent="0.25">
      <c r="A485" s="23"/>
      <c r="C485" s="7"/>
    </row>
    <row r="486" spans="1:3" x14ac:dyDescent="0.25">
      <c r="A486" s="23"/>
      <c r="C486" s="7"/>
    </row>
    <row r="487" spans="1:3" x14ac:dyDescent="0.25">
      <c r="A487" s="23"/>
      <c r="C487" s="7"/>
    </row>
    <row r="488" spans="1:3" x14ac:dyDescent="0.25">
      <c r="A488" s="23"/>
      <c r="C488" s="7"/>
    </row>
    <row r="489" spans="1:3" x14ac:dyDescent="0.25">
      <c r="A489" s="23"/>
      <c r="C489" s="7"/>
    </row>
    <row r="490" spans="1:3" x14ac:dyDescent="0.25">
      <c r="A490" s="23"/>
      <c r="C490" s="7"/>
    </row>
    <row r="491" spans="1:3" x14ac:dyDescent="0.25">
      <c r="A491" s="23"/>
      <c r="C491" s="7"/>
    </row>
    <row r="492" spans="1:3" x14ac:dyDescent="0.25">
      <c r="A492" s="23"/>
      <c r="C492" s="7"/>
    </row>
    <row r="493" spans="1:3" x14ac:dyDescent="0.25">
      <c r="A493" s="23"/>
      <c r="C493" s="7"/>
    </row>
    <row r="494" spans="1:3" x14ac:dyDescent="0.25">
      <c r="A494" s="23"/>
      <c r="C494" s="7"/>
    </row>
    <row r="495" spans="1:3" x14ac:dyDescent="0.25">
      <c r="A495" s="23"/>
      <c r="C495" s="7"/>
    </row>
    <row r="496" spans="1:3" x14ac:dyDescent="0.25">
      <c r="A496" s="23"/>
      <c r="C496" s="7"/>
    </row>
    <row r="497" spans="1:3" x14ac:dyDescent="0.25">
      <c r="A497" s="23"/>
      <c r="C497" s="7"/>
    </row>
    <row r="498" spans="1:3" x14ac:dyDescent="0.25">
      <c r="A498" s="23"/>
      <c r="C498" s="7"/>
    </row>
    <row r="499" spans="1:3" x14ac:dyDescent="0.25">
      <c r="A499" s="23"/>
      <c r="C499" s="7"/>
    </row>
    <row r="500" spans="1:3" x14ac:dyDescent="0.25">
      <c r="A500" s="23"/>
      <c r="C500" s="7"/>
    </row>
    <row r="501" spans="1:3" x14ac:dyDescent="0.25">
      <c r="A501" s="23"/>
      <c r="C501" s="7"/>
    </row>
    <row r="502" spans="1:3" x14ac:dyDescent="0.25">
      <c r="A502" s="23"/>
      <c r="C502" s="7"/>
    </row>
    <row r="503" spans="1:3" x14ac:dyDescent="0.25">
      <c r="A503" s="23"/>
      <c r="C503" s="7"/>
    </row>
    <row r="504" spans="1:3" x14ac:dyDescent="0.25">
      <c r="A504" s="23"/>
      <c r="C504" s="7"/>
    </row>
    <row r="505" spans="1:3" x14ac:dyDescent="0.25">
      <c r="A505" s="23"/>
      <c r="C505" s="7"/>
    </row>
    <row r="506" spans="1:3" x14ac:dyDescent="0.25">
      <c r="A506" s="23"/>
      <c r="C506" s="7"/>
    </row>
    <row r="507" spans="1:3" x14ac:dyDescent="0.25">
      <c r="A507" s="23"/>
      <c r="C507" s="7"/>
    </row>
    <row r="508" spans="1:3" x14ac:dyDescent="0.25">
      <c r="A508" s="23"/>
      <c r="C508" s="7"/>
    </row>
    <row r="509" spans="1:3" x14ac:dyDescent="0.25">
      <c r="A509" s="23"/>
      <c r="C509" s="7"/>
    </row>
    <row r="510" spans="1:3" x14ac:dyDescent="0.25">
      <c r="A510" s="23"/>
      <c r="C510" s="7"/>
    </row>
    <row r="511" spans="1:3" x14ac:dyDescent="0.25">
      <c r="A511" s="23"/>
      <c r="C511" s="7"/>
    </row>
    <row r="512" spans="1:3" x14ac:dyDescent="0.25">
      <c r="A512" s="23"/>
      <c r="C512" s="7"/>
    </row>
    <row r="513" spans="1:3" x14ac:dyDescent="0.25">
      <c r="A513" s="23"/>
      <c r="C513" s="7"/>
    </row>
    <row r="514" spans="1:3" x14ac:dyDescent="0.25">
      <c r="A514" s="23"/>
      <c r="C514" s="7"/>
    </row>
    <row r="515" spans="1:3" x14ac:dyDescent="0.25">
      <c r="A515" s="23"/>
      <c r="C515" s="7"/>
    </row>
    <row r="516" spans="1:3" x14ac:dyDescent="0.25">
      <c r="A516" s="23"/>
      <c r="C516" s="7"/>
    </row>
    <row r="517" spans="1:3" x14ac:dyDescent="0.25">
      <c r="A517" s="23"/>
      <c r="C517" s="7"/>
    </row>
    <row r="518" spans="1:3" x14ac:dyDescent="0.25">
      <c r="A518" s="23"/>
      <c r="C518" s="7"/>
    </row>
    <row r="519" spans="1:3" x14ac:dyDescent="0.25">
      <c r="A519" s="23"/>
      <c r="C519" s="7"/>
    </row>
    <row r="520" spans="1:3" x14ac:dyDescent="0.25">
      <c r="A520" s="23"/>
      <c r="C520" s="7"/>
    </row>
    <row r="521" spans="1:3" x14ac:dyDescent="0.25">
      <c r="A521" s="23"/>
      <c r="C521" s="7"/>
    </row>
    <row r="522" spans="1:3" x14ac:dyDescent="0.25">
      <c r="A522" s="23"/>
      <c r="C522" s="7"/>
    </row>
    <row r="523" spans="1:3" x14ac:dyDescent="0.25">
      <c r="A523" s="23"/>
      <c r="C523" s="7"/>
    </row>
    <row r="524" spans="1:3" x14ac:dyDescent="0.25">
      <c r="A524" s="23"/>
      <c r="C524" s="7"/>
    </row>
    <row r="525" spans="1:3" x14ac:dyDescent="0.25">
      <c r="A525" s="23"/>
      <c r="C525" s="7"/>
    </row>
    <row r="526" spans="1:3" x14ac:dyDescent="0.25">
      <c r="A526" s="23"/>
      <c r="C526" s="7"/>
    </row>
    <row r="527" spans="1:3" x14ac:dyDescent="0.25">
      <c r="A527" s="23"/>
      <c r="C527" s="7"/>
    </row>
    <row r="528" spans="1:3" x14ac:dyDescent="0.25">
      <c r="A528" s="23"/>
      <c r="C528" s="7"/>
    </row>
    <row r="529" spans="1:3" x14ac:dyDescent="0.25">
      <c r="A529" s="23"/>
      <c r="C529" s="7"/>
    </row>
    <row r="530" spans="1:3" x14ac:dyDescent="0.25">
      <c r="A530" s="23"/>
      <c r="C530" s="7"/>
    </row>
    <row r="531" spans="1:3" x14ac:dyDescent="0.25">
      <c r="A531" s="23"/>
      <c r="C531" s="7"/>
    </row>
    <row r="532" spans="1:3" x14ac:dyDescent="0.25">
      <c r="A532" s="23"/>
      <c r="C532" s="7"/>
    </row>
    <row r="533" spans="1:3" x14ac:dyDescent="0.25">
      <c r="A533" s="23"/>
      <c r="C533" s="7"/>
    </row>
    <row r="534" spans="1:3" x14ac:dyDescent="0.25">
      <c r="A534" s="23"/>
      <c r="C534" s="7"/>
    </row>
    <row r="535" spans="1:3" x14ac:dyDescent="0.25">
      <c r="A535" s="23"/>
      <c r="C535" s="7"/>
    </row>
    <row r="536" spans="1:3" x14ac:dyDescent="0.25">
      <c r="A536" s="23"/>
      <c r="C536" s="7"/>
    </row>
    <row r="537" spans="1:3" x14ac:dyDescent="0.25">
      <c r="A537" s="23"/>
      <c r="C537" s="7"/>
    </row>
    <row r="538" spans="1:3" x14ac:dyDescent="0.25">
      <c r="A538" s="23"/>
      <c r="C538" s="7"/>
    </row>
    <row r="539" spans="1:3" x14ac:dyDescent="0.25">
      <c r="A539" s="23"/>
      <c r="C539" s="7"/>
    </row>
    <row r="540" spans="1:3" x14ac:dyDescent="0.25">
      <c r="A540" s="23"/>
      <c r="C540" s="7"/>
    </row>
    <row r="541" spans="1:3" x14ac:dyDescent="0.25">
      <c r="A541" s="23"/>
      <c r="C541" s="7"/>
    </row>
    <row r="542" spans="1:3" x14ac:dyDescent="0.25">
      <c r="A542" s="23"/>
      <c r="C542" s="7"/>
    </row>
    <row r="543" spans="1:3" x14ac:dyDescent="0.25">
      <c r="A543" s="23"/>
      <c r="C543" s="7"/>
    </row>
    <row r="544" spans="1:3" x14ac:dyDescent="0.25">
      <c r="A544" s="23"/>
      <c r="C544" s="7"/>
    </row>
    <row r="545" spans="1:3" x14ac:dyDescent="0.25">
      <c r="A545" s="23"/>
      <c r="C545" s="7"/>
    </row>
    <row r="546" spans="1:3" x14ac:dyDescent="0.25">
      <c r="A546" s="23"/>
      <c r="C546" s="7"/>
    </row>
    <row r="547" spans="1:3" x14ac:dyDescent="0.25">
      <c r="A547" s="23"/>
      <c r="C547" s="7"/>
    </row>
    <row r="548" spans="1:3" x14ac:dyDescent="0.25">
      <c r="A548" s="23"/>
      <c r="C548" s="7"/>
    </row>
    <row r="549" spans="1:3" x14ac:dyDescent="0.25">
      <c r="A549" s="23"/>
      <c r="C549" s="7"/>
    </row>
    <row r="550" spans="1:3" x14ac:dyDescent="0.25">
      <c r="A550" s="23"/>
      <c r="C550" s="7"/>
    </row>
    <row r="551" spans="1:3" x14ac:dyDescent="0.25">
      <c r="A551" s="23"/>
      <c r="C551" s="7"/>
    </row>
    <row r="552" spans="1:3" x14ac:dyDescent="0.25">
      <c r="A552" s="23"/>
      <c r="C552" s="7"/>
    </row>
    <row r="553" spans="1:3" x14ac:dyDescent="0.25">
      <c r="A553" s="23"/>
      <c r="C553" s="7"/>
    </row>
    <row r="554" spans="1:3" x14ac:dyDescent="0.25">
      <c r="A554" s="23"/>
      <c r="C554" s="7"/>
    </row>
    <row r="555" spans="1:3" x14ac:dyDescent="0.25">
      <c r="A555" s="23"/>
      <c r="C555" s="7"/>
    </row>
    <row r="556" spans="1:3" x14ac:dyDescent="0.25">
      <c r="A556" s="23"/>
      <c r="C556" s="7"/>
    </row>
    <row r="557" spans="1:3" x14ac:dyDescent="0.25">
      <c r="A557" s="23"/>
      <c r="C557" s="7"/>
    </row>
    <row r="558" spans="1:3" x14ac:dyDescent="0.25">
      <c r="A558" s="23"/>
      <c r="C558" s="7"/>
    </row>
    <row r="559" spans="1:3" x14ac:dyDescent="0.25">
      <c r="A559" s="23"/>
      <c r="C559" s="7"/>
    </row>
    <row r="560" spans="1:3" x14ac:dyDescent="0.25">
      <c r="A560" s="23"/>
      <c r="C560" s="7"/>
    </row>
    <row r="561" spans="1:3" x14ac:dyDescent="0.25">
      <c r="A561" s="23"/>
      <c r="C561" s="7"/>
    </row>
    <row r="562" spans="1:3" x14ac:dyDescent="0.25">
      <c r="A562" s="23"/>
      <c r="C562" s="7"/>
    </row>
    <row r="563" spans="1:3" x14ac:dyDescent="0.25">
      <c r="A563" s="23"/>
      <c r="C563" s="7"/>
    </row>
    <row r="564" spans="1:3" x14ac:dyDescent="0.25">
      <c r="A564" s="23"/>
      <c r="C564" s="7"/>
    </row>
    <row r="565" spans="1:3" x14ac:dyDescent="0.25">
      <c r="A565" s="23"/>
      <c r="C565" s="7"/>
    </row>
    <row r="566" spans="1:3" x14ac:dyDescent="0.25">
      <c r="A566" s="23"/>
      <c r="C566" s="7"/>
    </row>
    <row r="567" spans="1:3" x14ac:dyDescent="0.25">
      <c r="A567" s="23"/>
      <c r="C567" s="7"/>
    </row>
    <row r="568" spans="1:3" x14ac:dyDescent="0.25">
      <c r="A568" s="23"/>
      <c r="C568" s="7"/>
    </row>
    <row r="569" spans="1:3" x14ac:dyDescent="0.25">
      <c r="A569" s="23"/>
      <c r="C569" s="7"/>
    </row>
    <row r="570" spans="1:3" x14ac:dyDescent="0.25">
      <c r="A570" s="23"/>
      <c r="C570" s="7"/>
    </row>
    <row r="571" spans="1:3" x14ac:dyDescent="0.25">
      <c r="A571" s="23"/>
      <c r="C571" s="7"/>
    </row>
    <row r="572" spans="1:3" x14ac:dyDescent="0.25">
      <c r="A572" s="23"/>
      <c r="C572" s="7"/>
    </row>
    <row r="573" spans="1:3" x14ac:dyDescent="0.25">
      <c r="A573" s="23"/>
      <c r="C573" s="7"/>
    </row>
    <row r="574" spans="1:3" x14ac:dyDescent="0.25">
      <c r="A574" s="23"/>
      <c r="C574" s="7"/>
    </row>
    <row r="575" spans="1:3" x14ac:dyDescent="0.25">
      <c r="A575" s="23"/>
      <c r="C575" s="7"/>
    </row>
    <row r="576" spans="1:3" x14ac:dyDescent="0.25">
      <c r="A576" s="23"/>
      <c r="C576" s="7"/>
    </row>
    <row r="577" spans="1:3" x14ac:dyDescent="0.25">
      <c r="A577" s="23"/>
      <c r="C577" s="7"/>
    </row>
    <row r="578" spans="1:3" x14ac:dyDescent="0.25">
      <c r="A578" s="23"/>
      <c r="C578" s="7"/>
    </row>
    <row r="579" spans="1:3" x14ac:dyDescent="0.25">
      <c r="A579" s="23"/>
      <c r="C579" s="7"/>
    </row>
    <row r="580" spans="1:3" x14ac:dyDescent="0.25">
      <c r="A580" s="23"/>
      <c r="C580" s="7"/>
    </row>
    <row r="581" spans="1:3" x14ac:dyDescent="0.25">
      <c r="A581" s="23"/>
      <c r="C581" s="7"/>
    </row>
    <row r="582" spans="1:3" x14ac:dyDescent="0.25">
      <c r="A582" s="23"/>
      <c r="C582" s="7"/>
    </row>
    <row r="583" spans="1:3" x14ac:dyDescent="0.25">
      <c r="A583" s="23"/>
      <c r="C583" s="7"/>
    </row>
    <row r="584" spans="1:3" x14ac:dyDescent="0.25">
      <c r="A584" s="23"/>
      <c r="C584" s="7"/>
    </row>
    <row r="585" spans="1:3" x14ac:dyDescent="0.25">
      <c r="A585" s="23"/>
      <c r="C585" s="7"/>
    </row>
    <row r="586" spans="1:3" x14ac:dyDescent="0.25">
      <c r="A586" s="23"/>
      <c r="C586" s="7"/>
    </row>
    <row r="587" spans="1:3" x14ac:dyDescent="0.25">
      <c r="A587" s="23"/>
      <c r="C587" s="7"/>
    </row>
    <row r="588" spans="1:3" x14ac:dyDescent="0.25">
      <c r="A588" s="23"/>
      <c r="C588" s="7"/>
    </row>
    <row r="589" spans="1:3" x14ac:dyDescent="0.25">
      <c r="A589" s="23"/>
      <c r="C589" s="7"/>
    </row>
    <row r="590" spans="1:3" x14ac:dyDescent="0.25">
      <c r="A590" s="23"/>
      <c r="C590" s="7"/>
    </row>
    <row r="591" spans="1:3" x14ac:dyDescent="0.25">
      <c r="A591" s="23"/>
      <c r="C591" s="7"/>
    </row>
    <row r="592" spans="1:3" x14ac:dyDescent="0.25">
      <c r="A592" s="23"/>
      <c r="C592" s="7"/>
    </row>
    <row r="593" spans="1:3" x14ac:dyDescent="0.25">
      <c r="A593" s="23"/>
      <c r="C593" s="7"/>
    </row>
    <row r="594" spans="1:3" x14ac:dyDescent="0.25">
      <c r="A594" s="23"/>
      <c r="C594" s="7"/>
    </row>
    <row r="595" spans="1:3" x14ac:dyDescent="0.25">
      <c r="A595" s="23"/>
      <c r="C595" s="7"/>
    </row>
    <row r="596" spans="1:3" x14ac:dyDescent="0.25">
      <c r="A596" s="23"/>
      <c r="C596" s="7"/>
    </row>
    <row r="597" spans="1:3" x14ac:dyDescent="0.25">
      <c r="A597" s="23"/>
      <c r="C597" s="7"/>
    </row>
    <row r="598" spans="1:3" x14ac:dyDescent="0.25">
      <c r="A598" s="23"/>
      <c r="C598" s="7"/>
    </row>
    <row r="599" spans="1:3" x14ac:dyDescent="0.25">
      <c r="A599" s="23"/>
      <c r="C599" s="7"/>
    </row>
    <row r="600" spans="1:3" x14ac:dyDescent="0.25">
      <c r="A600" s="23"/>
      <c r="C600" s="7"/>
    </row>
    <row r="601" spans="1:3" x14ac:dyDescent="0.25">
      <c r="A601" s="23"/>
      <c r="C601" s="7"/>
    </row>
    <row r="602" spans="1:3" x14ac:dyDescent="0.25">
      <c r="A602" s="23"/>
      <c r="C602" s="7"/>
    </row>
    <row r="603" spans="1:3" x14ac:dyDescent="0.25">
      <c r="A603" s="23"/>
      <c r="C603" s="7"/>
    </row>
    <row r="604" spans="1:3" x14ac:dyDescent="0.25">
      <c r="A604" s="23"/>
      <c r="C604" s="7"/>
    </row>
    <row r="605" spans="1:3" x14ac:dyDescent="0.25">
      <c r="A605" s="23"/>
      <c r="C605" s="7"/>
    </row>
    <row r="606" spans="1:3" x14ac:dyDescent="0.25">
      <c r="A606" s="23"/>
      <c r="C606" s="7"/>
    </row>
    <row r="607" spans="1:3" x14ac:dyDescent="0.25">
      <c r="A607" s="23"/>
      <c r="C607" s="7"/>
    </row>
    <row r="608" spans="1:3" x14ac:dyDescent="0.25">
      <c r="A608" s="23"/>
      <c r="C608" s="7"/>
    </row>
    <row r="609" spans="1:3" x14ac:dyDescent="0.25">
      <c r="A609" s="23"/>
      <c r="C609" s="7"/>
    </row>
    <row r="610" spans="1:3" x14ac:dyDescent="0.25">
      <c r="A610" s="23"/>
      <c r="C610" s="7"/>
    </row>
    <row r="611" spans="1:3" x14ac:dyDescent="0.25">
      <c r="A611" s="23"/>
      <c r="C611" s="7"/>
    </row>
    <row r="612" spans="1:3" x14ac:dyDescent="0.25">
      <c r="A612" s="23"/>
      <c r="C612" s="7"/>
    </row>
    <row r="613" spans="1:3" x14ac:dyDescent="0.25">
      <c r="A613" s="23"/>
      <c r="C613" s="7"/>
    </row>
    <row r="614" spans="1:3" x14ac:dyDescent="0.25">
      <c r="A614" s="23"/>
      <c r="C614" s="7"/>
    </row>
    <row r="615" spans="1:3" x14ac:dyDescent="0.25">
      <c r="A615" s="23"/>
      <c r="C615" s="7"/>
    </row>
    <row r="616" spans="1:3" x14ac:dyDescent="0.25">
      <c r="A616" s="23"/>
      <c r="C616" s="7"/>
    </row>
    <row r="617" spans="1:3" x14ac:dyDescent="0.25">
      <c r="A617" s="23"/>
      <c r="C617" s="7"/>
    </row>
    <row r="618" spans="1:3" x14ac:dyDescent="0.25">
      <c r="A618" s="23"/>
      <c r="C618" s="7"/>
    </row>
    <row r="619" spans="1:3" x14ac:dyDescent="0.25">
      <c r="A619" s="23"/>
      <c r="C619" s="7"/>
    </row>
    <row r="620" spans="1:3" x14ac:dyDescent="0.25">
      <c r="A620" s="23"/>
      <c r="C620" s="7"/>
    </row>
    <row r="621" spans="1:3" x14ac:dyDescent="0.25">
      <c r="A621" s="23"/>
      <c r="C621" s="7"/>
    </row>
    <row r="622" spans="1:3" x14ac:dyDescent="0.25">
      <c r="A622" s="23"/>
      <c r="C622" s="7"/>
    </row>
    <row r="623" spans="1:3" x14ac:dyDescent="0.25">
      <c r="A623" s="23"/>
      <c r="C623" s="7"/>
    </row>
    <row r="624" spans="1:3" x14ac:dyDescent="0.25">
      <c r="A624" s="23"/>
      <c r="C624" s="7"/>
    </row>
    <row r="625" spans="1:3" x14ac:dyDescent="0.25">
      <c r="A625" s="23"/>
      <c r="C625" s="7"/>
    </row>
    <row r="626" spans="1:3" x14ac:dyDescent="0.25">
      <c r="A626" s="23"/>
      <c r="C626" s="7"/>
    </row>
    <row r="627" spans="1:3" x14ac:dyDescent="0.25">
      <c r="A627" s="23"/>
      <c r="C627" s="7"/>
    </row>
    <row r="628" spans="1:3" x14ac:dyDescent="0.25">
      <c r="A628" s="23"/>
      <c r="C628" s="7"/>
    </row>
    <row r="629" spans="1:3" x14ac:dyDescent="0.25">
      <c r="A629" s="23"/>
      <c r="C629" s="7"/>
    </row>
    <row r="630" spans="1:3" x14ac:dyDescent="0.25">
      <c r="A630" s="23"/>
      <c r="C630" s="7"/>
    </row>
    <row r="631" spans="1:3" x14ac:dyDescent="0.25">
      <c r="A631" s="23"/>
      <c r="C631" s="7"/>
    </row>
    <row r="632" spans="1:3" x14ac:dyDescent="0.25">
      <c r="A632" s="23"/>
      <c r="C632" s="7"/>
    </row>
    <row r="633" spans="1:3" x14ac:dyDescent="0.25">
      <c r="A633" s="23"/>
      <c r="C633" s="7"/>
    </row>
    <row r="634" spans="1:3" x14ac:dyDescent="0.25">
      <c r="A634" s="23"/>
      <c r="C634" s="7"/>
    </row>
    <row r="635" spans="1:3" x14ac:dyDescent="0.25">
      <c r="A635" s="23"/>
      <c r="C635" s="7"/>
    </row>
    <row r="636" spans="1:3" x14ac:dyDescent="0.25">
      <c r="A636" s="23"/>
      <c r="C636" s="7"/>
    </row>
    <row r="637" spans="1:3" x14ac:dyDescent="0.25">
      <c r="A637" s="23"/>
      <c r="C637" s="7"/>
    </row>
    <row r="638" spans="1:3" x14ac:dyDescent="0.25">
      <c r="A638" s="23"/>
      <c r="C638" s="7"/>
    </row>
    <row r="639" spans="1:3" x14ac:dyDescent="0.25">
      <c r="A639" s="23"/>
      <c r="C639" s="7"/>
    </row>
    <row r="640" spans="1:3" x14ac:dyDescent="0.25">
      <c r="A640" s="23"/>
      <c r="C640" s="7"/>
    </row>
    <row r="641" spans="1:3" x14ac:dyDescent="0.25">
      <c r="A641" s="23"/>
      <c r="C641" s="7"/>
    </row>
    <row r="642" spans="1:3" x14ac:dyDescent="0.25">
      <c r="A642" s="23"/>
      <c r="C642" s="7"/>
    </row>
    <row r="643" spans="1:3" x14ac:dyDescent="0.25">
      <c r="A643" s="23"/>
      <c r="C643" s="7"/>
    </row>
    <row r="644" spans="1:3" x14ac:dyDescent="0.25">
      <c r="A644" s="23"/>
      <c r="C644" s="7"/>
    </row>
    <row r="645" spans="1:3" x14ac:dyDescent="0.25">
      <c r="A645" s="23"/>
      <c r="C645" s="7"/>
    </row>
    <row r="646" spans="1:3" x14ac:dyDescent="0.25">
      <c r="A646" s="23"/>
      <c r="C646" s="7"/>
    </row>
    <row r="647" spans="1:3" x14ac:dyDescent="0.25">
      <c r="A647" s="23"/>
      <c r="C647" s="7"/>
    </row>
    <row r="648" spans="1:3" x14ac:dyDescent="0.25">
      <c r="A648" s="23"/>
      <c r="C648" s="7"/>
    </row>
    <row r="649" spans="1:3" x14ac:dyDescent="0.25">
      <c r="A649" s="23"/>
      <c r="C649" s="7"/>
    </row>
    <row r="650" spans="1:3" x14ac:dyDescent="0.25">
      <c r="A650" s="23"/>
      <c r="C650" s="7"/>
    </row>
    <row r="651" spans="1:3" x14ac:dyDescent="0.25">
      <c r="A651" s="23"/>
      <c r="C651" s="7"/>
    </row>
    <row r="652" spans="1:3" x14ac:dyDescent="0.25">
      <c r="A652" s="23"/>
      <c r="C652" s="7"/>
    </row>
    <row r="653" spans="1:3" x14ac:dyDescent="0.25">
      <c r="A653" s="23"/>
      <c r="C653" s="7"/>
    </row>
    <row r="654" spans="1:3" x14ac:dyDescent="0.25">
      <c r="A654" s="23"/>
      <c r="C654" s="7"/>
    </row>
    <row r="655" spans="1:3" x14ac:dyDescent="0.25">
      <c r="A655" s="23"/>
      <c r="C655" s="7"/>
    </row>
    <row r="656" spans="1:3" x14ac:dyDescent="0.25">
      <c r="A656" s="23"/>
      <c r="C656" s="7"/>
    </row>
    <row r="657" spans="1:3" x14ac:dyDescent="0.25">
      <c r="A657" s="23"/>
      <c r="C657" s="7"/>
    </row>
    <row r="658" spans="1:3" x14ac:dyDescent="0.25">
      <c r="A658" s="23"/>
      <c r="C658" s="7"/>
    </row>
    <row r="659" spans="1:3" x14ac:dyDescent="0.25">
      <c r="A659" s="23"/>
      <c r="C659" s="7"/>
    </row>
    <row r="660" spans="1:3" x14ac:dyDescent="0.25">
      <c r="A660" s="23"/>
      <c r="C660" s="7"/>
    </row>
    <row r="661" spans="1:3" x14ac:dyDescent="0.25">
      <c r="A661" s="23"/>
      <c r="C661" s="7"/>
    </row>
    <row r="662" spans="1:3" x14ac:dyDescent="0.25">
      <c r="A662" s="23"/>
      <c r="C662" s="7"/>
    </row>
    <row r="663" spans="1:3" x14ac:dyDescent="0.25">
      <c r="A663" s="23"/>
      <c r="C663" s="7"/>
    </row>
    <row r="664" spans="1:3" x14ac:dyDescent="0.25">
      <c r="A664" s="23"/>
      <c r="C664" s="7"/>
    </row>
    <row r="665" spans="1:3" x14ac:dyDescent="0.25">
      <c r="A665" s="23"/>
      <c r="C665" s="7"/>
    </row>
    <row r="666" spans="1:3" x14ac:dyDescent="0.25">
      <c r="A666" s="23"/>
      <c r="C666" s="7"/>
    </row>
    <row r="667" spans="1:3" x14ac:dyDescent="0.25">
      <c r="A667" s="23"/>
      <c r="C667" s="7"/>
    </row>
    <row r="668" spans="1:3" x14ac:dyDescent="0.25">
      <c r="A668" s="23"/>
      <c r="C668" s="7"/>
    </row>
    <row r="669" spans="1:3" x14ac:dyDescent="0.25">
      <c r="A669" s="23"/>
      <c r="C669" s="7"/>
    </row>
    <row r="670" spans="1:3" x14ac:dyDescent="0.25">
      <c r="A670" s="23"/>
      <c r="C670" s="7"/>
    </row>
    <row r="671" spans="1:3" x14ac:dyDescent="0.25">
      <c r="A671" s="23"/>
      <c r="C671" s="7"/>
    </row>
    <row r="672" spans="1:3" x14ac:dyDescent="0.25">
      <c r="A672" s="23"/>
      <c r="C672" s="7"/>
    </row>
    <row r="673" spans="1:3" x14ac:dyDescent="0.25">
      <c r="A673" s="23"/>
      <c r="C673" s="7"/>
    </row>
    <row r="674" spans="1:3" x14ac:dyDescent="0.25">
      <c r="A674" s="23"/>
      <c r="C674" s="7"/>
    </row>
    <row r="675" spans="1:3" x14ac:dyDescent="0.25">
      <c r="A675" s="23"/>
      <c r="C675" s="7"/>
    </row>
    <row r="676" spans="1:3" x14ac:dyDescent="0.25">
      <c r="A676" s="23"/>
      <c r="C676" s="7"/>
    </row>
    <row r="677" spans="1:3" x14ac:dyDescent="0.25">
      <c r="A677" s="23"/>
      <c r="C677" s="7"/>
    </row>
    <row r="678" spans="1:3" x14ac:dyDescent="0.25">
      <c r="A678" s="23"/>
      <c r="C678" s="7"/>
    </row>
    <row r="679" spans="1:3" x14ac:dyDescent="0.25">
      <c r="A679" s="23"/>
      <c r="C679" s="7"/>
    </row>
    <row r="680" spans="1:3" x14ac:dyDescent="0.25">
      <c r="A680" s="23"/>
      <c r="C680" s="7"/>
    </row>
    <row r="681" spans="1:3" x14ac:dyDescent="0.25">
      <c r="A681" s="23"/>
      <c r="C681" s="7"/>
    </row>
    <row r="682" spans="1:3" x14ac:dyDescent="0.25">
      <c r="A682" s="23"/>
      <c r="C682" s="7"/>
    </row>
    <row r="683" spans="1:3" x14ac:dyDescent="0.25">
      <c r="A683" s="23"/>
      <c r="C683" s="7"/>
    </row>
    <row r="684" spans="1:3" x14ac:dyDescent="0.25">
      <c r="A684" s="23"/>
      <c r="C684" s="7"/>
    </row>
    <row r="685" spans="1:3" x14ac:dyDescent="0.25">
      <c r="A685" s="23"/>
      <c r="C685" s="7"/>
    </row>
    <row r="686" spans="1:3" x14ac:dyDescent="0.25">
      <c r="A686" s="23"/>
      <c r="C686" s="7"/>
    </row>
    <row r="687" spans="1:3" x14ac:dyDescent="0.25">
      <c r="A687" s="23"/>
      <c r="C687" s="7"/>
    </row>
    <row r="688" spans="1:3" x14ac:dyDescent="0.25">
      <c r="A688" s="23"/>
      <c r="C688" s="7"/>
    </row>
    <row r="689" spans="1:3" x14ac:dyDescent="0.25">
      <c r="A689" s="23"/>
      <c r="C689" s="7"/>
    </row>
    <row r="690" spans="1:3" x14ac:dyDescent="0.25">
      <c r="A690" s="23"/>
      <c r="C690" s="7"/>
    </row>
    <row r="691" spans="1:3" x14ac:dyDescent="0.25">
      <c r="A691" s="23"/>
      <c r="C691" s="7"/>
    </row>
    <row r="692" spans="1:3" x14ac:dyDescent="0.25">
      <c r="A692" s="23"/>
      <c r="C692" s="7"/>
    </row>
    <row r="693" spans="1:3" x14ac:dyDescent="0.25">
      <c r="A693" s="23"/>
      <c r="C693" s="7"/>
    </row>
    <row r="694" spans="1:3" x14ac:dyDescent="0.25">
      <c r="A694" s="23"/>
      <c r="C694" s="7"/>
    </row>
    <row r="695" spans="1:3" x14ac:dyDescent="0.25">
      <c r="A695" s="23"/>
      <c r="C695" s="7"/>
    </row>
    <row r="696" spans="1:3" x14ac:dyDescent="0.25">
      <c r="A696" s="23"/>
      <c r="C696" s="7"/>
    </row>
    <row r="697" spans="1:3" x14ac:dyDescent="0.25">
      <c r="A697" s="23"/>
      <c r="C697" s="7"/>
    </row>
    <row r="698" spans="1:3" x14ac:dyDescent="0.25">
      <c r="A698" s="23"/>
      <c r="C698" s="7"/>
    </row>
    <row r="699" spans="1:3" x14ac:dyDescent="0.25">
      <c r="A699" s="23"/>
      <c r="C699" s="7"/>
    </row>
    <row r="700" spans="1:3" x14ac:dyDescent="0.25">
      <c r="A700" s="23"/>
      <c r="C700" s="7"/>
    </row>
    <row r="701" spans="1:3" x14ac:dyDescent="0.25">
      <c r="A701" s="23"/>
      <c r="C701" s="7"/>
    </row>
    <row r="702" spans="1:3" x14ac:dyDescent="0.25">
      <c r="A702" s="23"/>
      <c r="C702" s="7"/>
    </row>
    <row r="703" spans="1:3" x14ac:dyDescent="0.25">
      <c r="A703" s="23"/>
      <c r="C703" s="7"/>
    </row>
    <row r="704" spans="1:3" x14ac:dyDescent="0.25">
      <c r="A704" s="23"/>
      <c r="C704" s="7"/>
    </row>
    <row r="705" spans="1:3" x14ac:dyDescent="0.25">
      <c r="A705" s="23"/>
      <c r="C705" s="7"/>
    </row>
    <row r="706" spans="1:3" x14ac:dyDescent="0.25">
      <c r="A706" s="23"/>
      <c r="C706" s="7"/>
    </row>
    <row r="707" spans="1:3" x14ac:dyDescent="0.25">
      <c r="A707" s="23"/>
      <c r="C707" s="7"/>
    </row>
    <row r="708" spans="1:3" x14ac:dyDescent="0.25">
      <c r="A708" s="23"/>
      <c r="C708" s="7"/>
    </row>
    <row r="709" spans="1:3" x14ac:dyDescent="0.25">
      <c r="A709" s="23"/>
      <c r="C709" s="7"/>
    </row>
    <row r="710" spans="1:3" x14ac:dyDescent="0.25">
      <c r="A710" s="23"/>
      <c r="C710" s="7"/>
    </row>
    <row r="711" spans="1:3" x14ac:dyDescent="0.25">
      <c r="A711" s="23"/>
      <c r="C711" s="7"/>
    </row>
    <row r="712" spans="1:3" x14ac:dyDescent="0.25">
      <c r="A712" s="23"/>
      <c r="C712" s="7"/>
    </row>
    <row r="713" spans="1:3" x14ac:dyDescent="0.25">
      <c r="A713" s="23"/>
      <c r="C713" s="7"/>
    </row>
    <row r="714" spans="1:3" x14ac:dyDescent="0.25">
      <c r="A714" s="23"/>
      <c r="C714" s="7"/>
    </row>
    <row r="715" spans="1:3" x14ac:dyDescent="0.25">
      <c r="A715" s="23"/>
      <c r="C715" s="7"/>
    </row>
    <row r="716" spans="1:3" x14ac:dyDescent="0.25">
      <c r="A716" s="23"/>
      <c r="C716" s="7"/>
    </row>
    <row r="717" spans="1:3" x14ac:dyDescent="0.25">
      <c r="A717" s="23"/>
      <c r="C717" s="7"/>
    </row>
    <row r="718" spans="1:3" x14ac:dyDescent="0.25">
      <c r="A718" s="23"/>
      <c r="C718" s="7"/>
    </row>
    <row r="719" spans="1:3" x14ac:dyDescent="0.25">
      <c r="A719" s="23"/>
      <c r="C719" s="7"/>
    </row>
    <row r="720" spans="1:3" x14ac:dyDescent="0.25">
      <c r="A720" s="23"/>
      <c r="C720" s="7"/>
    </row>
    <row r="721" spans="1:3" x14ac:dyDescent="0.25">
      <c r="A721" s="23"/>
      <c r="C721" s="7"/>
    </row>
    <row r="722" spans="1:3" x14ac:dyDescent="0.25">
      <c r="A722" s="23"/>
      <c r="C722" s="7"/>
    </row>
    <row r="723" spans="1:3" x14ac:dyDescent="0.25">
      <c r="A723" s="23"/>
      <c r="C723" s="7"/>
    </row>
    <row r="724" spans="1:3" x14ac:dyDescent="0.25">
      <c r="A724" s="23"/>
      <c r="C724" s="7"/>
    </row>
    <row r="725" spans="1:3" x14ac:dyDescent="0.25">
      <c r="A725" s="23"/>
      <c r="C725" s="7"/>
    </row>
    <row r="726" spans="1:3" x14ac:dyDescent="0.25">
      <c r="A726" s="23"/>
      <c r="C726" s="7"/>
    </row>
    <row r="727" spans="1:3" x14ac:dyDescent="0.25">
      <c r="A727" s="23"/>
      <c r="C727" s="7"/>
    </row>
    <row r="728" spans="1:3" x14ac:dyDescent="0.25">
      <c r="A728" s="23"/>
      <c r="C728" s="7"/>
    </row>
    <row r="729" spans="1:3" x14ac:dyDescent="0.25">
      <c r="A729" s="23"/>
      <c r="C729" s="7"/>
    </row>
    <row r="730" spans="1:3" x14ac:dyDescent="0.25">
      <c r="A730" s="23"/>
      <c r="C730" s="7"/>
    </row>
    <row r="731" spans="1:3" x14ac:dyDescent="0.25">
      <c r="A731" s="23"/>
      <c r="C731" s="7"/>
    </row>
    <row r="732" spans="1:3" x14ac:dyDescent="0.25">
      <c r="A732" s="23"/>
      <c r="C732" s="7"/>
    </row>
    <row r="733" spans="1:3" x14ac:dyDescent="0.25">
      <c r="A733" s="23"/>
      <c r="C733" s="7"/>
    </row>
    <row r="734" spans="1:3" x14ac:dyDescent="0.25">
      <c r="A734" s="23"/>
      <c r="C734" s="7"/>
    </row>
    <row r="735" spans="1:3" x14ac:dyDescent="0.25">
      <c r="A735" s="23"/>
      <c r="C735" s="7"/>
    </row>
    <row r="736" spans="1:3" x14ac:dyDescent="0.25">
      <c r="A736" s="23"/>
      <c r="C736" s="7"/>
    </row>
    <row r="737" spans="1:3" x14ac:dyDescent="0.25">
      <c r="A737" s="23"/>
      <c r="C737" s="7"/>
    </row>
    <row r="738" spans="1:3" x14ac:dyDescent="0.25">
      <c r="A738" s="23"/>
      <c r="C738" s="7"/>
    </row>
    <row r="739" spans="1:3" x14ac:dyDescent="0.25">
      <c r="A739" s="23"/>
      <c r="C739" s="7"/>
    </row>
    <row r="740" spans="1:3" x14ac:dyDescent="0.25">
      <c r="A740" s="23"/>
      <c r="C740" s="7"/>
    </row>
    <row r="741" spans="1:3" x14ac:dyDescent="0.25">
      <c r="A741" s="23"/>
      <c r="C741" s="7"/>
    </row>
    <row r="742" spans="1:3" x14ac:dyDescent="0.25">
      <c r="A742" s="23"/>
      <c r="C742" s="7"/>
    </row>
    <row r="743" spans="1:3" x14ac:dyDescent="0.25">
      <c r="A743" s="23"/>
      <c r="C743" s="7"/>
    </row>
    <row r="744" spans="1:3" x14ac:dyDescent="0.25">
      <c r="A744" s="23"/>
      <c r="C744" s="7"/>
    </row>
    <row r="745" spans="1:3" x14ac:dyDescent="0.25">
      <c r="A745" s="23"/>
      <c r="C745" s="7"/>
    </row>
    <row r="746" spans="1:3" x14ac:dyDescent="0.25">
      <c r="A746" s="23"/>
      <c r="C746" s="7"/>
    </row>
    <row r="747" spans="1:3" x14ac:dyDescent="0.25">
      <c r="A747" s="23"/>
      <c r="C747" s="7"/>
    </row>
    <row r="748" spans="1:3" x14ac:dyDescent="0.25">
      <c r="A748" s="23"/>
      <c r="C748" s="7"/>
    </row>
    <row r="749" spans="1:3" x14ac:dyDescent="0.25">
      <c r="A749" s="23"/>
      <c r="C749" s="7"/>
    </row>
    <row r="750" spans="1:3" x14ac:dyDescent="0.25">
      <c r="A750" s="23"/>
      <c r="C750" s="7"/>
    </row>
    <row r="751" spans="1:3" x14ac:dyDescent="0.25">
      <c r="A751" s="23"/>
      <c r="C751" s="7"/>
    </row>
    <row r="752" spans="1:3" x14ac:dyDescent="0.25">
      <c r="A752" s="23"/>
      <c r="C752" s="7"/>
    </row>
    <row r="753" spans="1:3" x14ac:dyDescent="0.25">
      <c r="A753" s="23"/>
      <c r="C753" s="7"/>
    </row>
    <row r="754" spans="1:3" x14ac:dyDescent="0.25">
      <c r="A754" s="23"/>
      <c r="C754" s="7"/>
    </row>
    <row r="755" spans="1:3" x14ac:dyDescent="0.25">
      <c r="A755" s="23"/>
      <c r="C755" s="7"/>
    </row>
    <row r="756" spans="1:3" x14ac:dyDescent="0.25">
      <c r="A756" s="23"/>
      <c r="C756" s="7"/>
    </row>
    <row r="757" spans="1:3" x14ac:dyDescent="0.25">
      <c r="A757" s="23"/>
      <c r="C757" s="7"/>
    </row>
    <row r="758" spans="1:3" x14ac:dyDescent="0.25">
      <c r="A758" s="23"/>
      <c r="C758" s="7"/>
    </row>
    <row r="759" spans="1:3" x14ac:dyDescent="0.25">
      <c r="A759" s="23"/>
      <c r="C759" s="7"/>
    </row>
    <row r="760" spans="1:3" x14ac:dyDescent="0.25">
      <c r="A760" s="23"/>
      <c r="C760" s="7"/>
    </row>
    <row r="761" spans="1:3" x14ac:dyDescent="0.25">
      <c r="A761" s="23"/>
      <c r="C761" s="7"/>
    </row>
    <row r="762" spans="1:3" x14ac:dyDescent="0.25">
      <c r="A762" s="23"/>
      <c r="C762" s="7"/>
    </row>
    <row r="763" spans="1:3" x14ac:dyDescent="0.25">
      <c r="A763" s="23"/>
      <c r="C763" s="7"/>
    </row>
    <row r="764" spans="1:3" x14ac:dyDescent="0.25">
      <c r="A764" s="23"/>
      <c r="C764" s="7"/>
    </row>
    <row r="765" spans="1:3" x14ac:dyDescent="0.25">
      <c r="A765" s="23"/>
      <c r="C765" s="7"/>
    </row>
    <row r="766" spans="1:3" x14ac:dyDescent="0.25">
      <c r="A766" s="23"/>
      <c r="C766" s="7"/>
    </row>
    <row r="767" spans="1:3" x14ac:dyDescent="0.25">
      <c r="A767" s="23"/>
      <c r="C767" s="7"/>
    </row>
    <row r="768" spans="1:3" x14ac:dyDescent="0.25">
      <c r="A768" s="23"/>
      <c r="C768" s="7"/>
    </row>
    <row r="769" spans="1:3" x14ac:dyDescent="0.25">
      <c r="A769" s="23"/>
      <c r="C769" s="7"/>
    </row>
    <row r="770" spans="1:3" x14ac:dyDescent="0.25">
      <c r="A770" s="23"/>
      <c r="C770" s="7"/>
    </row>
    <row r="771" spans="1:3" x14ac:dyDescent="0.25">
      <c r="A771" s="23"/>
      <c r="C771" s="7"/>
    </row>
    <row r="772" spans="1:3" x14ac:dyDescent="0.25">
      <c r="A772" s="23"/>
      <c r="C772" s="7"/>
    </row>
    <row r="773" spans="1:3" x14ac:dyDescent="0.25">
      <c r="A773" s="23"/>
      <c r="C773" s="7"/>
    </row>
    <row r="774" spans="1:3" x14ac:dyDescent="0.25">
      <c r="A774" s="23"/>
      <c r="C774" s="7"/>
    </row>
    <row r="775" spans="1:3" x14ac:dyDescent="0.25">
      <c r="A775" s="23"/>
      <c r="C775" s="7"/>
    </row>
    <row r="776" spans="1:3" x14ac:dyDescent="0.25">
      <c r="A776" s="23"/>
      <c r="C776" s="7"/>
    </row>
    <row r="777" spans="1:3" x14ac:dyDescent="0.25">
      <c r="A777" s="23"/>
      <c r="C777" s="7"/>
    </row>
    <row r="778" spans="1:3" x14ac:dyDescent="0.25">
      <c r="A778" s="23"/>
      <c r="C778" s="7"/>
    </row>
    <row r="779" spans="1:3" x14ac:dyDescent="0.25">
      <c r="A779" s="23"/>
      <c r="C779" s="7"/>
    </row>
    <row r="780" spans="1:3" x14ac:dyDescent="0.25">
      <c r="A780" s="23"/>
      <c r="C780" s="7"/>
    </row>
    <row r="781" spans="1:3" x14ac:dyDescent="0.25">
      <c r="A781" s="23"/>
      <c r="C781" s="7"/>
    </row>
    <row r="782" spans="1:3" x14ac:dyDescent="0.25">
      <c r="A782" s="23"/>
      <c r="C782" s="7"/>
    </row>
    <row r="783" spans="1:3" x14ac:dyDescent="0.25">
      <c r="A783" s="23"/>
      <c r="C783" s="7"/>
    </row>
    <row r="784" spans="1:3" x14ac:dyDescent="0.25">
      <c r="A784" s="23"/>
      <c r="C784" s="7"/>
    </row>
    <row r="785" spans="1:3" x14ac:dyDescent="0.25">
      <c r="A785" s="23"/>
      <c r="C785" s="7"/>
    </row>
    <row r="786" spans="1:3" x14ac:dyDescent="0.25">
      <c r="A786" s="23"/>
      <c r="C786" s="7"/>
    </row>
    <row r="787" spans="1:3" x14ac:dyDescent="0.25">
      <c r="A787" s="23"/>
      <c r="C787" s="7"/>
    </row>
    <row r="788" spans="1:3" x14ac:dyDescent="0.25">
      <c r="A788" s="23"/>
      <c r="C788" s="7"/>
    </row>
    <row r="789" spans="1:3" x14ac:dyDescent="0.25">
      <c r="A789" s="23"/>
      <c r="C789" s="7"/>
    </row>
    <row r="790" spans="1:3" x14ac:dyDescent="0.25">
      <c r="A790" s="23"/>
      <c r="C790" s="7"/>
    </row>
    <row r="791" spans="1:3" x14ac:dyDescent="0.25">
      <c r="A791" s="23"/>
      <c r="C791" s="7"/>
    </row>
    <row r="792" spans="1:3" x14ac:dyDescent="0.25">
      <c r="A792" s="23"/>
      <c r="C792" s="7"/>
    </row>
    <row r="793" spans="1:3" x14ac:dyDescent="0.25">
      <c r="A793" s="23"/>
      <c r="C793" s="7"/>
    </row>
    <row r="794" spans="1:3" x14ac:dyDescent="0.25">
      <c r="A794" s="23"/>
      <c r="C794" s="7"/>
    </row>
    <row r="795" spans="1:3" x14ac:dyDescent="0.25">
      <c r="A795" s="23"/>
      <c r="C795" s="7"/>
    </row>
    <row r="796" spans="1:3" x14ac:dyDescent="0.25">
      <c r="A796" s="23"/>
      <c r="C796" s="7"/>
    </row>
    <row r="797" spans="1:3" x14ac:dyDescent="0.25">
      <c r="A797" s="23"/>
      <c r="C797" s="7"/>
    </row>
    <row r="798" spans="1:3" x14ac:dyDescent="0.25">
      <c r="A798" s="23"/>
      <c r="C798" s="7"/>
    </row>
    <row r="799" spans="1:3" x14ac:dyDescent="0.25">
      <c r="A799" s="23"/>
      <c r="C799" s="7"/>
    </row>
    <row r="800" spans="1:3" x14ac:dyDescent="0.25">
      <c r="A800" s="23"/>
      <c r="C800" s="7"/>
    </row>
    <row r="801" spans="1:3" x14ac:dyDescent="0.25">
      <c r="A801" s="23"/>
      <c r="C801" s="7"/>
    </row>
    <row r="802" spans="1:3" x14ac:dyDescent="0.25">
      <c r="A802" s="23"/>
      <c r="C802" s="7"/>
    </row>
    <row r="803" spans="1:3" x14ac:dyDescent="0.25">
      <c r="A803" s="23"/>
      <c r="C803" s="7"/>
    </row>
    <row r="804" spans="1:3" x14ac:dyDescent="0.25">
      <c r="A804" s="23"/>
      <c r="C804" s="7"/>
    </row>
    <row r="805" spans="1:3" x14ac:dyDescent="0.25">
      <c r="A805" s="23"/>
      <c r="C805" s="7"/>
    </row>
    <row r="806" spans="1:3" x14ac:dyDescent="0.25">
      <c r="A806" s="23"/>
      <c r="C806" s="7"/>
    </row>
    <row r="807" spans="1:3" x14ac:dyDescent="0.25">
      <c r="A807" s="23"/>
      <c r="C807" s="7"/>
    </row>
    <row r="808" spans="1:3" x14ac:dyDescent="0.25">
      <c r="A808" s="23"/>
      <c r="C808" s="7"/>
    </row>
    <row r="809" spans="1:3" x14ac:dyDescent="0.25">
      <c r="A809" s="23"/>
      <c r="C809" s="7"/>
    </row>
    <row r="810" spans="1:3" x14ac:dyDescent="0.25">
      <c r="A810" s="23"/>
      <c r="C810" s="7"/>
    </row>
    <row r="811" spans="1:3" x14ac:dyDescent="0.25">
      <c r="A811" s="23"/>
      <c r="C811" s="7"/>
    </row>
    <row r="812" spans="1:3" x14ac:dyDescent="0.25">
      <c r="A812" s="23"/>
      <c r="C812" s="7"/>
    </row>
    <row r="813" spans="1:3" x14ac:dyDescent="0.25">
      <c r="A813" s="23"/>
      <c r="C813" s="7"/>
    </row>
    <row r="814" spans="1:3" x14ac:dyDescent="0.25">
      <c r="A814" s="23"/>
      <c r="C814" s="7"/>
    </row>
    <row r="815" spans="1:3" x14ac:dyDescent="0.25">
      <c r="A815" s="23"/>
      <c r="C815" s="7"/>
    </row>
    <row r="816" spans="1:3" x14ac:dyDescent="0.25">
      <c r="A816" s="23"/>
      <c r="C816" s="7"/>
    </row>
    <row r="817" spans="1:3" x14ac:dyDescent="0.25">
      <c r="A817" s="23"/>
      <c r="C817" s="7"/>
    </row>
    <row r="818" spans="1:3" x14ac:dyDescent="0.25">
      <c r="A818" s="23"/>
      <c r="C818" s="7"/>
    </row>
    <row r="819" spans="1:3" x14ac:dyDescent="0.25">
      <c r="A819" s="23"/>
      <c r="C819" s="7"/>
    </row>
    <row r="820" spans="1:3" x14ac:dyDescent="0.25">
      <c r="A820" s="23"/>
      <c r="C820" s="7"/>
    </row>
    <row r="821" spans="1:3" x14ac:dyDescent="0.25">
      <c r="A821" s="23"/>
      <c r="C821" s="7"/>
    </row>
    <row r="822" spans="1:3" x14ac:dyDescent="0.25">
      <c r="A822" s="23"/>
      <c r="C822" s="7"/>
    </row>
    <row r="823" spans="1:3" x14ac:dyDescent="0.25">
      <c r="A823" s="23"/>
      <c r="C823" s="7"/>
    </row>
    <row r="824" spans="1:3" x14ac:dyDescent="0.25">
      <c r="A824" s="23"/>
      <c r="C824" s="7"/>
    </row>
    <row r="825" spans="1:3" x14ac:dyDescent="0.25">
      <c r="A825" s="23"/>
      <c r="C825" s="7"/>
    </row>
    <row r="826" spans="1:3" x14ac:dyDescent="0.25">
      <c r="A826" s="23"/>
      <c r="C826" s="7"/>
    </row>
    <row r="827" spans="1:3" x14ac:dyDescent="0.25">
      <c r="A827" s="23"/>
      <c r="C827" s="7"/>
    </row>
    <row r="828" spans="1:3" x14ac:dyDescent="0.25">
      <c r="A828" s="23"/>
      <c r="C828" s="7"/>
    </row>
    <row r="829" spans="1:3" x14ac:dyDescent="0.25">
      <c r="A829" s="23"/>
      <c r="C829" s="7"/>
    </row>
    <row r="830" spans="1:3" x14ac:dyDescent="0.25">
      <c r="A830" s="23"/>
      <c r="C830" s="7"/>
    </row>
    <row r="831" spans="1:3" x14ac:dyDescent="0.25">
      <c r="A831" s="23"/>
      <c r="C831" s="7"/>
    </row>
    <row r="832" spans="1:3" x14ac:dyDescent="0.25">
      <c r="A832" s="23"/>
      <c r="C832" s="7"/>
    </row>
    <row r="833" spans="1:3" x14ac:dyDescent="0.25">
      <c r="A833" s="23"/>
      <c r="C833" s="7"/>
    </row>
    <row r="834" spans="1:3" x14ac:dyDescent="0.25">
      <c r="A834" s="23"/>
      <c r="C834" s="7"/>
    </row>
    <row r="835" spans="1:3" x14ac:dyDescent="0.25">
      <c r="A835" s="23"/>
      <c r="C835" s="7"/>
    </row>
    <row r="836" spans="1:3" x14ac:dyDescent="0.25">
      <c r="A836" s="23"/>
      <c r="C836" s="7"/>
    </row>
    <row r="837" spans="1:3" x14ac:dyDescent="0.25">
      <c r="A837" s="23"/>
      <c r="C837" s="7"/>
    </row>
    <row r="838" spans="1:3" x14ac:dyDescent="0.25">
      <c r="A838" s="23"/>
      <c r="C838" s="7"/>
    </row>
    <row r="839" spans="1:3" x14ac:dyDescent="0.25">
      <c r="A839" s="23"/>
      <c r="C839" s="7"/>
    </row>
    <row r="840" spans="1:3" x14ac:dyDescent="0.25">
      <c r="A840" s="23"/>
      <c r="C840" s="7"/>
    </row>
    <row r="841" spans="1:3" x14ac:dyDescent="0.25">
      <c r="A841" s="23"/>
      <c r="C841" s="7"/>
    </row>
    <row r="842" spans="1:3" x14ac:dyDescent="0.25">
      <c r="A842" s="23"/>
      <c r="C842" s="7"/>
    </row>
    <row r="843" spans="1:3" x14ac:dyDescent="0.25">
      <c r="A843" s="23"/>
      <c r="C843" s="7"/>
    </row>
    <row r="844" spans="1:3" x14ac:dyDescent="0.25">
      <c r="A844" s="23"/>
      <c r="C844" s="7"/>
    </row>
    <row r="845" spans="1:3" x14ac:dyDescent="0.25">
      <c r="A845" s="23"/>
      <c r="C845" s="7"/>
    </row>
    <row r="846" spans="1:3" x14ac:dyDescent="0.25">
      <c r="A846" s="23"/>
      <c r="C846" s="7"/>
    </row>
    <row r="847" spans="1:3" x14ac:dyDescent="0.25">
      <c r="A847" s="23"/>
      <c r="C847" s="7"/>
    </row>
    <row r="848" spans="1:3" x14ac:dyDescent="0.25">
      <c r="A848" s="23"/>
      <c r="C848" s="7"/>
    </row>
    <row r="849" spans="1:3" x14ac:dyDescent="0.25">
      <c r="A849" s="23"/>
      <c r="C849" s="7"/>
    </row>
    <row r="850" spans="1:3" x14ac:dyDescent="0.25">
      <c r="A850" s="23"/>
      <c r="C850" s="7"/>
    </row>
    <row r="851" spans="1:3" x14ac:dyDescent="0.25">
      <c r="A851" s="23"/>
      <c r="C851" s="7"/>
    </row>
    <row r="852" spans="1:3" x14ac:dyDescent="0.25">
      <c r="A852" s="23"/>
      <c r="C852" s="7"/>
    </row>
    <row r="853" spans="1:3" x14ac:dyDescent="0.25">
      <c r="A853" s="23"/>
      <c r="C853" s="7"/>
    </row>
    <row r="854" spans="1:3" x14ac:dyDescent="0.25">
      <c r="A854" s="23"/>
      <c r="C854" s="7"/>
    </row>
    <row r="855" spans="1:3" x14ac:dyDescent="0.25">
      <c r="A855" s="23"/>
      <c r="C855" s="7"/>
    </row>
    <row r="856" spans="1:3" x14ac:dyDescent="0.25">
      <c r="A856" s="23"/>
      <c r="C856" s="7"/>
    </row>
    <row r="857" spans="1:3" x14ac:dyDescent="0.25">
      <c r="A857" s="23"/>
      <c r="C857" s="7"/>
    </row>
    <row r="858" spans="1:3" x14ac:dyDescent="0.25">
      <c r="A858" s="23"/>
      <c r="C858" s="7"/>
    </row>
    <row r="859" spans="1:3" x14ac:dyDescent="0.25">
      <c r="A859" s="23"/>
      <c r="C859" s="7"/>
    </row>
    <row r="860" spans="1:3" x14ac:dyDescent="0.25">
      <c r="A860" s="23"/>
      <c r="C860" s="7"/>
    </row>
    <row r="861" spans="1:3" x14ac:dyDescent="0.25">
      <c r="A861" s="23"/>
      <c r="C861" s="7"/>
    </row>
    <row r="862" spans="1:3" x14ac:dyDescent="0.25">
      <c r="A862" s="23"/>
      <c r="C862" s="7"/>
    </row>
    <row r="863" spans="1:3" x14ac:dyDescent="0.25">
      <c r="A863" s="23"/>
      <c r="C863" s="7"/>
    </row>
    <row r="864" spans="1:3" x14ac:dyDescent="0.25">
      <c r="A864" s="23"/>
      <c r="C864" s="7"/>
    </row>
    <row r="865" spans="1:3" x14ac:dyDescent="0.25">
      <c r="A865" s="23"/>
      <c r="C865" s="7"/>
    </row>
    <row r="866" spans="1:3" x14ac:dyDescent="0.25">
      <c r="A866" s="23"/>
      <c r="C866" s="7"/>
    </row>
    <row r="867" spans="1:3" x14ac:dyDescent="0.25">
      <c r="A867" s="23"/>
      <c r="C867" s="7"/>
    </row>
    <row r="868" spans="1:3" x14ac:dyDescent="0.25">
      <c r="A868" s="23"/>
      <c r="C868" s="7"/>
    </row>
    <row r="869" spans="1:3" x14ac:dyDescent="0.25">
      <c r="A869" s="23"/>
      <c r="C869" s="7"/>
    </row>
    <row r="870" spans="1:3" x14ac:dyDescent="0.25">
      <c r="A870" s="23"/>
      <c r="C870" s="7"/>
    </row>
    <row r="871" spans="1:3" x14ac:dyDescent="0.25">
      <c r="A871" s="23"/>
      <c r="C871" s="7"/>
    </row>
    <row r="872" spans="1:3" x14ac:dyDescent="0.25">
      <c r="A872" s="23"/>
      <c r="C872" s="7"/>
    </row>
    <row r="873" spans="1:3" x14ac:dyDescent="0.25">
      <c r="A873" s="23"/>
      <c r="C873" s="7"/>
    </row>
    <row r="874" spans="1:3" x14ac:dyDescent="0.25">
      <c r="A874" s="23"/>
      <c r="C874" s="7"/>
    </row>
    <row r="875" spans="1:3" x14ac:dyDescent="0.25">
      <c r="A875" s="23"/>
      <c r="C875" s="7"/>
    </row>
    <row r="876" spans="1:3" x14ac:dyDescent="0.25">
      <c r="A876" s="23"/>
      <c r="C876" s="7"/>
    </row>
    <row r="877" spans="1:3" x14ac:dyDescent="0.25">
      <c r="A877" s="23"/>
      <c r="C877" s="7"/>
    </row>
    <row r="878" spans="1:3" x14ac:dyDescent="0.25">
      <c r="A878" s="23"/>
      <c r="C878" s="7"/>
    </row>
    <row r="879" spans="1:3" x14ac:dyDescent="0.25">
      <c r="A879" s="23"/>
      <c r="C879" s="7"/>
    </row>
    <row r="880" spans="1:3" x14ac:dyDescent="0.25">
      <c r="A880" s="23"/>
      <c r="C880" s="7"/>
    </row>
    <row r="881" spans="1:3" x14ac:dyDescent="0.25">
      <c r="A881" s="23"/>
      <c r="C881" s="7"/>
    </row>
    <row r="882" spans="1:3" x14ac:dyDescent="0.25">
      <c r="A882" s="23"/>
      <c r="C882" s="7"/>
    </row>
    <row r="883" spans="1:3" x14ac:dyDescent="0.25">
      <c r="A883" s="23"/>
      <c r="C883" s="7"/>
    </row>
    <row r="884" spans="1:3" x14ac:dyDescent="0.25">
      <c r="A884" s="23"/>
      <c r="C884" s="7"/>
    </row>
    <row r="885" spans="1:3" x14ac:dyDescent="0.25">
      <c r="A885" s="23"/>
      <c r="C885" s="7"/>
    </row>
    <row r="886" spans="1:3" x14ac:dyDescent="0.25">
      <c r="A886" s="23"/>
      <c r="C886" s="7"/>
    </row>
    <row r="887" spans="1:3" x14ac:dyDescent="0.25">
      <c r="A887" s="23"/>
      <c r="C887" s="7"/>
    </row>
    <row r="888" spans="1:3" x14ac:dyDescent="0.25">
      <c r="A888" s="23"/>
      <c r="C888" s="7"/>
    </row>
    <row r="889" spans="1:3" x14ac:dyDescent="0.25">
      <c r="A889" s="23"/>
      <c r="C889" s="7"/>
    </row>
    <row r="890" spans="1:3" x14ac:dyDescent="0.25">
      <c r="A890" s="23"/>
      <c r="C890" s="7"/>
    </row>
    <row r="891" spans="1:3" x14ac:dyDescent="0.25">
      <c r="A891" s="23"/>
      <c r="C891" s="7"/>
    </row>
    <row r="892" spans="1:3" x14ac:dyDescent="0.25">
      <c r="A892" s="23"/>
      <c r="C892" s="7"/>
    </row>
    <row r="893" spans="1:3" x14ac:dyDescent="0.25">
      <c r="A893" s="23"/>
      <c r="C893" s="7"/>
    </row>
    <row r="894" spans="1:3" x14ac:dyDescent="0.25">
      <c r="A894" s="23"/>
      <c r="C894" s="7"/>
    </row>
    <row r="895" spans="1:3" x14ac:dyDescent="0.25">
      <c r="A895" s="23"/>
      <c r="C895" s="7"/>
    </row>
    <row r="896" spans="1:3" x14ac:dyDescent="0.25">
      <c r="A896" s="23"/>
      <c r="C896" s="7"/>
    </row>
    <row r="897" spans="1:3" x14ac:dyDescent="0.25">
      <c r="A897" s="23"/>
      <c r="C897" s="7"/>
    </row>
    <row r="898" spans="1:3" x14ac:dyDescent="0.25">
      <c r="A898" s="23"/>
      <c r="C898" s="7"/>
    </row>
    <row r="899" spans="1:3" x14ac:dyDescent="0.25">
      <c r="A899" s="23"/>
      <c r="C899" s="7"/>
    </row>
    <row r="900" spans="1:3" x14ac:dyDescent="0.25">
      <c r="A900" s="23"/>
      <c r="C900" s="7"/>
    </row>
    <row r="901" spans="1:3" x14ac:dyDescent="0.25">
      <c r="A901" s="23"/>
      <c r="C901" s="7"/>
    </row>
    <row r="902" spans="1:3" x14ac:dyDescent="0.25">
      <c r="A902" s="23"/>
      <c r="C902" s="7"/>
    </row>
    <row r="903" spans="1:3" x14ac:dyDescent="0.25">
      <c r="A903" s="23"/>
      <c r="C903" s="7"/>
    </row>
    <row r="904" spans="1:3" x14ac:dyDescent="0.25">
      <c r="A904" s="23"/>
      <c r="C904" s="7"/>
    </row>
    <row r="905" spans="1:3" x14ac:dyDescent="0.25">
      <c r="A905" s="23"/>
      <c r="C905" s="7"/>
    </row>
    <row r="906" spans="1:3" x14ac:dyDescent="0.25">
      <c r="A906" s="23"/>
      <c r="C906" s="7"/>
    </row>
    <row r="907" spans="1:3" x14ac:dyDescent="0.25">
      <c r="A907" s="23"/>
      <c r="C907" s="7"/>
    </row>
    <row r="908" spans="1:3" x14ac:dyDescent="0.25">
      <c r="A908" s="23"/>
      <c r="C908" s="7"/>
    </row>
    <row r="909" spans="1:3" x14ac:dyDescent="0.25">
      <c r="A909" s="23"/>
      <c r="C909" s="7"/>
    </row>
    <row r="910" spans="1:3" x14ac:dyDescent="0.25">
      <c r="A910" s="23"/>
      <c r="C910" s="7"/>
    </row>
    <row r="911" spans="1:3" x14ac:dyDescent="0.25">
      <c r="A911" s="23"/>
      <c r="C911" s="7"/>
    </row>
    <row r="912" spans="1:3" x14ac:dyDescent="0.25">
      <c r="A912" s="23"/>
      <c r="C912" s="7"/>
    </row>
    <row r="913" spans="1:3" x14ac:dyDescent="0.25">
      <c r="A913" s="23"/>
      <c r="C913" s="7"/>
    </row>
    <row r="914" spans="1:3" x14ac:dyDescent="0.25">
      <c r="A914" s="23"/>
      <c r="C914" s="7"/>
    </row>
    <row r="915" spans="1:3" x14ac:dyDescent="0.25">
      <c r="A915" s="23"/>
      <c r="C915" s="7"/>
    </row>
    <row r="916" spans="1:3" x14ac:dyDescent="0.25">
      <c r="A916" s="23"/>
      <c r="C916" s="7"/>
    </row>
    <row r="917" spans="1:3" x14ac:dyDescent="0.25">
      <c r="A917" s="23"/>
      <c r="C917" s="7"/>
    </row>
    <row r="918" spans="1:3" x14ac:dyDescent="0.25">
      <c r="A918" s="23"/>
      <c r="C918" s="7"/>
    </row>
    <row r="919" spans="1:3" x14ac:dyDescent="0.25">
      <c r="A919" s="23"/>
      <c r="C919" s="7"/>
    </row>
    <row r="920" spans="1:3" x14ac:dyDescent="0.25">
      <c r="A920" s="23"/>
      <c r="C920" s="7"/>
    </row>
    <row r="921" spans="1:3" x14ac:dyDescent="0.25">
      <c r="A921" s="23"/>
      <c r="C921" s="7"/>
    </row>
    <row r="922" spans="1:3" x14ac:dyDescent="0.25">
      <c r="A922" s="23"/>
      <c r="C922" s="7"/>
    </row>
    <row r="923" spans="1:3" x14ac:dyDescent="0.25">
      <c r="A923" s="23"/>
      <c r="C923" s="7"/>
    </row>
    <row r="924" spans="1:3" x14ac:dyDescent="0.25">
      <c r="A924" s="23"/>
      <c r="C924" s="7"/>
    </row>
    <row r="925" spans="1:3" x14ac:dyDescent="0.25">
      <c r="A925" s="23"/>
      <c r="C925" s="7"/>
    </row>
    <row r="926" spans="1:3" x14ac:dyDescent="0.25">
      <c r="A926" s="23"/>
      <c r="C926" s="7"/>
    </row>
    <row r="927" spans="1:3" x14ac:dyDescent="0.25">
      <c r="A927" s="23"/>
      <c r="C927" s="7"/>
    </row>
    <row r="928" spans="1:3" x14ac:dyDescent="0.25">
      <c r="A928" s="23"/>
      <c r="C928" s="7"/>
    </row>
    <row r="929" spans="1:3" x14ac:dyDescent="0.25">
      <c r="A929" s="23"/>
      <c r="C929" s="7"/>
    </row>
    <row r="930" spans="1:3" x14ac:dyDescent="0.25">
      <c r="A930" s="23"/>
      <c r="C930" s="7"/>
    </row>
    <row r="931" spans="1:3" x14ac:dyDescent="0.25">
      <c r="A931" s="23"/>
      <c r="C931" s="7"/>
    </row>
    <row r="932" spans="1:3" x14ac:dyDescent="0.25">
      <c r="A932" s="23"/>
      <c r="C932" s="7"/>
    </row>
    <row r="933" spans="1:3" x14ac:dyDescent="0.25">
      <c r="A933" s="23"/>
      <c r="C933" s="7"/>
    </row>
    <row r="934" spans="1:3" x14ac:dyDescent="0.25">
      <c r="A934" s="23"/>
      <c r="C934" s="7"/>
    </row>
    <row r="935" spans="1:3" x14ac:dyDescent="0.25">
      <c r="A935" s="23"/>
      <c r="C935" s="7"/>
    </row>
    <row r="936" spans="1:3" x14ac:dyDescent="0.25">
      <c r="A936" s="23"/>
      <c r="C936" s="7"/>
    </row>
    <row r="937" spans="1:3" x14ac:dyDescent="0.25">
      <c r="A937" s="23"/>
      <c r="C937" s="7"/>
    </row>
    <row r="938" spans="1:3" x14ac:dyDescent="0.25">
      <c r="A938" s="23"/>
      <c r="C938" s="7"/>
    </row>
    <row r="939" spans="1:3" x14ac:dyDescent="0.25">
      <c r="A939" s="23"/>
      <c r="C939" s="7"/>
    </row>
    <row r="940" spans="1:3" x14ac:dyDescent="0.25">
      <c r="A940" s="23"/>
      <c r="C940" s="7"/>
    </row>
    <row r="941" spans="1:3" x14ac:dyDescent="0.25">
      <c r="A941" s="23"/>
      <c r="C941" s="7"/>
    </row>
    <row r="942" spans="1:3" x14ac:dyDescent="0.25">
      <c r="A942" s="23"/>
      <c r="C942" s="7"/>
    </row>
    <row r="943" spans="1:3" x14ac:dyDescent="0.25">
      <c r="A943" s="23"/>
      <c r="C943" s="7"/>
    </row>
    <row r="944" spans="1:3" x14ac:dyDescent="0.25">
      <c r="A944" s="23"/>
      <c r="C944" s="7"/>
    </row>
    <row r="945" spans="1:3" x14ac:dyDescent="0.25">
      <c r="A945" s="23"/>
      <c r="C945" s="7"/>
    </row>
    <row r="946" spans="1:3" x14ac:dyDescent="0.25">
      <c r="A946" s="23"/>
      <c r="C946" s="7"/>
    </row>
    <row r="947" spans="1:3" x14ac:dyDescent="0.25">
      <c r="A947" s="23"/>
      <c r="C947" s="7"/>
    </row>
    <row r="948" spans="1:3" x14ac:dyDescent="0.25">
      <c r="A948" s="23"/>
      <c r="C948" s="7"/>
    </row>
    <row r="949" spans="1:3" x14ac:dyDescent="0.25">
      <c r="A949" s="23"/>
      <c r="C949" s="7"/>
    </row>
    <row r="950" spans="1:3" x14ac:dyDescent="0.25">
      <c r="A950" s="23"/>
      <c r="C950" s="7"/>
    </row>
    <row r="951" spans="1:3" x14ac:dyDescent="0.25">
      <c r="A951" s="23"/>
      <c r="C951" s="7"/>
    </row>
    <row r="952" spans="1:3" x14ac:dyDescent="0.25">
      <c r="A952" s="23"/>
      <c r="C952" s="7"/>
    </row>
    <row r="953" spans="1:3" x14ac:dyDescent="0.25">
      <c r="A953" s="23"/>
      <c r="C953" s="7"/>
    </row>
    <row r="954" spans="1:3" x14ac:dyDescent="0.25">
      <c r="A954" s="23"/>
      <c r="C954" s="7"/>
    </row>
    <row r="955" spans="1:3" x14ac:dyDescent="0.25">
      <c r="A955" s="23"/>
      <c r="C955" s="7"/>
    </row>
    <row r="956" spans="1:3" x14ac:dyDescent="0.25">
      <c r="A956" s="23"/>
      <c r="C956" s="7"/>
    </row>
    <row r="957" spans="1:3" x14ac:dyDescent="0.25">
      <c r="A957" s="23"/>
      <c r="C957" s="7"/>
    </row>
    <row r="958" spans="1:3" x14ac:dyDescent="0.25">
      <c r="A958" s="23"/>
      <c r="C958" s="7"/>
    </row>
    <row r="959" spans="1:3" x14ac:dyDescent="0.25">
      <c r="A959" s="23"/>
      <c r="C959" s="7"/>
    </row>
    <row r="960" spans="1:3" x14ac:dyDescent="0.25">
      <c r="A960" s="23"/>
      <c r="C960" s="7"/>
    </row>
    <row r="961" spans="1:3" x14ac:dyDescent="0.25">
      <c r="A961" s="23"/>
      <c r="C961" s="7"/>
    </row>
    <row r="962" spans="1:3" x14ac:dyDescent="0.25">
      <c r="A962" s="23"/>
      <c r="C962" s="7"/>
    </row>
    <row r="963" spans="1:3" x14ac:dyDescent="0.25">
      <c r="A963" s="23"/>
      <c r="C963" s="7"/>
    </row>
    <row r="964" spans="1:3" x14ac:dyDescent="0.25">
      <c r="A964" s="23"/>
      <c r="C964" s="7"/>
    </row>
    <row r="965" spans="1:3" x14ac:dyDescent="0.25">
      <c r="A965" s="23"/>
      <c r="C965" s="7"/>
    </row>
    <row r="966" spans="1:3" x14ac:dyDescent="0.25">
      <c r="A966" s="23"/>
      <c r="C966" s="7"/>
    </row>
    <row r="967" spans="1:3" x14ac:dyDescent="0.25">
      <c r="A967" s="23"/>
      <c r="C967" s="7"/>
    </row>
    <row r="968" spans="1:3" x14ac:dyDescent="0.25">
      <c r="A968" s="23"/>
      <c r="C968" s="7"/>
    </row>
    <row r="969" spans="1:3" x14ac:dyDescent="0.25">
      <c r="A969" s="23"/>
      <c r="C969" s="7"/>
    </row>
    <row r="970" spans="1:3" x14ac:dyDescent="0.25">
      <c r="A970" s="23"/>
      <c r="C970" s="7"/>
    </row>
    <row r="971" spans="1:3" x14ac:dyDescent="0.25">
      <c r="A971" s="23"/>
      <c r="C971" s="7"/>
    </row>
    <row r="972" spans="1:3" x14ac:dyDescent="0.25">
      <c r="A972" s="23"/>
      <c r="C972" s="7"/>
    </row>
    <row r="973" spans="1:3" x14ac:dyDescent="0.25">
      <c r="A973" s="23"/>
      <c r="C973" s="7"/>
    </row>
    <row r="974" spans="1:3" x14ac:dyDescent="0.25">
      <c r="A974" s="23"/>
      <c r="C974" s="7"/>
    </row>
    <row r="975" spans="1:3" x14ac:dyDescent="0.25">
      <c r="A975" s="23"/>
      <c r="C975" s="7"/>
    </row>
    <row r="976" spans="1:3" x14ac:dyDescent="0.25">
      <c r="A976" s="23"/>
      <c r="C976" s="7"/>
    </row>
    <row r="977" spans="1:3" x14ac:dyDescent="0.25">
      <c r="A977" s="23"/>
      <c r="C977" s="7"/>
    </row>
    <row r="978" spans="1:3" x14ac:dyDescent="0.25">
      <c r="A978" s="23"/>
      <c r="C978" s="7"/>
    </row>
    <row r="979" spans="1:3" x14ac:dyDescent="0.25">
      <c r="A979" s="23"/>
      <c r="C979" s="7"/>
    </row>
    <row r="980" spans="1:3" x14ac:dyDescent="0.25">
      <c r="A980" s="23"/>
      <c r="C980" s="7"/>
    </row>
    <row r="981" spans="1:3" x14ac:dyDescent="0.25">
      <c r="A981" s="23"/>
      <c r="C981" s="7"/>
    </row>
    <row r="982" spans="1:3" x14ac:dyDescent="0.25">
      <c r="A982" s="23"/>
      <c r="C982" s="7"/>
    </row>
    <row r="983" spans="1:3" x14ac:dyDescent="0.25">
      <c r="A983" s="23"/>
      <c r="C983" s="7"/>
    </row>
    <row r="984" spans="1:3" x14ac:dyDescent="0.25">
      <c r="A984" s="23"/>
      <c r="C984" s="7"/>
    </row>
    <row r="985" spans="1:3" x14ac:dyDescent="0.25">
      <c r="A985" s="23"/>
      <c r="C985" s="7"/>
    </row>
    <row r="986" spans="1:3" x14ac:dyDescent="0.25">
      <c r="A986" s="23"/>
      <c r="C986" s="7"/>
    </row>
    <row r="987" spans="1:3" x14ac:dyDescent="0.25">
      <c r="A987" s="23"/>
      <c r="C987" s="7"/>
    </row>
    <row r="988" spans="1:3" x14ac:dyDescent="0.25">
      <c r="A988" s="23"/>
      <c r="C988" s="7"/>
    </row>
    <row r="989" spans="1:3" x14ac:dyDescent="0.25">
      <c r="A989" s="23"/>
      <c r="C989" s="7"/>
    </row>
    <row r="990" spans="1:3" x14ac:dyDescent="0.25">
      <c r="A990" s="23"/>
      <c r="C990" s="7"/>
    </row>
    <row r="991" spans="1:3" x14ac:dyDescent="0.25">
      <c r="A991" s="23"/>
      <c r="C991" s="7"/>
    </row>
    <row r="992" spans="1:3" x14ac:dyDescent="0.25">
      <c r="A992" s="23"/>
      <c r="C992" s="7"/>
    </row>
    <row r="993" spans="1:3" x14ac:dyDescent="0.25">
      <c r="A993" s="23"/>
      <c r="C993" s="7"/>
    </row>
    <row r="994" spans="1:3" x14ac:dyDescent="0.25">
      <c r="A994" s="23"/>
      <c r="C994" s="7"/>
    </row>
    <row r="995" spans="1:3" x14ac:dyDescent="0.25">
      <c r="A995" s="23"/>
      <c r="C995" s="7"/>
    </row>
    <row r="996" spans="1:3" x14ac:dyDescent="0.25">
      <c r="A996" s="23"/>
      <c r="C996" s="7"/>
    </row>
    <row r="997" spans="1:3" x14ac:dyDescent="0.25">
      <c r="A997" s="23"/>
      <c r="C997" s="7"/>
    </row>
    <row r="998" spans="1:3" x14ac:dyDescent="0.25">
      <c r="A998" s="23"/>
      <c r="C998" s="7"/>
    </row>
    <row r="999" spans="1:3" x14ac:dyDescent="0.25">
      <c r="A999" s="23"/>
      <c r="C999" s="7"/>
    </row>
    <row r="1000" spans="1:3" x14ac:dyDescent="0.25">
      <c r="A1000" s="23"/>
      <c r="C100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001"/>
  <sheetViews>
    <sheetView workbookViewId="0"/>
  </sheetViews>
  <sheetFormatPr defaultColWidth="14.44140625" defaultRowHeight="15.75" customHeight="1" x14ac:dyDescent="0.25"/>
  <cols>
    <col min="37" max="38" width="17.88671875" customWidth="1"/>
  </cols>
  <sheetData>
    <row r="1" spans="1:38" x14ac:dyDescent="0.25">
      <c r="A1" s="2" t="s">
        <v>8</v>
      </c>
      <c r="B1" s="2">
        <v>6890000</v>
      </c>
      <c r="C1" s="2"/>
      <c r="D1" s="2"/>
      <c r="E1" s="2"/>
      <c r="F1" s="2"/>
      <c r="G1" s="2"/>
      <c r="K1" s="16" t="s">
        <v>9</v>
      </c>
      <c r="L1" s="17"/>
      <c r="M1" s="11">
        <f>N7</f>
        <v>5.3689876753086098E-2</v>
      </c>
      <c r="P1" s="16" t="s">
        <v>10</v>
      </c>
      <c r="Q1" s="17"/>
      <c r="R1" s="11">
        <f>S7</f>
        <v>4.024611207436514E-2</v>
      </c>
      <c r="U1" s="2" t="s">
        <v>11</v>
      </c>
      <c r="V1" s="1"/>
      <c r="AH1" s="5"/>
      <c r="AI1" s="5"/>
      <c r="AJ1" s="7"/>
      <c r="AK1" s="12"/>
      <c r="AL1" s="12"/>
    </row>
    <row r="2" spans="1:38" x14ac:dyDescent="0.25">
      <c r="B2" s="2" t="s">
        <v>12</v>
      </c>
      <c r="C2" s="2" t="s">
        <v>12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14</v>
      </c>
      <c r="J2" s="2" t="s">
        <v>14</v>
      </c>
      <c r="V2" s="2" t="s">
        <v>15</v>
      </c>
      <c r="AF2" s="2" t="s">
        <v>16</v>
      </c>
      <c r="AH2" s="4" t="s">
        <v>17</v>
      </c>
      <c r="AI2" s="4"/>
      <c r="AJ2" s="3"/>
      <c r="AK2" s="13"/>
      <c r="AL2" s="13"/>
    </row>
    <row r="3" spans="1:3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20</v>
      </c>
      <c r="K3" s="2" t="s">
        <v>24</v>
      </c>
      <c r="L3" s="2" t="s">
        <v>25</v>
      </c>
      <c r="M3" s="2" t="s">
        <v>26</v>
      </c>
      <c r="P3" s="2" t="s">
        <v>24</v>
      </c>
      <c r="Q3" s="2" t="s">
        <v>25</v>
      </c>
      <c r="R3" s="2" t="s">
        <v>26</v>
      </c>
      <c r="U3" s="2" t="s">
        <v>18</v>
      </c>
      <c r="V3" s="1">
        <v>43896</v>
      </c>
      <c r="W3" s="2" t="s">
        <v>27</v>
      </c>
      <c r="X3" s="2" t="s">
        <v>23</v>
      </c>
      <c r="Y3" s="2" t="s">
        <v>20</v>
      </c>
      <c r="AF3" s="2" t="s">
        <v>19</v>
      </c>
      <c r="AG3" s="2" t="s">
        <v>28</v>
      </c>
      <c r="AH3" s="4" t="s">
        <v>28</v>
      </c>
      <c r="AI3" s="4"/>
      <c r="AK3" s="12"/>
      <c r="AL3" s="12"/>
    </row>
    <row r="4" spans="1:38" x14ac:dyDescent="0.25">
      <c r="A4" s="2">
        <v>35</v>
      </c>
      <c r="B4" s="6">
        <f>Raw_Data!G37</f>
        <v>4862</v>
      </c>
      <c r="C4" s="6">
        <f>Raw_Data!H37</f>
        <v>1145</v>
      </c>
      <c r="D4" s="6">
        <f>Raw_Data!J37</f>
        <v>98</v>
      </c>
      <c r="E4" s="6">
        <f t="shared" ref="E4:G4" si="0">IF(ISBLANK(B4),(B3+B5)/2, B4)</f>
        <v>4862</v>
      </c>
      <c r="F4" s="6">
        <f t="shared" si="0"/>
        <v>1145</v>
      </c>
      <c r="G4" s="6">
        <f t="shared" si="0"/>
        <v>98</v>
      </c>
      <c r="H4" s="6">
        <f t="shared" ref="H4:H170" si="1">1-(I4+J4)</f>
        <v>0.99929433962264147</v>
      </c>
      <c r="I4" s="6">
        <f t="shared" ref="I4:I170" si="2">(E4-F4-G4)/$B$1</f>
        <v>5.2525399129172714E-4</v>
      </c>
      <c r="J4" s="6">
        <f t="shared" ref="J4:J170" si="3">(F4+G4)/$B$1</f>
        <v>1.8040638606676342E-4</v>
      </c>
      <c r="K4" s="2">
        <v>1</v>
      </c>
      <c r="L4" s="6">
        <f t="shared" ref="L4:L170" si="4">-H4*I4</f>
        <v>-5.2488334036202315E-4</v>
      </c>
      <c r="N4" s="2" t="s">
        <v>29</v>
      </c>
      <c r="P4" s="2">
        <v>1</v>
      </c>
      <c r="Q4" s="6">
        <f t="shared" ref="Q4:Q149" si="5">I4</f>
        <v>5.2525399129172714E-4</v>
      </c>
      <c r="S4" s="2" t="s">
        <v>30</v>
      </c>
      <c r="U4" s="2">
        <f>$A$4</f>
        <v>35</v>
      </c>
      <c r="V4" s="1">
        <f t="shared" ref="V4:V699" si="6">U4+$V$3</f>
        <v>43931</v>
      </c>
      <c r="W4" s="6">
        <f t="shared" ref="W4:Y4" si="7">H4</f>
        <v>0.99929433962264147</v>
      </c>
      <c r="X4" s="6">
        <f t="shared" si="7"/>
        <v>5.2525399129172714E-4</v>
      </c>
      <c r="Y4" s="6">
        <f t="shared" si="7"/>
        <v>1.8040638606676342E-4</v>
      </c>
      <c r="AF4" s="6">
        <f t="shared" ref="AF4:AF149" si="8">$B$1*(1-W4)</f>
        <v>4862.0000000002728</v>
      </c>
      <c r="AG4" s="6">
        <f t="shared" ref="AG4:AG149" si="9">IF(ISBLANK(B4),"",B4-AF4)</f>
        <v>-2.7284841053187847E-10</v>
      </c>
      <c r="AH4" s="5">
        <f t="shared" ref="AH4:AH149" si="10">ABS(AG4/AF4)</f>
        <v>5.6118554202357703E-14</v>
      </c>
      <c r="AI4" s="5"/>
      <c r="AJ4" s="3" t="s">
        <v>18</v>
      </c>
      <c r="AK4" s="13" t="s">
        <v>31</v>
      </c>
      <c r="AL4" s="13" t="s">
        <v>32</v>
      </c>
    </row>
    <row r="5" spans="1:38" x14ac:dyDescent="0.25">
      <c r="A5" s="2">
        <v>36</v>
      </c>
      <c r="B5" s="6">
        <f>Raw_Data!G38</f>
        <v>5114</v>
      </c>
      <c r="C5" s="6">
        <f>Raw_Data!H38</f>
        <v>1386</v>
      </c>
      <c r="D5" s="6">
        <f>Raw_Data!J38</f>
        <v>101</v>
      </c>
      <c r="E5" s="6">
        <f t="shared" ref="E5:G5" si="11">IF(ISBLANK(B5),(B4+B6)/2, B5)</f>
        <v>5114</v>
      </c>
      <c r="F5" s="6">
        <f t="shared" si="11"/>
        <v>1386</v>
      </c>
      <c r="G5" s="6">
        <f t="shared" si="11"/>
        <v>101</v>
      </c>
      <c r="H5" s="6">
        <f t="shared" si="1"/>
        <v>0.99925776487663276</v>
      </c>
      <c r="I5" s="6">
        <f t="shared" si="2"/>
        <v>5.2641509433962261E-4</v>
      </c>
      <c r="J5" s="6">
        <f t="shared" si="3"/>
        <v>2.1582002902757619E-4</v>
      </c>
      <c r="K5" s="2">
        <v>1</v>
      </c>
      <c r="L5" s="6">
        <f t="shared" si="4"/>
        <v>-5.2602437056713312E-4</v>
      </c>
      <c r="M5" s="6">
        <f t="shared" ref="M5:M148" si="12">(H6-H4)/2</f>
        <v>-3.236574746007248E-5</v>
      </c>
      <c r="N5" s="2" t="s">
        <v>33</v>
      </c>
      <c r="P5" s="2">
        <v>1</v>
      </c>
      <c r="Q5" s="6">
        <f t="shared" si="5"/>
        <v>5.2641509433962261E-4</v>
      </c>
      <c r="R5" s="6">
        <f t="shared" ref="R5:R148" si="13">J6-J5</f>
        <v>1.7126269956458648E-5</v>
      </c>
      <c r="S5" s="2" t="s">
        <v>34</v>
      </c>
      <c r="U5" s="2">
        <f t="shared" ref="U5:U699" si="14">U4+1</f>
        <v>36</v>
      </c>
      <c r="V5" s="1">
        <f t="shared" si="6"/>
        <v>43932</v>
      </c>
      <c r="W5" s="6">
        <f t="shared" ref="W5:Y5" si="15">H5</f>
        <v>0.99925776487663276</v>
      </c>
      <c r="X5" s="6">
        <f t="shared" si="15"/>
        <v>5.2641509433962261E-4</v>
      </c>
      <c r="Y5" s="6">
        <f t="shared" si="15"/>
        <v>2.1582002902757619E-4</v>
      </c>
      <c r="AF5" s="6">
        <f t="shared" si="8"/>
        <v>5114.0000000002892</v>
      </c>
      <c r="AG5" s="6">
        <f t="shared" si="9"/>
        <v>-2.8921931516379118E-10</v>
      </c>
      <c r="AH5" s="5">
        <f t="shared" si="10"/>
        <v>5.6554422206447949E-14</v>
      </c>
      <c r="AI5" s="5"/>
      <c r="AJ5" s="7">
        <f t="shared" ref="AJ5:AJ214" si="16">A5</f>
        <v>36</v>
      </c>
      <c r="AK5" s="12">
        <f t="shared" ref="AK5:AK214" si="17">E5-E4</f>
        <v>252</v>
      </c>
      <c r="AL5" s="12"/>
    </row>
    <row r="6" spans="1:38" x14ac:dyDescent="0.25">
      <c r="A6" s="2">
        <v>37</v>
      </c>
      <c r="B6" s="6">
        <f>Raw_Data!G39</f>
        <v>5308</v>
      </c>
      <c r="C6" s="6">
        <f>Raw_Data!H39</f>
        <v>1504</v>
      </c>
      <c r="D6" s="6">
        <f>Raw_Data!J39</f>
        <v>101</v>
      </c>
      <c r="E6" s="6">
        <f t="shared" ref="E6:G6" si="18">IF(ISBLANK(B6),(B5+B7)/2, B6)</f>
        <v>5308</v>
      </c>
      <c r="F6" s="6">
        <f t="shared" si="18"/>
        <v>1504</v>
      </c>
      <c r="G6" s="6">
        <f t="shared" si="18"/>
        <v>101</v>
      </c>
      <c r="H6" s="6">
        <f t="shared" si="1"/>
        <v>0.99922960812772132</v>
      </c>
      <c r="I6" s="6">
        <f t="shared" si="2"/>
        <v>5.3744557329462987E-4</v>
      </c>
      <c r="J6" s="6">
        <f t="shared" si="3"/>
        <v>2.3294629898403484E-4</v>
      </c>
      <c r="K6" s="2">
        <v>1</v>
      </c>
      <c r="L6" s="6">
        <f t="shared" si="4"/>
        <v>-5.370315295931715E-4</v>
      </c>
      <c r="M6" s="6">
        <f t="shared" si="12"/>
        <v>-3.5994194484745279E-5</v>
      </c>
      <c r="P6" s="2">
        <v>1</v>
      </c>
      <c r="Q6" s="6">
        <f t="shared" si="5"/>
        <v>5.3744557329462987E-4</v>
      </c>
      <c r="R6" s="6">
        <f t="shared" si="13"/>
        <v>2.5399129172714089E-5</v>
      </c>
      <c r="U6" s="2">
        <f t="shared" si="14"/>
        <v>37</v>
      </c>
      <c r="V6" s="1">
        <f t="shared" si="6"/>
        <v>43933</v>
      </c>
      <c r="W6" s="6">
        <f t="shared" ref="W6:W699" si="19">W4-2*$M$1*W5*X5</f>
        <v>0.99923785525539177</v>
      </c>
      <c r="X6" s="6">
        <f t="shared" ref="X6:X699" si="20">X4+2*($M$1*W5*X5-$R$1*X5)</f>
        <v>5.3936603677260536E-4</v>
      </c>
      <c r="Y6" s="6">
        <f t="shared" ref="Y6:Y699" si="21">Y4+2*$R$1*X5</f>
        <v>2.2277870783562331E-4</v>
      </c>
      <c r="AF6" s="6">
        <f t="shared" si="8"/>
        <v>5251.1772903506944</v>
      </c>
      <c r="AG6" s="6">
        <f t="shared" si="9"/>
        <v>56.82270964930558</v>
      </c>
      <c r="AH6" s="5">
        <f t="shared" si="10"/>
        <v>1.0820946714886242E-2</v>
      </c>
      <c r="AI6" s="5"/>
      <c r="AJ6" s="7">
        <f t="shared" si="16"/>
        <v>37</v>
      </c>
      <c r="AK6" s="12">
        <f t="shared" si="17"/>
        <v>194</v>
      </c>
      <c r="AL6" s="12"/>
    </row>
    <row r="7" spans="1:38" x14ac:dyDescent="0.25">
      <c r="A7" s="2">
        <v>38</v>
      </c>
      <c r="B7" s="6">
        <f>Raw_Data!G40</f>
        <v>5610</v>
      </c>
      <c r="C7" s="6">
        <f>Raw_Data!H40</f>
        <v>1671</v>
      </c>
      <c r="D7" s="6">
        <f>Raw_Data!J40</f>
        <v>109</v>
      </c>
      <c r="E7" s="6">
        <f t="shared" ref="E7:G7" si="22">IF(ISBLANK(B7),(B6+B8)/2, B7)</f>
        <v>5610</v>
      </c>
      <c r="F7" s="6">
        <f t="shared" si="22"/>
        <v>1671</v>
      </c>
      <c r="G7" s="6">
        <f t="shared" si="22"/>
        <v>109</v>
      </c>
      <c r="H7" s="6">
        <f t="shared" si="1"/>
        <v>0.99918577648766327</v>
      </c>
      <c r="I7" s="6">
        <f t="shared" si="2"/>
        <v>5.5587808417997093E-4</v>
      </c>
      <c r="J7" s="6">
        <f t="shared" si="3"/>
        <v>2.5834542815674893E-4</v>
      </c>
      <c r="K7" s="2">
        <v>1</v>
      </c>
      <c r="L7" s="6">
        <f t="shared" si="4"/>
        <v>-5.5542547517383888E-4</v>
      </c>
      <c r="M7" s="6">
        <f t="shared" si="12"/>
        <v>3.8519593613933756E-4</v>
      </c>
      <c r="N7" s="6">
        <f t="array" ref="N7:O7">LINEST(M5:M148,L5:L148,0,0)</f>
        <v>5.3689876753086098E-2</v>
      </c>
      <c r="O7" s="6">
        <v>0</v>
      </c>
      <c r="P7" s="2">
        <v>1</v>
      </c>
      <c r="Q7" s="6">
        <f t="shared" si="5"/>
        <v>5.5587808417997093E-4</v>
      </c>
      <c r="R7" s="6">
        <f t="shared" si="13"/>
        <v>-2.5834542815674893E-4</v>
      </c>
      <c r="S7" s="6">
        <f t="array" ref="S7:T7">LINEST(R5:R148,Q5:Q148,0,0)</f>
        <v>4.024611207436514E-2</v>
      </c>
      <c r="T7" s="6">
        <v>0</v>
      </c>
      <c r="U7" s="2">
        <f t="shared" si="14"/>
        <v>38</v>
      </c>
      <c r="V7" s="1">
        <f t="shared" si="6"/>
        <v>43934</v>
      </c>
      <c r="W7" s="6">
        <f t="shared" si="19"/>
        <v>0.9991998920256856</v>
      </c>
      <c r="X7" s="6">
        <f t="shared" si="20"/>
        <v>5.4087317335661713E-4</v>
      </c>
      <c r="Y7" s="6">
        <f t="shared" si="21"/>
        <v>2.5923480095768907E-4</v>
      </c>
      <c r="AF7" s="6">
        <f t="shared" si="8"/>
        <v>5512.7439430262248</v>
      </c>
      <c r="AG7" s="6">
        <f t="shared" si="9"/>
        <v>97.25605697377523</v>
      </c>
      <c r="AH7" s="5">
        <f t="shared" si="10"/>
        <v>1.7642041418739731E-2</v>
      </c>
      <c r="AI7" s="5"/>
      <c r="AJ7" s="7">
        <f t="shared" si="16"/>
        <v>38</v>
      </c>
      <c r="AK7" s="12">
        <f t="shared" si="17"/>
        <v>302</v>
      </c>
      <c r="AL7" s="12"/>
    </row>
    <row r="8" spans="1:38" x14ac:dyDescent="0.25">
      <c r="A8" s="2">
        <v>39</v>
      </c>
      <c r="B8" s="6">
        <f>Raw_Data!G41</f>
        <v>0</v>
      </c>
      <c r="C8" s="6">
        <f>Raw_Data!H41</f>
        <v>0</v>
      </c>
      <c r="D8" s="6">
        <f>Raw_Data!J41</f>
        <v>0</v>
      </c>
      <c r="E8" s="6">
        <f t="shared" ref="E8:G8" si="23">IF(ISBLANK(B8),(B7+B9)/2, B8)</f>
        <v>0</v>
      </c>
      <c r="F8" s="6">
        <f t="shared" si="23"/>
        <v>0</v>
      </c>
      <c r="G8" s="6">
        <f t="shared" si="23"/>
        <v>0</v>
      </c>
      <c r="H8" s="6">
        <f t="shared" si="1"/>
        <v>1</v>
      </c>
      <c r="I8" s="6">
        <f t="shared" si="2"/>
        <v>0</v>
      </c>
      <c r="J8" s="6">
        <f t="shared" si="3"/>
        <v>0</v>
      </c>
      <c r="K8" s="2">
        <v>1</v>
      </c>
      <c r="L8" s="6">
        <f t="shared" si="4"/>
        <v>0</v>
      </c>
      <c r="M8" s="6">
        <f t="shared" si="12"/>
        <v>-3.4034833091445282E-5</v>
      </c>
      <c r="N8" s="2">
        <v>3</v>
      </c>
      <c r="P8" s="2">
        <v>1</v>
      </c>
      <c r="Q8" s="6">
        <f t="shared" si="5"/>
        <v>0</v>
      </c>
      <c r="R8" s="6">
        <f t="shared" si="13"/>
        <v>3.3831640058055155E-4</v>
      </c>
      <c r="S8" s="6">
        <f>CORREL(R4:R148,Q4:Q148)</f>
        <v>0.13377314820308966</v>
      </c>
      <c r="U8" s="2">
        <f t="shared" si="14"/>
        <v>39</v>
      </c>
      <c r="V8" s="1">
        <f t="shared" si="6"/>
        <v>43935</v>
      </c>
      <c r="W8" s="6">
        <f t="shared" si="19"/>
        <v>0.99917982289669205</v>
      </c>
      <c r="X8" s="6">
        <f t="shared" si="20"/>
        <v>5.5386231076643604E-4</v>
      </c>
      <c r="Y8" s="6">
        <f t="shared" si="21"/>
        <v>2.6631479254147919E-4</v>
      </c>
      <c r="AF8" s="6">
        <f t="shared" si="8"/>
        <v>5651.0202417917808</v>
      </c>
      <c r="AG8" s="6">
        <f t="shared" si="9"/>
        <v>-5651.0202417917808</v>
      </c>
      <c r="AH8" s="5">
        <f t="shared" si="10"/>
        <v>1</v>
      </c>
      <c r="AI8" s="5"/>
      <c r="AJ8" s="7">
        <f t="shared" si="16"/>
        <v>39</v>
      </c>
      <c r="AK8" s="12">
        <f t="shared" si="17"/>
        <v>-5610</v>
      </c>
      <c r="AL8" s="12"/>
    </row>
    <row r="9" spans="1:38" x14ac:dyDescent="0.25">
      <c r="A9" s="2">
        <v>40</v>
      </c>
      <c r="B9" s="6">
        <f>Raw_Data!G42</f>
        <v>6079</v>
      </c>
      <c r="C9" s="6">
        <f>Raw_Data!H42</f>
        <v>2196</v>
      </c>
      <c r="D9" s="6">
        <f>Raw_Data!J42</f>
        <v>135</v>
      </c>
      <c r="E9" s="6">
        <f t="shared" ref="E9:G9" si="24">IF(ISBLANK(B9),(B8+B10)/2, B9)</f>
        <v>6079</v>
      </c>
      <c r="F9" s="6">
        <f t="shared" si="24"/>
        <v>2196</v>
      </c>
      <c r="G9" s="6">
        <f t="shared" si="24"/>
        <v>135</v>
      </c>
      <c r="H9" s="6">
        <f t="shared" si="1"/>
        <v>0.99911770682148038</v>
      </c>
      <c r="I9" s="6">
        <f t="shared" si="2"/>
        <v>5.4397677793904212E-4</v>
      </c>
      <c r="J9" s="6">
        <f t="shared" si="3"/>
        <v>3.3831640058055155E-4</v>
      </c>
      <c r="K9" s="2">
        <v>1</v>
      </c>
      <c r="L9" s="6">
        <f t="shared" si="4"/>
        <v>-5.4349683093859341E-4</v>
      </c>
      <c r="M9" s="6">
        <f t="shared" si="12"/>
        <v>-4.5442670537010343E-4</v>
      </c>
      <c r="P9" s="2">
        <v>1</v>
      </c>
      <c r="Q9" s="6">
        <f t="shared" si="5"/>
        <v>5.4397677793904212E-4</v>
      </c>
      <c r="R9" s="6">
        <f t="shared" si="13"/>
        <v>8.6502177068214765E-5</v>
      </c>
      <c r="U9" s="2">
        <f t="shared" si="14"/>
        <v>40</v>
      </c>
      <c r="V9" s="1">
        <f t="shared" si="6"/>
        <v>43936</v>
      </c>
      <c r="W9" s="6">
        <f t="shared" si="19"/>
        <v>0.99914046720616279</v>
      </c>
      <c r="X9" s="6">
        <f t="shared" si="20"/>
        <v>5.5571638361366594E-4</v>
      </c>
      <c r="Y9" s="6">
        <f t="shared" si="21"/>
        <v>3.0381641022343475E-4</v>
      </c>
      <c r="AF9" s="6">
        <f t="shared" si="8"/>
        <v>5922.1809495384068</v>
      </c>
      <c r="AG9" s="6">
        <f t="shared" si="9"/>
        <v>156.81905046159318</v>
      </c>
      <c r="AH9" s="5">
        <f t="shared" si="10"/>
        <v>2.647994916025255E-2</v>
      </c>
      <c r="AI9" s="5"/>
      <c r="AJ9" s="7">
        <f t="shared" si="16"/>
        <v>40</v>
      </c>
      <c r="AK9" s="12">
        <f t="shared" si="17"/>
        <v>6079</v>
      </c>
      <c r="AL9" s="12"/>
    </row>
    <row r="10" spans="1:38" x14ac:dyDescent="0.25">
      <c r="A10" s="2">
        <v>41</v>
      </c>
      <c r="B10" s="6">
        <f>Raw_Data!G43</f>
        <v>6262</v>
      </c>
      <c r="C10" s="6">
        <f>Raw_Data!H43</f>
        <v>2786</v>
      </c>
      <c r="D10" s="6">
        <f>Raw_Data!J43</f>
        <v>141</v>
      </c>
      <c r="E10" s="6">
        <f t="shared" ref="E10:G10" si="25">IF(ISBLANK(B10),(B9+B11)/2, B10)</f>
        <v>6262</v>
      </c>
      <c r="F10" s="6">
        <f t="shared" si="25"/>
        <v>2786</v>
      </c>
      <c r="G10" s="6">
        <f t="shared" si="25"/>
        <v>141</v>
      </c>
      <c r="H10" s="6">
        <f t="shared" si="1"/>
        <v>0.99909114658925979</v>
      </c>
      <c r="I10" s="6">
        <f t="shared" si="2"/>
        <v>4.8403483309143687E-4</v>
      </c>
      <c r="J10" s="6">
        <f t="shared" si="3"/>
        <v>4.2481857764876631E-4</v>
      </c>
      <c r="K10" s="2">
        <v>1</v>
      </c>
      <c r="L10" s="6">
        <f t="shared" si="4"/>
        <v>-4.8359491638246465E-4</v>
      </c>
      <c r="M10" s="6">
        <f t="shared" si="12"/>
        <v>-3.7010159651629237E-5</v>
      </c>
      <c r="P10" s="2">
        <v>1</v>
      </c>
      <c r="Q10" s="6">
        <f t="shared" si="5"/>
        <v>4.8403483309143687E-4</v>
      </c>
      <c r="R10" s="6">
        <f t="shared" si="13"/>
        <v>3.3671988388969557E-5</v>
      </c>
      <c r="U10" s="2">
        <f t="shared" si="14"/>
        <v>41</v>
      </c>
      <c r="V10" s="1">
        <f t="shared" si="6"/>
        <v>43937</v>
      </c>
      <c r="W10" s="6">
        <f t="shared" si="19"/>
        <v>0.9991202014990328</v>
      </c>
      <c r="X10" s="6">
        <f t="shared" si="20"/>
        <v>5.6875286071277672E-4</v>
      </c>
      <c r="Y10" s="6">
        <f t="shared" si="21"/>
        <v>3.1104564025443218E-4</v>
      </c>
      <c r="AF10" s="6">
        <f t="shared" si="8"/>
        <v>6061.8116716640034</v>
      </c>
      <c r="AG10" s="6">
        <f t="shared" si="9"/>
        <v>200.18832833599663</v>
      </c>
      <c r="AH10" s="5">
        <f t="shared" si="10"/>
        <v>3.3024504748601621E-2</v>
      </c>
      <c r="AI10" s="5"/>
      <c r="AJ10" s="7">
        <f t="shared" si="16"/>
        <v>41</v>
      </c>
      <c r="AK10" s="12">
        <f t="shared" si="17"/>
        <v>183</v>
      </c>
      <c r="AL10" s="12"/>
    </row>
    <row r="11" spans="1:38" x14ac:dyDescent="0.25">
      <c r="A11" s="2">
        <v>42</v>
      </c>
      <c r="B11" s="6">
        <f>Raw_Data!G44</f>
        <v>6589</v>
      </c>
      <c r="C11" s="6">
        <f>Raw_Data!H44</f>
        <v>3017</v>
      </c>
      <c r="D11" s="6">
        <f>Raw_Data!J44</f>
        <v>142</v>
      </c>
      <c r="E11" s="6">
        <f t="shared" ref="E11:G11" si="26">IF(ISBLANK(B11),(B10+B12)/2, B11)</f>
        <v>6589</v>
      </c>
      <c r="F11" s="6">
        <f t="shared" si="26"/>
        <v>3017</v>
      </c>
      <c r="G11" s="6">
        <f t="shared" si="26"/>
        <v>142</v>
      </c>
      <c r="H11" s="6">
        <f t="shared" si="1"/>
        <v>0.99904368650217712</v>
      </c>
      <c r="I11" s="6">
        <f t="shared" si="2"/>
        <v>4.9782293178519596E-4</v>
      </c>
      <c r="J11" s="6">
        <f t="shared" si="3"/>
        <v>4.5849056603773587E-4</v>
      </c>
      <c r="K11" s="2">
        <v>1</v>
      </c>
      <c r="L11" s="6">
        <f t="shared" si="4"/>
        <v>-4.9734685699600407E-4</v>
      </c>
      <c r="M11" s="6">
        <f t="shared" si="12"/>
        <v>-3.6284470246727984E-5</v>
      </c>
      <c r="P11" s="2">
        <v>1</v>
      </c>
      <c r="Q11" s="6">
        <f t="shared" si="5"/>
        <v>4.9782293178519596E-4</v>
      </c>
      <c r="R11" s="6">
        <f t="shared" si="13"/>
        <v>3.1930333817126286E-5</v>
      </c>
      <c r="U11" s="2">
        <f t="shared" si="14"/>
        <v>42</v>
      </c>
      <c r="V11" s="1">
        <f t="shared" si="6"/>
        <v>43938</v>
      </c>
      <c r="W11" s="6">
        <f t="shared" si="19"/>
        <v>0.99907944839570439</v>
      </c>
      <c r="X11" s="6">
        <f t="shared" si="20"/>
        <v>5.7095501132231738E-4</v>
      </c>
      <c r="Y11" s="6">
        <f t="shared" si="21"/>
        <v>3.4959659297315916E-4</v>
      </c>
      <c r="AF11" s="6">
        <f t="shared" si="8"/>
        <v>6342.6005535967197</v>
      </c>
      <c r="AG11" s="6">
        <f t="shared" si="9"/>
        <v>246.39944640328031</v>
      </c>
      <c r="AH11" s="5">
        <f t="shared" si="10"/>
        <v>3.8848331109792772E-2</v>
      </c>
      <c r="AI11" s="5"/>
      <c r="AJ11" s="7">
        <f t="shared" si="16"/>
        <v>42</v>
      </c>
      <c r="AK11" s="12">
        <f t="shared" si="17"/>
        <v>327</v>
      </c>
      <c r="AL11" s="12">
        <f t="shared" ref="AL11:AL214" si="27">AVERAGE(AK5:AK11)</f>
        <v>246.71428571428572</v>
      </c>
    </row>
    <row r="12" spans="1:38" x14ac:dyDescent="0.25">
      <c r="A12" s="2">
        <v>43</v>
      </c>
      <c r="B12" s="6">
        <f>Raw_Data!G45</f>
        <v>6762</v>
      </c>
      <c r="C12" s="6">
        <f>Raw_Data!H45</f>
        <v>3234</v>
      </c>
      <c r="D12" s="6">
        <f>Raw_Data!J45</f>
        <v>145</v>
      </c>
      <c r="E12" s="6">
        <f t="shared" ref="E12:G12" si="28">IF(ISBLANK(B12),(B11+B13)/2, B12)</f>
        <v>6762</v>
      </c>
      <c r="F12" s="6">
        <f t="shared" si="28"/>
        <v>3234</v>
      </c>
      <c r="G12" s="6">
        <f t="shared" si="28"/>
        <v>145</v>
      </c>
      <c r="H12" s="6">
        <f t="shared" si="1"/>
        <v>0.99901857764876634</v>
      </c>
      <c r="I12" s="6">
        <f t="shared" si="2"/>
        <v>4.910014513788099E-4</v>
      </c>
      <c r="J12" s="6">
        <f t="shared" si="3"/>
        <v>4.9042089985486216E-4</v>
      </c>
      <c r="K12" s="2">
        <v>1</v>
      </c>
      <c r="L12" s="6">
        <f t="shared" si="4"/>
        <v>-4.9051957157993857E-4</v>
      </c>
      <c r="M12" s="6">
        <f t="shared" si="12"/>
        <v>-3.4905660377393399E-5</v>
      </c>
      <c r="P12" s="2">
        <v>1</v>
      </c>
      <c r="Q12" s="6">
        <f t="shared" si="5"/>
        <v>4.910014513788099E-4</v>
      </c>
      <c r="R12" s="6">
        <f t="shared" si="13"/>
        <v>1.640058055152392E-5</v>
      </c>
      <c r="U12" s="2">
        <f t="shared" si="14"/>
        <v>43</v>
      </c>
      <c r="V12" s="1">
        <f t="shared" si="6"/>
        <v>43939</v>
      </c>
      <c r="W12" s="6">
        <f t="shared" si="19"/>
        <v>0.9990589489287599</v>
      </c>
      <c r="X12" s="6">
        <f t="shared" si="20"/>
        <v>5.8404799223546315E-4</v>
      </c>
      <c r="Y12" s="6">
        <f t="shared" si="21"/>
        <v>3.5700307900462901E-4</v>
      </c>
      <c r="AF12" s="6">
        <f t="shared" si="8"/>
        <v>6483.8418808442575</v>
      </c>
      <c r="AG12" s="6">
        <f t="shared" si="9"/>
        <v>278.1581191557425</v>
      </c>
      <c r="AH12" s="5">
        <f t="shared" si="10"/>
        <v>4.2900200878976967E-2</v>
      </c>
      <c r="AI12" s="5"/>
      <c r="AJ12" s="7">
        <f t="shared" si="16"/>
        <v>43</v>
      </c>
      <c r="AK12" s="12">
        <f t="shared" si="17"/>
        <v>173</v>
      </c>
      <c r="AL12" s="12">
        <f t="shared" si="27"/>
        <v>235.42857142857142</v>
      </c>
    </row>
    <row r="13" spans="1:38" x14ac:dyDescent="0.25">
      <c r="A13" s="2">
        <v>44</v>
      </c>
      <c r="B13" s="6">
        <f>Raw_Data!G46</f>
        <v>7070</v>
      </c>
      <c r="C13" s="6">
        <f>Raw_Data!H46</f>
        <v>3344</v>
      </c>
      <c r="D13" s="6">
        <f>Raw_Data!J46</f>
        <v>148</v>
      </c>
      <c r="E13" s="6">
        <f t="shared" ref="E13:G13" si="29">IF(ISBLANK(B13),(B12+B14)/2, B13)</f>
        <v>7070</v>
      </c>
      <c r="F13" s="6">
        <f t="shared" si="29"/>
        <v>3344</v>
      </c>
      <c r="G13" s="6">
        <f t="shared" si="29"/>
        <v>148</v>
      </c>
      <c r="H13" s="6">
        <f t="shared" si="1"/>
        <v>0.99897387518142233</v>
      </c>
      <c r="I13" s="6">
        <f t="shared" si="2"/>
        <v>5.1930333817126273E-4</v>
      </c>
      <c r="J13" s="6">
        <f t="shared" si="3"/>
        <v>5.0682148040638608E-4</v>
      </c>
      <c r="K13" s="2">
        <v>1</v>
      </c>
      <c r="L13" s="6">
        <f t="shared" si="4"/>
        <v>-5.1877046812759495E-4</v>
      </c>
      <c r="M13" s="6">
        <f t="shared" si="12"/>
        <v>-3.4542815674887262E-5</v>
      </c>
      <c r="P13" s="2">
        <v>1</v>
      </c>
      <c r="Q13" s="6">
        <f t="shared" si="5"/>
        <v>5.1930333817126273E-4</v>
      </c>
      <c r="R13" s="6">
        <f t="shared" si="13"/>
        <v>3.4107402031930334E-5</v>
      </c>
      <c r="U13" s="2">
        <f t="shared" si="14"/>
        <v>44</v>
      </c>
      <c r="V13" s="1">
        <f t="shared" si="6"/>
        <v>43940</v>
      </c>
      <c r="W13" s="6">
        <f t="shared" si="19"/>
        <v>0.99901679248421393</v>
      </c>
      <c r="X13" s="6">
        <f t="shared" si="20"/>
        <v>5.8659960090816929E-4</v>
      </c>
      <c r="Y13" s="6">
        <f t="shared" si="21"/>
        <v>3.9660791487779195E-4</v>
      </c>
      <c r="AF13" s="6">
        <f t="shared" si="8"/>
        <v>6774.2997837659977</v>
      </c>
      <c r="AG13" s="6">
        <f t="shared" si="9"/>
        <v>295.70021623400226</v>
      </c>
      <c r="AH13" s="5">
        <f t="shared" si="10"/>
        <v>4.36502997612567E-2</v>
      </c>
      <c r="AI13" s="5"/>
      <c r="AJ13" s="7">
        <f t="shared" si="16"/>
        <v>44</v>
      </c>
      <c r="AK13" s="12">
        <f t="shared" si="17"/>
        <v>308</v>
      </c>
      <c r="AL13" s="12">
        <f t="shared" si="27"/>
        <v>251.71428571428572</v>
      </c>
    </row>
    <row r="14" spans="1:38" x14ac:dyDescent="0.25">
      <c r="A14" s="2">
        <v>45</v>
      </c>
      <c r="B14" s="6">
        <f>Raw_Data!G47</f>
        <v>7238</v>
      </c>
      <c r="C14" s="6">
        <f>Raw_Data!H47</f>
        <v>3575</v>
      </c>
      <c r="D14" s="6">
        <f>Raw_Data!J47</f>
        <v>152</v>
      </c>
      <c r="E14" s="6">
        <f t="shared" ref="E14:G14" si="30">IF(ISBLANK(B14),(B13+B15)/2, B14)</f>
        <v>7238</v>
      </c>
      <c r="F14" s="6">
        <f t="shared" si="30"/>
        <v>3575</v>
      </c>
      <c r="G14" s="6">
        <f t="shared" si="30"/>
        <v>152</v>
      </c>
      <c r="H14" s="6">
        <f t="shared" si="1"/>
        <v>0.99894949201741656</v>
      </c>
      <c r="I14" s="6">
        <f t="shared" si="2"/>
        <v>5.0957910014513786E-4</v>
      </c>
      <c r="J14" s="6">
        <f t="shared" si="3"/>
        <v>5.4092888243831641E-4</v>
      </c>
      <c r="K14" s="2">
        <v>1</v>
      </c>
      <c r="L14" s="6">
        <f t="shared" si="4"/>
        <v>-5.0904378323267776E-4</v>
      </c>
      <c r="M14" s="6">
        <f t="shared" si="12"/>
        <v>-2.3512336719877514E-5</v>
      </c>
      <c r="P14" s="2">
        <v>1</v>
      </c>
      <c r="Q14" s="6">
        <f t="shared" si="5"/>
        <v>5.0957910014513786E-4</v>
      </c>
      <c r="R14" s="6">
        <f t="shared" si="13"/>
        <v>3.7445573294629859E-5</v>
      </c>
      <c r="U14" s="2">
        <f t="shared" si="14"/>
        <v>45</v>
      </c>
      <c r="V14" s="1">
        <f t="shared" si="6"/>
        <v>43941</v>
      </c>
      <c r="W14" s="6">
        <f t="shared" si="19"/>
        <v>0.99899602193938764</v>
      </c>
      <c r="X14" s="6">
        <f t="shared" si="20"/>
        <v>5.9975827504584692E-4</v>
      </c>
      <c r="Y14" s="6">
        <f t="shared" si="21"/>
        <v>4.0421978556648511E-4</v>
      </c>
      <c r="AF14" s="6">
        <f t="shared" si="8"/>
        <v>6917.4088376191949</v>
      </c>
      <c r="AG14" s="6">
        <f t="shared" si="9"/>
        <v>320.59116238080514</v>
      </c>
      <c r="AH14" s="5">
        <f t="shared" si="10"/>
        <v>4.6345556538067059E-2</v>
      </c>
      <c r="AI14" s="5"/>
      <c r="AJ14" s="7">
        <f t="shared" si="16"/>
        <v>45</v>
      </c>
      <c r="AK14" s="12">
        <f t="shared" si="17"/>
        <v>168</v>
      </c>
      <c r="AL14" s="12">
        <f t="shared" si="27"/>
        <v>232.57142857142858</v>
      </c>
    </row>
    <row r="15" spans="1:38" x14ac:dyDescent="0.25">
      <c r="A15" s="2">
        <v>46</v>
      </c>
      <c r="B15" s="6">
        <f>Raw_Data!G48</f>
        <v>7394</v>
      </c>
      <c r="C15" s="6">
        <f>Raw_Data!H48</f>
        <v>3828</v>
      </c>
      <c r="D15" s="6">
        <f>Raw_Data!J48</f>
        <v>157</v>
      </c>
      <c r="E15" s="6">
        <f t="shared" ref="E15:G15" si="31">IF(ISBLANK(B15),(B14+B16)/2, B15)</f>
        <v>7394</v>
      </c>
      <c r="F15" s="6">
        <f t="shared" si="31"/>
        <v>3828</v>
      </c>
      <c r="G15" s="6">
        <f t="shared" si="31"/>
        <v>157</v>
      </c>
      <c r="H15" s="6">
        <f t="shared" si="1"/>
        <v>0.99892685050798258</v>
      </c>
      <c r="I15" s="6">
        <f t="shared" si="2"/>
        <v>4.9477503628447025E-4</v>
      </c>
      <c r="J15" s="6">
        <f t="shared" si="3"/>
        <v>5.7837445573294627E-4</v>
      </c>
      <c r="K15" s="2">
        <v>1</v>
      </c>
      <c r="L15" s="6">
        <f t="shared" si="4"/>
        <v>-4.9424406870561869E-4</v>
      </c>
      <c r="M15" s="6">
        <f t="shared" si="12"/>
        <v>-4.3831640058056287E-5</v>
      </c>
      <c r="P15" s="2">
        <v>1</v>
      </c>
      <c r="Q15" s="6">
        <f t="shared" si="5"/>
        <v>4.9477503628447025E-4</v>
      </c>
      <c r="R15" s="6">
        <f t="shared" si="13"/>
        <v>2.8011611030479022E-5</v>
      </c>
      <c r="U15" s="2">
        <f t="shared" si="14"/>
        <v>46</v>
      </c>
      <c r="V15" s="1">
        <f t="shared" si="6"/>
        <v>43942</v>
      </c>
      <c r="W15" s="6">
        <f t="shared" si="19"/>
        <v>0.99895245524656662</v>
      </c>
      <c r="X15" s="6">
        <f t="shared" si="20"/>
        <v>6.0266096104545077E-4</v>
      </c>
      <c r="Y15" s="6">
        <f t="shared" si="21"/>
        <v>4.448837923878381E-4</v>
      </c>
      <c r="AF15" s="6">
        <f t="shared" si="8"/>
        <v>7217.5833511560058</v>
      </c>
      <c r="AG15" s="6">
        <f t="shared" si="9"/>
        <v>176.41664884399415</v>
      </c>
      <c r="AH15" s="5">
        <f t="shared" si="10"/>
        <v>2.44426202318451E-2</v>
      </c>
      <c r="AI15" s="5"/>
      <c r="AJ15" s="7">
        <f t="shared" si="16"/>
        <v>46</v>
      </c>
      <c r="AK15" s="12">
        <f t="shared" si="17"/>
        <v>156</v>
      </c>
      <c r="AL15" s="12">
        <f t="shared" si="27"/>
        <v>1056.2857142857142</v>
      </c>
    </row>
    <row r="16" spans="1:38" x14ac:dyDescent="0.25">
      <c r="A16" s="2">
        <v>47</v>
      </c>
      <c r="B16" s="6">
        <f>Raw_Data!G49</f>
        <v>7842</v>
      </c>
      <c r="C16" s="6">
        <f>Raw_Data!H49</f>
        <v>4012</v>
      </c>
      <c r="D16" s="6">
        <f>Raw_Data!J49</f>
        <v>166</v>
      </c>
      <c r="E16" s="6">
        <f t="shared" ref="E16:G16" si="32">IF(ISBLANK(B16),(B15+B17)/2, B16)</f>
        <v>7842</v>
      </c>
      <c r="F16" s="6">
        <f t="shared" si="32"/>
        <v>4012</v>
      </c>
      <c r="G16" s="6">
        <f t="shared" si="32"/>
        <v>166</v>
      </c>
      <c r="H16" s="6">
        <f t="shared" si="1"/>
        <v>0.99886182873730045</v>
      </c>
      <c r="I16" s="6">
        <f t="shared" si="2"/>
        <v>5.3178519593613928E-4</v>
      </c>
      <c r="J16" s="6">
        <f t="shared" si="3"/>
        <v>6.0638606676342529E-4</v>
      </c>
      <c r="K16" s="2">
        <v>1</v>
      </c>
      <c r="L16" s="6">
        <f t="shared" si="4"/>
        <v>-5.3117993330819571E-4</v>
      </c>
      <c r="M16" s="6">
        <f t="shared" si="12"/>
        <v>-6.3280116110286944E-5</v>
      </c>
      <c r="P16" s="2">
        <v>1</v>
      </c>
      <c r="Q16" s="6">
        <f t="shared" si="5"/>
        <v>5.3178519593613928E-4</v>
      </c>
      <c r="R16" s="6">
        <f t="shared" si="13"/>
        <v>2.6850507982583436E-5</v>
      </c>
      <c r="U16" s="2">
        <f t="shared" si="14"/>
        <v>47</v>
      </c>
      <c r="V16" s="1">
        <f t="shared" si="6"/>
        <v>43943</v>
      </c>
      <c r="W16" s="6">
        <f t="shared" si="19"/>
        <v>0.9989313761443197</v>
      </c>
      <c r="X16" s="6">
        <f t="shared" si="20"/>
        <v>6.1589454895163206E-4</v>
      </c>
      <c r="Y16" s="6">
        <f t="shared" si="21"/>
        <v>4.5272930672864473E-4</v>
      </c>
      <c r="AF16" s="6">
        <f t="shared" si="8"/>
        <v>7362.8183656372339</v>
      </c>
      <c r="AG16" s="6">
        <f t="shared" si="9"/>
        <v>479.18163436276609</v>
      </c>
      <c r="AH16" s="5">
        <f t="shared" si="10"/>
        <v>6.5081278739556964E-2</v>
      </c>
      <c r="AI16" s="5"/>
      <c r="AJ16" s="7">
        <f t="shared" si="16"/>
        <v>47</v>
      </c>
      <c r="AK16" s="12">
        <f t="shared" si="17"/>
        <v>448</v>
      </c>
      <c r="AL16" s="12">
        <f t="shared" si="27"/>
        <v>251.85714285714286</v>
      </c>
    </row>
    <row r="17" spans="1:38" x14ac:dyDescent="0.25">
      <c r="A17" s="2">
        <v>48</v>
      </c>
      <c r="B17" s="6">
        <f>Raw_Data!G50</f>
        <v>8266</v>
      </c>
      <c r="C17" s="6">
        <f>Raw_Data!H50</f>
        <v>4193</v>
      </c>
      <c r="D17" s="6">
        <f>Raw_Data!J50</f>
        <v>170</v>
      </c>
      <c r="E17" s="6">
        <f t="shared" ref="E17:G17" si="33">IF(ISBLANK(B17),(B16+B18)/2, B17)</f>
        <v>8266</v>
      </c>
      <c r="F17" s="6">
        <f t="shared" si="33"/>
        <v>4193</v>
      </c>
      <c r="G17" s="6">
        <f t="shared" si="33"/>
        <v>170</v>
      </c>
      <c r="H17" s="6">
        <f t="shared" si="1"/>
        <v>0.998800290275762</v>
      </c>
      <c r="I17" s="6">
        <f t="shared" si="2"/>
        <v>5.6647314949201746E-4</v>
      </c>
      <c r="J17" s="6">
        <f t="shared" si="3"/>
        <v>6.3323657474600873E-4</v>
      </c>
      <c r="K17" s="2">
        <v>1</v>
      </c>
      <c r="L17" s="6">
        <f t="shared" si="4"/>
        <v>-5.6579354614605219E-4</v>
      </c>
      <c r="M17" s="6">
        <f t="shared" si="12"/>
        <v>-6.4150943396235061E-5</v>
      </c>
      <c r="P17" s="2">
        <v>1</v>
      </c>
      <c r="Q17" s="6">
        <f t="shared" si="5"/>
        <v>5.6647314949201746E-4</v>
      </c>
      <c r="R17" s="6">
        <f t="shared" si="13"/>
        <v>2.5399129172714034E-5</v>
      </c>
      <c r="U17" s="2">
        <f t="shared" si="14"/>
        <v>48</v>
      </c>
      <c r="V17" s="1">
        <f t="shared" si="6"/>
        <v>43944</v>
      </c>
      <c r="W17" s="6">
        <f t="shared" si="19"/>
        <v>0.99888639131473078</v>
      </c>
      <c r="X17" s="6">
        <f t="shared" si="20"/>
        <v>6.1915017079504516E-4</v>
      </c>
      <c r="Y17" s="6">
        <f t="shared" si="21"/>
        <v>4.9445851447403404E-4</v>
      </c>
      <c r="AF17" s="6">
        <f t="shared" si="8"/>
        <v>7672.763841504915</v>
      </c>
      <c r="AG17" s="6">
        <f t="shared" si="9"/>
        <v>593.23615849508496</v>
      </c>
      <c r="AH17" s="5">
        <f t="shared" si="10"/>
        <v>7.7317140309472787E-2</v>
      </c>
      <c r="AI17" s="5"/>
      <c r="AJ17" s="7">
        <f t="shared" si="16"/>
        <v>48</v>
      </c>
      <c r="AK17" s="12">
        <f t="shared" si="17"/>
        <v>424</v>
      </c>
      <c r="AL17" s="12">
        <f t="shared" si="27"/>
        <v>286.28571428571428</v>
      </c>
    </row>
    <row r="18" spans="1:38" x14ac:dyDescent="0.25">
      <c r="A18" s="2">
        <v>49</v>
      </c>
      <c r="B18" s="6">
        <f>Raw_Data!G51</f>
        <v>8726</v>
      </c>
      <c r="C18" s="6">
        <f>Raw_Data!H51</f>
        <v>4370</v>
      </c>
      <c r="D18" s="6">
        <f>Raw_Data!J51</f>
        <v>168</v>
      </c>
      <c r="E18" s="6">
        <f t="shared" ref="E18:G18" si="34">IF(ISBLANK(B18),(B17+B19)/2, B18)</f>
        <v>8726</v>
      </c>
      <c r="F18" s="6">
        <f t="shared" si="34"/>
        <v>4370</v>
      </c>
      <c r="G18" s="6">
        <f t="shared" si="34"/>
        <v>168</v>
      </c>
      <c r="H18" s="6">
        <f t="shared" si="1"/>
        <v>0.99873352685050798</v>
      </c>
      <c r="I18" s="6">
        <f t="shared" si="2"/>
        <v>6.0783744557329458E-4</v>
      </c>
      <c r="J18" s="6">
        <f t="shared" si="3"/>
        <v>6.5863570391872276E-4</v>
      </c>
      <c r="K18" s="2">
        <v>1</v>
      </c>
      <c r="L18" s="6">
        <f t="shared" si="4"/>
        <v>-6.0706763576922024E-4</v>
      </c>
      <c r="M18" s="6">
        <f t="shared" si="12"/>
        <v>-6.6981132075483174E-5</v>
      </c>
      <c r="P18" s="2">
        <v>1</v>
      </c>
      <c r="Q18" s="6">
        <f t="shared" si="5"/>
        <v>6.0783744557329458E-4</v>
      </c>
      <c r="R18" s="6">
        <f t="shared" si="13"/>
        <v>1.5529753265602366E-5</v>
      </c>
      <c r="U18" s="2">
        <f t="shared" si="14"/>
        <v>49</v>
      </c>
      <c r="V18" s="1">
        <f t="shared" si="6"/>
        <v>43945</v>
      </c>
      <c r="W18" s="6">
        <f t="shared" si="19"/>
        <v>0.9988649659889709</v>
      </c>
      <c r="X18" s="6">
        <f t="shared" si="20"/>
        <v>6.3246792997109932E-4</v>
      </c>
      <c r="Y18" s="6">
        <f t="shared" si="21"/>
        <v>5.0256608105800414E-4</v>
      </c>
      <c r="AF18" s="6">
        <f t="shared" si="8"/>
        <v>7820.3843359905077</v>
      </c>
      <c r="AG18" s="6">
        <f t="shared" si="9"/>
        <v>905.61566400949232</v>
      </c>
      <c r="AH18" s="5">
        <f t="shared" si="10"/>
        <v>0.11580193825535169</v>
      </c>
      <c r="AI18" s="5"/>
      <c r="AJ18" s="7">
        <f t="shared" si="16"/>
        <v>49</v>
      </c>
      <c r="AK18" s="12">
        <f t="shared" si="17"/>
        <v>460</v>
      </c>
      <c r="AL18" s="12">
        <f t="shared" si="27"/>
        <v>305.28571428571428</v>
      </c>
    </row>
    <row r="19" spans="1:38" x14ac:dyDescent="0.25">
      <c r="A19" s="2">
        <v>50</v>
      </c>
      <c r="B19" s="6">
        <f>Raw_Data!G52</f>
        <v>9189</v>
      </c>
      <c r="C19" s="6">
        <f>Raw_Data!H52</f>
        <v>4467</v>
      </c>
      <c r="D19" s="6">
        <f>Raw_Data!J52</f>
        <v>178</v>
      </c>
      <c r="E19" s="6">
        <f t="shared" ref="E19:G19" si="35">IF(ISBLANK(B19),(B18+B20)/2, B19)</f>
        <v>9189</v>
      </c>
      <c r="F19" s="6">
        <f t="shared" si="35"/>
        <v>4467</v>
      </c>
      <c r="G19" s="6">
        <f t="shared" si="35"/>
        <v>178</v>
      </c>
      <c r="H19" s="6">
        <f t="shared" si="1"/>
        <v>0.99866632801161104</v>
      </c>
      <c r="I19" s="6">
        <f t="shared" si="2"/>
        <v>6.5950653120464442E-4</v>
      </c>
      <c r="J19" s="6">
        <f t="shared" si="3"/>
        <v>6.7416545718432513E-4</v>
      </c>
      <c r="K19" s="2">
        <v>1</v>
      </c>
      <c r="L19" s="6">
        <f t="shared" si="4"/>
        <v>-6.5862696581781726E-4</v>
      </c>
      <c r="M19" s="6">
        <f t="shared" si="12"/>
        <v>-6.8287373004349838E-5</v>
      </c>
      <c r="P19" s="2">
        <v>1</v>
      </c>
      <c r="Q19" s="6">
        <f t="shared" si="5"/>
        <v>6.5950653120464442E-4</v>
      </c>
      <c r="R19" s="6">
        <f t="shared" si="13"/>
        <v>9.143686502177022E-6</v>
      </c>
      <c r="U19" s="2">
        <f t="shared" si="14"/>
        <v>50</v>
      </c>
      <c r="V19" s="1">
        <f t="shared" si="6"/>
        <v>43946</v>
      </c>
      <c r="W19" s="6">
        <f t="shared" si="19"/>
        <v>0.99881855414929399</v>
      </c>
      <c r="X19" s="6">
        <f t="shared" si="20"/>
        <v>6.360785858457224E-4</v>
      </c>
      <c r="Y19" s="6">
        <f t="shared" si="21"/>
        <v>5.4536726486015122E-4</v>
      </c>
      <c r="AF19" s="6">
        <f t="shared" si="8"/>
        <v>8140.161911364401</v>
      </c>
      <c r="AG19" s="6">
        <f t="shared" si="9"/>
        <v>1048.838088635599</v>
      </c>
      <c r="AH19" s="5">
        <f t="shared" si="10"/>
        <v>0.12884732515840089</v>
      </c>
      <c r="AI19" s="5"/>
      <c r="AJ19" s="7">
        <f t="shared" si="16"/>
        <v>50</v>
      </c>
      <c r="AK19" s="12">
        <f t="shared" si="17"/>
        <v>463</v>
      </c>
      <c r="AL19" s="12">
        <f t="shared" si="27"/>
        <v>346.71428571428572</v>
      </c>
    </row>
    <row r="20" spans="1:38" x14ac:dyDescent="0.25">
      <c r="A20" s="2">
        <v>51</v>
      </c>
      <c r="B20" s="6">
        <f>Raw_Data!G53</f>
        <v>9667</v>
      </c>
      <c r="C20" s="6">
        <f>Raw_Data!H53</f>
        <v>4527</v>
      </c>
      <c r="D20" s="6">
        <f>Raw_Data!J53</f>
        <v>181</v>
      </c>
      <c r="E20" s="6">
        <f t="shared" ref="E20:G20" si="36">IF(ISBLANK(B20),(B19+B21)/2, B20)</f>
        <v>9667</v>
      </c>
      <c r="F20" s="6">
        <f t="shared" si="36"/>
        <v>4527</v>
      </c>
      <c r="G20" s="6">
        <f t="shared" si="36"/>
        <v>181</v>
      </c>
      <c r="H20" s="6">
        <f t="shared" si="1"/>
        <v>0.99859695210449928</v>
      </c>
      <c r="I20" s="6">
        <f t="shared" si="2"/>
        <v>7.1973875181422355E-4</v>
      </c>
      <c r="J20" s="6">
        <f t="shared" si="3"/>
        <v>6.8330914368650215E-4</v>
      </c>
      <c r="K20" s="2">
        <v>1</v>
      </c>
      <c r="L20" s="6">
        <f t="shared" si="4"/>
        <v>-7.1872892387318029E-4</v>
      </c>
      <c r="M20" s="6">
        <f t="shared" si="12"/>
        <v>-5.2902757619766039E-5</v>
      </c>
      <c r="P20" s="2">
        <v>1</v>
      </c>
      <c r="Q20" s="6">
        <f t="shared" si="5"/>
        <v>7.1973875181422355E-4</v>
      </c>
      <c r="R20" s="6">
        <f t="shared" si="13"/>
        <v>2.8447024673439745E-5</v>
      </c>
      <c r="U20" s="2">
        <f t="shared" si="14"/>
        <v>51</v>
      </c>
      <c r="V20" s="1">
        <f t="shared" si="6"/>
        <v>43947</v>
      </c>
      <c r="W20" s="6">
        <f t="shared" si="19"/>
        <v>0.99879674472228153</v>
      </c>
      <c r="X20" s="6">
        <f t="shared" si="20"/>
        <v>6.4948981655235151E-4</v>
      </c>
      <c r="Y20" s="6">
        <f t="shared" si="21"/>
        <v>5.5376546116610542E-4</v>
      </c>
      <c r="AB20" s="18" t="s">
        <v>35</v>
      </c>
      <c r="AC20" s="19"/>
      <c r="AD20" s="14">
        <f>$B$1*MAX($Y4:$Y500)</f>
        <v>2149161.3090895577</v>
      </c>
      <c r="AF20" s="6">
        <f t="shared" si="8"/>
        <v>8290.4288634802833</v>
      </c>
      <c r="AG20" s="6">
        <f t="shared" si="9"/>
        <v>1376.5711365197167</v>
      </c>
      <c r="AH20" s="5">
        <f t="shared" si="10"/>
        <v>0.16604341695561434</v>
      </c>
      <c r="AI20" s="5"/>
      <c r="AJ20" s="7">
        <f t="shared" si="16"/>
        <v>51</v>
      </c>
      <c r="AK20" s="12">
        <f t="shared" si="17"/>
        <v>478</v>
      </c>
      <c r="AL20" s="12">
        <f t="shared" si="27"/>
        <v>371</v>
      </c>
    </row>
    <row r="21" spans="1:38" x14ac:dyDescent="0.25">
      <c r="A21" s="2">
        <v>52</v>
      </c>
      <c r="B21" s="6">
        <f>Raw_Data!G54</f>
        <v>9918</v>
      </c>
      <c r="C21" s="6">
        <f>Raw_Data!H54</f>
        <v>4720</v>
      </c>
      <c r="D21" s="6">
        <f>Raw_Data!J54</f>
        <v>184</v>
      </c>
      <c r="E21" s="6">
        <f t="shared" ref="E21:G21" si="37">IF(ISBLANK(B21),(B20+B22)/2, B21)</f>
        <v>9918</v>
      </c>
      <c r="F21" s="6">
        <f t="shared" si="37"/>
        <v>4720</v>
      </c>
      <c r="G21" s="6">
        <f t="shared" si="37"/>
        <v>184</v>
      </c>
      <c r="H21" s="6">
        <f t="shared" si="1"/>
        <v>0.99856052249637151</v>
      </c>
      <c r="I21" s="6">
        <f t="shared" si="2"/>
        <v>7.2772133526850509E-4</v>
      </c>
      <c r="J21" s="6">
        <f t="shared" si="3"/>
        <v>7.1175616835994189E-4</v>
      </c>
      <c r="K21" s="2">
        <v>1</v>
      </c>
      <c r="L21" s="6">
        <f t="shared" si="4"/>
        <v>-7.2667379677747554E-4</v>
      </c>
      <c r="M21" s="6">
        <f t="shared" si="12"/>
        <v>-2.7939042089974997E-5</v>
      </c>
      <c r="P21" s="2">
        <v>1</v>
      </c>
      <c r="Q21" s="6">
        <f t="shared" si="5"/>
        <v>7.2772133526850509E-4</v>
      </c>
      <c r="R21" s="6">
        <f t="shared" si="13"/>
        <v>2.9753265602322238E-5</v>
      </c>
      <c r="U21" s="2">
        <f t="shared" si="14"/>
        <v>52</v>
      </c>
      <c r="V21" s="1">
        <f t="shared" si="6"/>
        <v>43948</v>
      </c>
      <c r="W21" s="6">
        <f t="shared" si="19"/>
        <v>0.9987488960103853</v>
      </c>
      <c r="X21" s="6">
        <f t="shared" si="20"/>
        <v>6.5345784485818371E-4</v>
      </c>
      <c r="Y21" s="6">
        <f t="shared" si="21"/>
        <v>5.9764614475640084E-4</v>
      </c>
      <c r="AB21" s="20" t="s">
        <v>36</v>
      </c>
      <c r="AC21" s="21"/>
      <c r="AD21" s="15">
        <f t="array" ref="AD21">INDEX(V4:V699,MATCH(MAX(X4:X699),X4:X699,0))</f>
        <v>44354</v>
      </c>
      <c r="AF21" s="6">
        <f t="shared" si="8"/>
        <v>8620.1064884452771</v>
      </c>
      <c r="AG21" s="6">
        <f t="shared" si="9"/>
        <v>1297.8935115547229</v>
      </c>
      <c r="AH21" s="5">
        <f t="shared" si="10"/>
        <v>0.15056583271847851</v>
      </c>
      <c r="AI21" s="5"/>
      <c r="AJ21" s="7">
        <f t="shared" si="16"/>
        <v>52</v>
      </c>
      <c r="AK21" s="12">
        <f t="shared" si="17"/>
        <v>251</v>
      </c>
      <c r="AL21" s="12">
        <f t="shared" si="27"/>
        <v>382.85714285714283</v>
      </c>
    </row>
    <row r="22" spans="1:38" x14ac:dyDescent="0.25">
      <c r="A22" s="2">
        <v>53</v>
      </c>
      <c r="B22" s="6">
        <f>Raw_Data!G55</f>
        <v>10052</v>
      </c>
      <c r="C22" s="6">
        <f>Raw_Data!H55</f>
        <v>4921</v>
      </c>
      <c r="D22" s="6">
        <f>Raw_Data!J55</f>
        <v>188</v>
      </c>
      <c r="E22" s="6">
        <f t="shared" ref="E22:G22" si="38">IF(ISBLANK(B22),(B21+B23)/2, B22)</f>
        <v>10052</v>
      </c>
      <c r="F22" s="6">
        <f t="shared" si="38"/>
        <v>4921</v>
      </c>
      <c r="G22" s="6">
        <f t="shared" si="38"/>
        <v>188</v>
      </c>
      <c r="H22" s="6">
        <f t="shared" si="1"/>
        <v>0.99854107402031933</v>
      </c>
      <c r="I22" s="6">
        <f t="shared" si="2"/>
        <v>7.1741654571843248E-4</v>
      </c>
      <c r="J22" s="6">
        <f t="shared" si="3"/>
        <v>7.4150943396226413E-4</v>
      </c>
      <c r="K22" s="2">
        <v>1</v>
      </c>
      <c r="L22" s="6">
        <f t="shared" si="4"/>
        <v>-7.1636988808163114E-4</v>
      </c>
      <c r="M22" s="6">
        <f t="shared" si="12"/>
        <v>-3.2510885341063833E-5</v>
      </c>
      <c r="P22" s="2">
        <v>1</v>
      </c>
      <c r="Q22" s="6">
        <f t="shared" si="5"/>
        <v>7.1741654571843248E-4</v>
      </c>
      <c r="R22" s="6">
        <f t="shared" si="13"/>
        <v>3.2801161103047948E-5</v>
      </c>
      <c r="U22" s="2">
        <f t="shared" si="14"/>
        <v>53</v>
      </c>
      <c r="V22" s="1">
        <f t="shared" si="6"/>
        <v>43949</v>
      </c>
      <c r="W22" s="6">
        <f t="shared" si="19"/>
        <v>0.99872666436761681</v>
      </c>
      <c r="X22" s="6">
        <f t="shared" si="20"/>
        <v>6.6697189589704181E-4</v>
      </c>
      <c r="Y22" s="6">
        <f t="shared" si="21"/>
        <v>6.0636373648617658E-4</v>
      </c>
      <c r="AF22" s="6">
        <f t="shared" si="8"/>
        <v>8773.2825071201642</v>
      </c>
      <c r="AG22" s="6">
        <f t="shared" si="9"/>
        <v>1278.7174928798358</v>
      </c>
      <c r="AH22" s="5">
        <f t="shared" si="10"/>
        <v>0.14575131848792769</v>
      </c>
      <c r="AI22" s="5"/>
      <c r="AJ22" s="7">
        <f t="shared" si="16"/>
        <v>53</v>
      </c>
      <c r="AK22" s="12">
        <f t="shared" si="17"/>
        <v>134</v>
      </c>
      <c r="AL22" s="12">
        <f t="shared" si="27"/>
        <v>379.71428571428572</v>
      </c>
    </row>
    <row r="23" spans="1:38" x14ac:dyDescent="0.25">
      <c r="A23" s="2">
        <v>54</v>
      </c>
      <c r="B23" s="6">
        <f>Raw_Data!G56</f>
        <v>10366</v>
      </c>
      <c r="C23" s="6">
        <f>Raw_Data!H56</f>
        <v>5140</v>
      </c>
      <c r="D23" s="6">
        <f>Raw_Data!J56</f>
        <v>195</v>
      </c>
      <c r="E23" s="6">
        <f t="shared" ref="E23:G23" si="39">IF(ISBLANK(B23),(B22+B24)/2, B23)</f>
        <v>10366</v>
      </c>
      <c r="F23" s="6">
        <f t="shared" si="39"/>
        <v>5140</v>
      </c>
      <c r="G23" s="6">
        <f t="shared" si="39"/>
        <v>195</v>
      </c>
      <c r="H23" s="6">
        <f t="shared" si="1"/>
        <v>0.99849550072568938</v>
      </c>
      <c r="I23" s="6">
        <f t="shared" si="2"/>
        <v>7.3018867924528306E-4</v>
      </c>
      <c r="J23" s="6">
        <f t="shared" si="3"/>
        <v>7.7431059506531208E-4</v>
      </c>
      <c r="K23" s="2">
        <v>1</v>
      </c>
      <c r="L23" s="6">
        <f t="shared" si="4"/>
        <v>-7.2909011090724872E-4</v>
      </c>
      <c r="M23" s="6">
        <f t="shared" si="12"/>
        <v>-4.9564586357075946E-5</v>
      </c>
      <c r="P23" s="2">
        <v>1</v>
      </c>
      <c r="Q23" s="6">
        <f t="shared" si="5"/>
        <v>7.3018867924528306E-4</v>
      </c>
      <c r="R23" s="6">
        <f t="shared" si="13"/>
        <v>2.9317851959361407E-5</v>
      </c>
      <c r="U23" s="2">
        <f t="shared" si="14"/>
        <v>54</v>
      </c>
      <c r="V23" s="1">
        <f t="shared" si="6"/>
        <v>43950</v>
      </c>
      <c r="W23" s="6">
        <f t="shared" si="19"/>
        <v>0.99867736792798667</v>
      </c>
      <c r="X23" s="6">
        <f t="shared" si="20"/>
        <v>6.7129987591134518E-4</v>
      </c>
      <c r="Y23" s="6">
        <f t="shared" si="21"/>
        <v>6.5133219610184908E-4</v>
      </c>
      <c r="AF23" s="6">
        <f t="shared" si="8"/>
        <v>9112.934976171844</v>
      </c>
      <c r="AG23" s="6">
        <f t="shared" si="9"/>
        <v>1253.065023828156</v>
      </c>
      <c r="AH23" s="5">
        <f t="shared" si="10"/>
        <v>0.1375040014116882</v>
      </c>
      <c r="AI23" s="5"/>
      <c r="AJ23" s="7">
        <f t="shared" si="16"/>
        <v>54</v>
      </c>
      <c r="AK23" s="12">
        <f t="shared" si="17"/>
        <v>314</v>
      </c>
      <c r="AL23" s="12">
        <f t="shared" si="27"/>
        <v>360.57142857142856</v>
      </c>
    </row>
    <row r="24" spans="1:38" x14ac:dyDescent="0.25">
      <c r="A24" s="2">
        <v>55</v>
      </c>
      <c r="B24" s="6">
        <f>Raw_Data!G57</f>
        <v>10735</v>
      </c>
      <c r="C24" s="6">
        <f>Raw_Data!H57</f>
        <v>5338</v>
      </c>
      <c r="D24" s="6">
        <f>Raw_Data!J57</f>
        <v>199</v>
      </c>
      <c r="E24" s="6">
        <f t="shared" ref="E24:G24" si="40">IF(ISBLANK(B24),(B23+B25)/2, B24)</f>
        <v>10735</v>
      </c>
      <c r="F24" s="6">
        <f t="shared" si="40"/>
        <v>5338</v>
      </c>
      <c r="G24" s="6">
        <f t="shared" si="40"/>
        <v>199</v>
      </c>
      <c r="H24" s="6">
        <f t="shared" si="1"/>
        <v>0.99844194484760518</v>
      </c>
      <c r="I24" s="6">
        <f t="shared" si="2"/>
        <v>7.5442670537010162E-4</v>
      </c>
      <c r="J24" s="6">
        <f t="shared" si="3"/>
        <v>8.0362844702467349E-4</v>
      </c>
      <c r="K24" s="2">
        <v>1</v>
      </c>
      <c r="L24" s="6">
        <f t="shared" si="4"/>
        <v>-7.5325126695469547E-4</v>
      </c>
      <c r="M24" s="6">
        <f t="shared" si="12"/>
        <v>-1.1066763425254811E-4</v>
      </c>
      <c r="P24" s="2">
        <v>1</v>
      </c>
      <c r="Q24" s="6">
        <f t="shared" si="5"/>
        <v>7.5442670537010162E-4</v>
      </c>
      <c r="R24" s="6">
        <f t="shared" si="13"/>
        <v>3.0914368650217607E-5</v>
      </c>
      <c r="U24" s="2">
        <f t="shared" si="14"/>
        <v>55</v>
      </c>
      <c r="V24" s="1">
        <f t="shared" si="6"/>
        <v>43951</v>
      </c>
      <c r="W24" s="6">
        <f t="shared" si="19"/>
        <v>0.99865467569304311</v>
      </c>
      <c r="X24" s="6">
        <f t="shared" si="20"/>
        <v>6.8492615038786685E-4</v>
      </c>
      <c r="Y24" s="6">
        <f t="shared" si="21"/>
        <v>6.6039815656904742E-4</v>
      </c>
      <c r="AF24" s="6">
        <f t="shared" si="8"/>
        <v>9269.2844749329397</v>
      </c>
      <c r="AG24" s="6">
        <f t="shared" si="9"/>
        <v>1465.7155250670603</v>
      </c>
      <c r="AH24" s="5">
        <f t="shared" si="10"/>
        <v>0.15812606992813913</v>
      </c>
      <c r="AI24" s="5"/>
      <c r="AJ24" s="7">
        <f t="shared" si="16"/>
        <v>55</v>
      </c>
      <c r="AK24" s="12">
        <f t="shared" si="17"/>
        <v>369</v>
      </c>
      <c r="AL24" s="12">
        <f t="shared" si="27"/>
        <v>352.71428571428572</v>
      </c>
    </row>
    <row r="25" spans="1:38" x14ac:dyDescent="0.25">
      <c r="A25" s="2">
        <v>56</v>
      </c>
      <c r="B25" s="6">
        <f>Raw_Data!G58</f>
        <v>11891</v>
      </c>
      <c r="C25" s="6">
        <f>Raw_Data!H58</f>
        <v>5546</v>
      </c>
      <c r="D25" s="6">
        <f>Raw_Data!J58</f>
        <v>204</v>
      </c>
      <c r="E25" s="6">
        <f t="shared" ref="E25:G25" si="41">IF(ISBLANK(B25),(B24+B26)/2, B25)</f>
        <v>11891</v>
      </c>
      <c r="F25" s="6">
        <f t="shared" si="41"/>
        <v>5546</v>
      </c>
      <c r="G25" s="6">
        <f t="shared" si="41"/>
        <v>204</v>
      </c>
      <c r="H25" s="6">
        <f t="shared" si="1"/>
        <v>0.99827416545718428</v>
      </c>
      <c r="I25" s="6">
        <f t="shared" si="2"/>
        <v>8.9129172714078378E-4</v>
      </c>
      <c r="J25" s="6">
        <f t="shared" si="3"/>
        <v>8.3454281567489109E-4</v>
      </c>
      <c r="K25" s="2">
        <v>1</v>
      </c>
      <c r="L25" s="6">
        <f t="shared" si="4"/>
        <v>-8.8975350509035839E-4</v>
      </c>
      <c r="M25" s="6">
        <f t="shared" si="12"/>
        <v>-1.3976777939039842E-4</v>
      </c>
      <c r="P25" s="2">
        <v>1</v>
      </c>
      <c r="Q25" s="6">
        <f t="shared" si="5"/>
        <v>8.9129172714078378E-4</v>
      </c>
      <c r="R25" s="6">
        <f t="shared" si="13"/>
        <v>2.5689404934687958E-5</v>
      </c>
      <c r="U25" s="2">
        <f t="shared" si="14"/>
        <v>56</v>
      </c>
      <c r="V25" s="1">
        <f t="shared" si="6"/>
        <v>43952</v>
      </c>
      <c r="W25" s="6">
        <f t="shared" si="19"/>
        <v>0.99860391967162554</v>
      </c>
      <c r="X25" s="6">
        <f t="shared" si="20"/>
        <v>6.8961690305009747E-4</v>
      </c>
      <c r="Y25" s="6">
        <f t="shared" si="21"/>
        <v>7.0646342532419617E-4</v>
      </c>
      <c r="AF25" s="6">
        <f t="shared" si="8"/>
        <v>9618.9934625000333</v>
      </c>
      <c r="AG25" s="6">
        <f t="shared" si="9"/>
        <v>2272.0065374999667</v>
      </c>
      <c r="AH25" s="5">
        <f t="shared" si="10"/>
        <v>0.23620002928138584</v>
      </c>
      <c r="AI25" s="5"/>
      <c r="AJ25" s="7">
        <f t="shared" si="16"/>
        <v>56</v>
      </c>
      <c r="AK25" s="12">
        <f t="shared" si="17"/>
        <v>1156</v>
      </c>
      <c r="AL25" s="12">
        <f t="shared" si="27"/>
        <v>452.14285714285717</v>
      </c>
    </row>
    <row r="26" spans="1:38" x14ac:dyDescent="0.25">
      <c r="A26" s="2">
        <v>57</v>
      </c>
      <c r="B26" s="6">
        <f>Raw_Data!G59</f>
        <v>12661</v>
      </c>
      <c r="C26" s="6">
        <f>Raw_Data!H59</f>
        <v>5718</v>
      </c>
      <c r="D26" s="6">
        <f>Raw_Data!J59</f>
        <v>209</v>
      </c>
      <c r="E26" s="6">
        <f t="shared" ref="E26:G26" si="42">IF(ISBLANK(B26),(B25+B27)/2, B26)</f>
        <v>12661</v>
      </c>
      <c r="F26" s="6">
        <f t="shared" si="42"/>
        <v>5718</v>
      </c>
      <c r="G26" s="6">
        <f t="shared" si="42"/>
        <v>209</v>
      </c>
      <c r="H26" s="6">
        <f t="shared" si="1"/>
        <v>0.99816240928882438</v>
      </c>
      <c r="I26" s="6">
        <f t="shared" si="2"/>
        <v>9.7735849056603766E-4</v>
      </c>
      <c r="J26" s="6">
        <f t="shared" si="3"/>
        <v>8.6023222060957905E-4</v>
      </c>
      <c r="K26" s="2">
        <v>1</v>
      </c>
      <c r="L26" s="6">
        <f t="shared" si="4"/>
        <v>-9.7556250568228491E-4</v>
      </c>
      <c r="M26" s="6">
        <f t="shared" si="12"/>
        <v>-9.332365747455329E-5</v>
      </c>
      <c r="P26" s="2">
        <v>1</v>
      </c>
      <c r="Q26" s="6">
        <f t="shared" si="5"/>
        <v>9.7735849056603766E-4</v>
      </c>
      <c r="R26" s="6">
        <f t="shared" si="13"/>
        <v>1.4078374455732965E-5</v>
      </c>
      <c r="U26" s="2">
        <f t="shared" si="14"/>
        <v>57</v>
      </c>
      <c r="V26" s="1">
        <f t="shared" si="6"/>
        <v>43953</v>
      </c>
      <c r="W26" s="6">
        <f t="shared" si="19"/>
        <v>0.99858072818097499</v>
      </c>
      <c r="X26" s="6">
        <f t="shared" si="20"/>
        <v>7.0336486411891037E-4</v>
      </c>
      <c r="Y26" s="6">
        <f t="shared" si="21"/>
        <v>7.1590695490610903E-4</v>
      </c>
      <c r="AF26" s="6">
        <f t="shared" si="8"/>
        <v>9778.7828330823486</v>
      </c>
      <c r="AG26" s="6">
        <f t="shared" si="9"/>
        <v>2882.2171669176514</v>
      </c>
      <c r="AH26" s="5">
        <f t="shared" si="10"/>
        <v>0.29474191380617398</v>
      </c>
      <c r="AI26" s="5"/>
      <c r="AJ26" s="7">
        <f t="shared" si="16"/>
        <v>57</v>
      </c>
      <c r="AK26" s="12">
        <f t="shared" si="17"/>
        <v>770</v>
      </c>
      <c r="AL26" s="12">
        <f t="shared" si="27"/>
        <v>496</v>
      </c>
    </row>
    <row r="27" spans="1:38" x14ac:dyDescent="0.25">
      <c r="A27" s="2">
        <v>58</v>
      </c>
      <c r="B27" s="6">
        <f>Raw_Data!G60</f>
        <v>13177</v>
      </c>
      <c r="C27" s="6">
        <f>Raw_Data!H60</f>
        <v>5814</v>
      </c>
      <c r="D27" s="6">
        <f>Raw_Data!J60</f>
        <v>210</v>
      </c>
      <c r="E27" s="6">
        <f t="shared" ref="E27:G27" si="43">IF(ISBLANK(B27),(B26+B28)/2, B27)</f>
        <v>13177</v>
      </c>
      <c r="F27" s="6">
        <f t="shared" si="43"/>
        <v>5814</v>
      </c>
      <c r="G27" s="6">
        <f t="shared" si="43"/>
        <v>210</v>
      </c>
      <c r="H27" s="6">
        <f t="shared" si="1"/>
        <v>0.99808751814223517</v>
      </c>
      <c r="I27" s="6">
        <f t="shared" si="2"/>
        <v>1.0381712626995646E-3</v>
      </c>
      <c r="J27" s="6">
        <f t="shared" si="3"/>
        <v>8.7431059506531202E-4</v>
      </c>
      <c r="K27" s="2">
        <v>1</v>
      </c>
      <c r="L27" s="6">
        <f t="shared" si="4"/>
        <v>-1.0361857789943989E-3</v>
      </c>
      <c r="M27" s="6">
        <f t="shared" si="12"/>
        <v>-6.6037735849067136E-5</v>
      </c>
      <c r="P27" s="2">
        <v>1</v>
      </c>
      <c r="Q27" s="6">
        <f t="shared" si="5"/>
        <v>1.0381712626995646E-3</v>
      </c>
      <c r="R27" s="6">
        <f t="shared" si="13"/>
        <v>4.0058055152394846E-5</v>
      </c>
      <c r="U27" s="2">
        <f t="shared" si="14"/>
        <v>58</v>
      </c>
      <c r="V27" s="1">
        <f t="shared" si="6"/>
        <v>43954</v>
      </c>
      <c r="W27" s="6">
        <f t="shared" si="19"/>
        <v>0.99852849971944102</v>
      </c>
      <c r="X27" s="6">
        <f t="shared" si="20"/>
        <v>7.0842145293357616E-4</v>
      </c>
      <c r="Y27" s="6">
        <f t="shared" si="21"/>
        <v>7.6307882762519672E-4</v>
      </c>
      <c r="AF27" s="6">
        <f t="shared" si="8"/>
        <v>10138.636933051368</v>
      </c>
      <c r="AG27" s="6">
        <f t="shared" si="9"/>
        <v>3038.363066948632</v>
      </c>
      <c r="AH27" s="5">
        <f t="shared" si="10"/>
        <v>0.29968161272682964</v>
      </c>
      <c r="AI27" s="5"/>
      <c r="AJ27" s="7">
        <f t="shared" si="16"/>
        <v>58</v>
      </c>
      <c r="AK27" s="12">
        <f t="shared" si="17"/>
        <v>516</v>
      </c>
      <c r="AL27" s="12">
        <f t="shared" si="27"/>
        <v>501.42857142857144</v>
      </c>
    </row>
    <row r="28" spans="1:38" x14ac:dyDescent="0.25">
      <c r="A28" s="2">
        <v>59</v>
      </c>
      <c r="B28" s="6">
        <f>Raw_Data!G61</f>
        <v>13571</v>
      </c>
      <c r="C28" s="6">
        <f>Raw_Data!H61</f>
        <v>6081</v>
      </c>
      <c r="D28" s="6">
        <f>Raw_Data!J61</f>
        <v>219</v>
      </c>
      <c r="E28" s="6">
        <f t="shared" ref="E28:G28" si="44">IF(ISBLANK(B28),(B27+B29)/2, B28)</f>
        <v>13571</v>
      </c>
      <c r="F28" s="6">
        <f t="shared" si="44"/>
        <v>6081</v>
      </c>
      <c r="G28" s="6">
        <f t="shared" si="44"/>
        <v>219</v>
      </c>
      <c r="H28" s="6">
        <f t="shared" si="1"/>
        <v>0.99803033381712625</v>
      </c>
      <c r="I28" s="6">
        <f t="shared" si="2"/>
        <v>1.0552975326560232E-3</v>
      </c>
      <c r="J28" s="6">
        <f t="shared" si="3"/>
        <v>9.1436865021770686E-4</v>
      </c>
      <c r="K28" s="2">
        <v>1</v>
      </c>
      <c r="L28" s="6">
        <f t="shared" si="4"/>
        <v>-1.0532189487930804E-3</v>
      </c>
      <c r="M28" s="6">
        <f t="shared" si="12"/>
        <v>-3.7227866473199533E-5</v>
      </c>
      <c r="P28" s="2">
        <v>1</v>
      </c>
      <c r="Q28" s="6">
        <f t="shared" si="5"/>
        <v>1.0552975326560232E-3</v>
      </c>
      <c r="R28" s="6">
        <f t="shared" si="13"/>
        <v>4.09288824383164E-5</v>
      </c>
      <c r="U28" s="2">
        <f t="shared" si="14"/>
        <v>59</v>
      </c>
      <c r="V28" s="1">
        <f t="shared" si="6"/>
        <v>43955</v>
      </c>
      <c r="W28" s="6">
        <f t="shared" si="19"/>
        <v>0.99850476999718485</v>
      </c>
      <c r="X28" s="6">
        <f t="shared" si="20"/>
        <v>7.2230062952771798E-4</v>
      </c>
      <c r="Y28" s="6">
        <f t="shared" si="21"/>
        <v>7.729293732874076E-4</v>
      </c>
      <c r="AF28" s="6">
        <f t="shared" si="8"/>
        <v>10302.13471939639</v>
      </c>
      <c r="AG28" s="6">
        <f t="shared" si="9"/>
        <v>3268.8652806036098</v>
      </c>
      <c r="AH28" s="5">
        <f t="shared" si="10"/>
        <v>0.31729979947254416</v>
      </c>
      <c r="AI28" s="5"/>
      <c r="AJ28" s="7">
        <f t="shared" si="16"/>
        <v>59</v>
      </c>
      <c r="AK28" s="12">
        <f t="shared" si="17"/>
        <v>394</v>
      </c>
      <c r="AL28" s="12">
        <f t="shared" si="27"/>
        <v>521.85714285714289</v>
      </c>
    </row>
    <row r="29" spans="1:38" x14ac:dyDescent="0.25">
      <c r="A29" s="2">
        <v>60</v>
      </c>
      <c r="B29" s="6">
        <f>Raw_Data!G62</f>
        <v>13690</v>
      </c>
      <c r="C29" s="6">
        <f>Raw_Data!H62</f>
        <v>6356</v>
      </c>
      <c r="D29" s="6">
        <f>Raw_Data!J62</f>
        <v>226</v>
      </c>
      <c r="E29" s="6">
        <f t="shared" ref="E29:G29" si="45">IF(ISBLANK(B29),(B28+B30)/2, B29)</f>
        <v>13690</v>
      </c>
      <c r="F29" s="6">
        <f t="shared" si="45"/>
        <v>6356</v>
      </c>
      <c r="G29" s="6">
        <f t="shared" si="45"/>
        <v>226</v>
      </c>
      <c r="H29" s="6">
        <f t="shared" si="1"/>
        <v>0.99801306240928878</v>
      </c>
      <c r="I29" s="6">
        <f t="shared" si="2"/>
        <v>1.0316400580551524E-3</v>
      </c>
      <c r="J29" s="6">
        <f t="shared" si="3"/>
        <v>9.5529753265602326E-4</v>
      </c>
      <c r="K29" s="2">
        <v>1</v>
      </c>
      <c r="L29" s="6">
        <f t="shared" si="4"/>
        <v>-1.029590253643719E-3</v>
      </c>
      <c r="M29" s="6">
        <f t="shared" si="12"/>
        <v>-2.6632801161108333E-5</v>
      </c>
      <c r="P29" s="2">
        <v>1</v>
      </c>
      <c r="Q29" s="6">
        <f t="shared" si="5"/>
        <v>1.0316400580551524E-3</v>
      </c>
      <c r="R29" s="6">
        <f t="shared" si="13"/>
        <v>3.1640058055152254E-5</v>
      </c>
      <c r="U29" s="2">
        <f t="shared" si="14"/>
        <v>60</v>
      </c>
      <c r="V29" s="1">
        <f t="shared" si="6"/>
        <v>43956</v>
      </c>
      <c r="W29" s="6">
        <f t="shared" si="19"/>
        <v>0.99845105522661715</v>
      </c>
      <c r="X29" s="6">
        <f t="shared" si="20"/>
        <v>7.277263615827602E-4</v>
      </c>
      <c r="Y29" s="6">
        <f t="shared" si="21"/>
        <v>8.2121841179991076E-4</v>
      </c>
      <c r="AF29" s="6">
        <f t="shared" si="8"/>
        <v>10672.229488607865</v>
      </c>
      <c r="AG29" s="6">
        <f t="shared" si="9"/>
        <v>3017.7705113921347</v>
      </c>
      <c r="AH29" s="5">
        <f t="shared" si="10"/>
        <v>0.28276851754485527</v>
      </c>
      <c r="AI29" s="5"/>
      <c r="AJ29" s="7">
        <f t="shared" si="16"/>
        <v>60</v>
      </c>
      <c r="AK29" s="12">
        <f t="shared" si="17"/>
        <v>119</v>
      </c>
      <c r="AL29" s="12">
        <f t="shared" si="27"/>
        <v>519.71428571428567</v>
      </c>
    </row>
    <row r="30" spans="1:38" x14ac:dyDescent="0.25">
      <c r="A30" s="2">
        <v>61</v>
      </c>
      <c r="B30" s="6">
        <f>Raw_Data!G63</f>
        <v>13938</v>
      </c>
      <c r="C30" s="6">
        <f>Raw_Data!H63</f>
        <v>6564</v>
      </c>
      <c r="D30" s="6">
        <f>Raw_Data!J63</f>
        <v>236</v>
      </c>
      <c r="E30" s="6">
        <f t="shared" ref="E30:G30" si="46">IF(ISBLANK(B30),(B29+B31)/2, B30)</f>
        <v>13938</v>
      </c>
      <c r="F30" s="6">
        <f t="shared" si="46"/>
        <v>6564</v>
      </c>
      <c r="G30" s="6">
        <f t="shared" si="46"/>
        <v>236</v>
      </c>
      <c r="H30" s="6">
        <f t="shared" si="1"/>
        <v>0.99797706821480403</v>
      </c>
      <c r="I30" s="6">
        <f t="shared" si="2"/>
        <v>1.0359941944847605E-3</v>
      </c>
      <c r="J30" s="6">
        <f t="shared" si="3"/>
        <v>9.8693759071117552E-4</v>
      </c>
      <c r="K30" s="2">
        <v>1</v>
      </c>
      <c r="L30" s="6">
        <f t="shared" si="4"/>
        <v>-1.0338984488994587E-3</v>
      </c>
      <c r="M30" s="6">
        <f t="shared" si="12"/>
        <v>-2.9462989840300935E-5</v>
      </c>
      <c r="P30" s="2">
        <v>1</v>
      </c>
      <c r="Q30" s="6">
        <f t="shared" si="5"/>
        <v>1.0359941944847605E-3</v>
      </c>
      <c r="R30" s="6">
        <f t="shared" si="13"/>
        <v>3.1930333817126394E-5</v>
      </c>
      <c r="U30" s="2">
        <f t="shared" si="14"/>
        <v>61</v>
      </c>
      <c r="V30" s="1">
        <f t="shared" si="6"/>
        <v>43957</v>
      </c>
      <c r="W30" s="6">
        <f t="shared" si="19"/>
        <v>0.9984267479591693</v>
      </c>
      <c r="X30" s="6">
        <f t="shared" si="20"/>
        <v>7.4174635412775755E-4</v>
      </c>
      <c r="Y30" s="6">
        <f t="shared" si="21"/>
        <v>8.3150568670286706E-4</v>
      </c>
      <c r="AF30" s="6">
        <f t="shared" si="8"/>
        <v>10839.706561323503</v>
      </c>
      <c r="AG30" s="6">
        <f t="shared" si="9"/>
        <v>3098.2934386764973</v>
      </c>
      <c r="AH30" s="5">
        <f t="shared" si="10"/>
        <v>0.28582816528736393</v>
      </c>
      <c r="AI30" s="5"/>
      <c r="AJ30" s="7">
        <f t="shared" si="16"/>
        <v>61</v>
      </c>
      <c r="AK30" s="12">
        <f t="shared" si="17"/>
        <v>248</v>
      </c>
      <c r="AL30" s="12">
        <f t="shared" si="27"/>
        <v>510.28571428571428</v>
      </c>
    </row>
    <row r="31" spans="1:38" x14ac:dyDescent="0.25">
      <c r="A31" s="2">
        <v>62</v>
      </c>
      <c r="B31" s="6">
        <f>Raw_Data!G64</f>
        <v>14096</v>
      </c>
      <c r="C31" s="6">
        <f>Raw_Data!H64</f>
        <v>6783</v>
      </c>
      <c r="D31" s="6">
        <f>Raw_Data!J64</f>
        <v>237</v>
      </c>
      <c r="E31" s="6">
        <f t="shared" ref="E31:G31" si="47">IF(ISBLANK(B31),(B30+B32)/2, B31)</f>
        <v>14096</v>
      </c>
      <c r="F31" s="6">
        <f t="shared" si="47"/>
        <v>6783</v>
      </c>
      <c r="G31" s="6">
        <f t="shared" si="47"/>
        <v>237</v>
      </c>
      <c r="H31" s="6">
        <f t="shared" si="1"/>
        <v>0.99795413642960817</v>
      </c>
      <c r="I31" s="6">
        <f t="shared" si="2"/>
        <v>1.0269956458635705E-3</v>
      </c>
      <c r="J31" s="6">
        <f t="shared" si="3"/>
        <v>1.0188679245283019E-3</v>
      </c>
      <c r="K31" s="2">
        <v>1</v>
      </c>
      <c r="L31" s="6">
        <f t="shared" si="4"/>
        <v>-1.0248945528847473E-3</v>
      </c>
      <c r="M31" s="6">
        <f t="shared" si="12"/>
        <v>-3.6502177068187258E-5</v>
      </c>
      <c r="P31" s="2">
        <v>1</v>
      </c>
      <c r="Q31" s="6">
        <f t="shared" si="5"/>
        <v>1.0269956458635705E-3</v>
      </c>
      <c r="R31" s="6">
        <f t="shared" si="13"/>
        <v>3.3671988388969502E-5</v>
      </c>
      <c r="U31" s="2">
        <f t="shared" si="14"/>
        <v>62</v>
      </c>
      <c r="V31" s="1">
        <f t="shared" si="6"/>
        <v>43958</v>
      </c>
      <c r="W31" s="6">
        <f t="shared" si="19"/>
        <v>0.99837153199317596</v>
      </c>
      <c r="X31" s="6">
        <f t="shared" si="20"/>
        <v>7.4754478122598695E-4</v>
      </c>
      <c r="Y31" s="6">
        <f t="shared" si="21"/>
        <v>8.8092322559786573E-4</v>
      </c>
      <c r="AF31" s="6">
        <f t="shared" si="8"/>
        <v>11220.144567017604</v>
      </c>
      <c r="AG31" s="6">
        <f t="shared" si="9"/>
        <v>2875.8554329823965</v>
      </c>
      <c r="AH31" s="5">
        <f t="shared" si="10"/>
        <v>0.25631179846257718</v>
      </c>
      <c r="AI31" s="5"/>
      <c r="AJ31" s="7">
        <f t="shared" si="16"/>
        <v>62</v>
      </c>
      <c r="AK31" s="12">
        <f t="shared" si="17"/>
        <v>158</v>
      </c>
      <c r="AL31" s="12">
        <f t="shared" si="27"/>
        <v>480.14285714285717</v>
      </c>
    </row>
    <row r="32" spans="1:38" x14ac:dyDescent="0.25">
      <c r="A32" s="2">
        <v>63</v>
      </c>
      <c r="B32" s="6">
        <f>Raw_Data!G65</f>
        <v>14441</v>
      </c>
      <c r="C32" s="6">
        <f>Raw_Data!H65</f>
        <v>7011</v>
      </c>
      <c r="D32" s="6">
        <f>Raw_Data!J65</f>
        <v>241</v>
      </c>
      <c r="E32" s="6">
        <f t="shared" ref="E32:G32" si="48">IF(ISBLANK(B32),(B31+B33)/2, B32)</f>
        <v>14441</v>
      </c>
      <c r="F32" s="6">
        <f t="shared" si="48"/>
        <v>7011</v>
      </c>
      <c r="G32" s="6">
        <f t="shared" si="48"/>
        <v>241</v>
      </c>
      <c r="H32" s="6">
        <f t="shared" si="1"/>
        <v>0.99790406386066766</v>
      </c>
      <c r="I32" s="6">
        <f t="shared" si="2"/>
        <v>1.0433962264150944E-3</v>
      </c>
      <c r="J32" s="6">
        <f t="shared" si="3"/>
        <v>1.0525399129172714E-3</v>
      </c>
      <c r="K32" s="2">
        <v>1</v>
      </c>
      <c r="L32" s="6">
        <f t="shared" si="4"/>
        <v>-1.0412093345565079E-3</v>
      </c>
      <c r="M32" s="6">
        <f t="shared" si="12"/>
        <v>-4.8766328011651261E-5</v>
      </c>
      <c r="P32" s="2">
        <v>1</v>
      </c>
      <c r="Q32" s="6">
        <f t="shared" si="5"/>
        <v>1.0433962264150944E-3</v>
      </c>
      <c r="R32" s="6">
        <f t="shared" si="13"/>
        <v>5.2104499274310562E-5</v>
      </c>
      <c r="U32" s="2">
        <f t="shared" si="14"/>
        <v>63</v>
      </c>
      <c r="V32" s="1">
        <f t="shared" si="6"/>
        <v>43959</v>
      </c>
      <c r="W32" s="6">
        <f t="shared" si="19"/>
        <v>0.99834660750386572</v>
      </c>
      <c r="X32" s="6">
        <f t="shared" si="20"/>
        <v>7.6171526733968624E-4</v>
      </c>
      <c r="Y32" s="6">
        <f t="shared" si="21"/>
        <v>8.9167722879452272E-4</v>
      </c>
      <c r="AF32" s="6">
        <f t="shared" si="8"/>
        <v>11391.874298365163</v>
      </c>
      <c r="AG32" s="6">
        <f t="shared" si="9"/>
        <v>3049.1257016348372</v>
      </c>
      <c r="AH32" s="5">
        <f t="shared" si="10"/>
        <v>0.26765794826865447</v>
      </c>
      <c r="AI32" s="5"/>
      <c r="AJ32" s="7">
        <f t="shared" si="16"/>
        <v>63</v>
      </c>
      <c r="AK32" s="12">
        <f t="shared" si="17"/>
        <v>345</v>
      </c>
      <c r="AL32" s="12">
        <f t="shared" si="27"/>
        <v>364.28571428571428</v>
      </c>
    </row>
    <row r="33" spans="1:38" x14ac:dyDescent="0.25">
      <c r="A33" s="2">
        <v>64</v>
      </c>
      <c r="B33" s="6">
        <f>Raw_Data!G66</f>
        <v>14768</v>
      </c>
      <c r="C33" s="6">
        <f>Raw_Data!H66</f>
        <v>7369</v>
      </c>
      <c r="D33" s="6">
        <f>Raw_Data!J66</f>
        <v>242</v>
      </c>
      <c r="E33" s="6">
        <f t="shared" ref="E33:G33" si="49">IF(ISBLANK(B33),(B32+B34)/2, B33)</f>
        <v>14768</v>
      </c>
      <c r="F33" s="6">
        <f t="shared" si="49"/>
        <v>7369</v>
      </c>
      <c r="G33" s="6">
        <f t="shared" si="49"/>
        <v>242</v>
      </c>
      <c r="H33" s="6">
        <f t="shared" si="1"/>
        <v>0.99785660377358487</v>
      </c>
      <c r="I33" s="6">
        <f t="shared" si="2"/>
        <v>1.0387518142235123E-3</v>
      </c>
      <c r="J33" s="6">
        <f t="shared" si="3"/>
        <v>1.104644412191582E-3</v>
      </c>
      <c r="K33" s="2">
        <v>1</v>
      </c>
      <c r="L33" s="6">
        <f t="shared" si="4"/>
        <v>-1.0365253575047237E-3</v>
      </c>
      <c r="M33" s="6">
        <f t="shared" si="12"/>
        <v>-3.9477503628482236E-5</v>
      </c>
      <c r="P33" s="2">
        <v>1</v>
      </c>
      <c r="Q33" s="6">
        <f t="shared" si="5"/>
        <v>1.0387518142235123E-3</v>
      </c>
      <c r="R33" s="6">
        <f t="shared" si="13"/>
        <v>2.3222060957909987E-5</v>
      </c>
      <c r="U33" s="2">
        <f t="shared" si="14"/>
        <v>64</v>
      </c>
      <c r="V33" s="1">
        <f t="shared" si="6"/>
        <v>43960</v>
      </c>
      <c r="W33" s="6">
        <f t="shared" si="19"/>
        <v>0.99828987443112505</v>
      </c>
      <c r="X33" s="6">
        <f t="shared" si="20"/>
        <v>7.6789018724072403E-4</v>
      </c>
      <c r="Y33" s="6">
        <f t="shared" si="21"/>
        <v>9.4223538163408179E-4</v>
      </c>
      <c r="AF33" s="6">
        <f t="shared" si="8"/>
        <v>11782.765169548433</v>
      </c>
      <c r="AG33" s="6">
        <f t="shared" si="9"/>
        <v>2985.2348304515672</v>
      </c>
      <c r="AH33" s="5">
        <f t="shared" si="10"/>
        <v>0.2533560490678925</v>
      </c>
      <c r="AI33" s="5"/>
      <c r="AJ33" s="7">
        <f t="shared" si="16"/>
        <v>64</v>
      </c>
      <c r="AK33" s="12">
        <f t="shared" si="17"/>
        <v>327</v>
      </c>
      <c r="AL33" s="12">
        <f t="shared" si="27"/>
        <v>301</v>
      </c>
    </row>
    <row r="34" spans="1:38" x14ac:dyDescent="0.25">
      <c r="A34" s="2">
        <v>65</v>
      </c>
      <c r="B34" s="6">
        <f>Raw_Data!G67</f>
        <v>14985</v>
      </c>
      <c r="C34" s="6">
        <f>Raw_Data!H67</f>
        <v>7528</v>
      </c>
      <c r="D34" s="6">
        <f>Raw_Data!J67</f>
        <v>243</v>
      </c>
      <c r="E34" s="6">
        <f t="shared" ref="E34:G34" si="50">IF(ISBLANK(B34),(B33+B35)/2, B34)</f>
        <v>14985</v>
      </c>
      <c r="F34" s="6">
        <f t="shared" si="50"/>
        <v>7528</v>
      </c>
      <c r="G34" s="6">
        <f t="shared" si="50"/>
        <v>243</v>
      </c>
      <c r="H34" s="6">
        <f t="shared" si="1"/>
        <v>0.99782510885341069</v>
      </c>
      <c r="I34" s="6">
        <f t="shared" si="2"/>
        <v>1.0470246734397678E-3</v>
      </c>
      <c r="J34" s="6">
        <f t="shared" si="3"/>
        <v>1.127866473149492E-3</v>
      </c>
      <c r="K34" s="2">
        <v>1</v>
      </c>
      <c r="L34" s="6">
        <f t="shared" si="4"/>
        <v>-1.0447475087472431E-3</v>
      </c>
      <c r="M34" s="6">
        <f t="shared" si="12"/>
        <v>-5.6313497822924052E-5</v>
      </c>
      <c r="P34" s="2">
        <v>1</v>
      </c>
      <c r="Q34" s="6">
        <f t="shared" si="5"/>
        <v>1.0470246734397678E-3</v>
      </c>
      <c r="R34" s="6">
        <f t="shared" si="13"/>
        <v>7.518142235123375E-5</v>
      </c>
      <c r="U34" s="2">
        <f t="shared" si="14"/>
        <v>65</v>
      </c>
      <c r="V34" s="1">
        <f t="shared" si="6"/>
        <v>43961</v>
      </c>
      <c r="W34" s="6">
        <f t="shared" si="19"/>
        <v>0.99826429265471284</v>
      </c>
      <c r="X34" s="6">
        <f t="shared" si="20"/>
        <v>7.822209274195894E-4</v>
      </c>
      <c r="Y34" s="6">
        <f t="shared" si="21"/>
        <v>9.5348641786751351E-4</v>
      </c>
      <c r="AF34" s="6">
        <f t="shared" si="8"/>
        <v>11959.023609028553</v>
      </c>
      <c r="AG34" s="6">
        <f t="shared" si="9"/>
        <v>3025.9763909714475</v>
      </c>
      <c r="AH34" s="5">
        <f t="shared" si="10"/>
        <v>0.25302871621450468</v>
      </c>
      <c r="AI34" s="5"/>
      <c r="AJ34" s="7">
        <f t="shared" si="16"/>
        <v>65</v>
      </c>
      <c r="AK34" s="12">
        <f t="shared" si="17"/>
        <v>217</v>
      </c>
      <c r="AL34" s="12">
        <f t="shared" si="27"/>
        <v>258.28571428571428</v>
      </c>
    </row>
    <row r="35" spans="1:38" x14ac:dyDescent="0.25">
      <c r="A35" s="2">
        <v>66</v>
      </c>
      <c r="B35" s="6">
        <f>Raw_Data!G68</f>
        <v>15544</v>
      </c>
      <c r="C35" s="6">
        <f>Raw_Data!H68</f>
        <v>8038</v>
      </c>
      <c r="D35" s="6">
        <f>Raw_Data!J68</f>
        <v>251</v>
      </c>
      <c r="E35" s="6">
        <f t="shared" ref="E35:G35" si="51">IF(ISBLANK(B35),(B34+B36)/2, B35)</f>
        <v>15544</v>
      </c>
      <c r="F35" s="6">
        <f t="shared" si="51"/>
        <v>8038</v>
      </c>
      <c r="G35" s="6">
        <f t="shared" si="51"/>
        <v>251</v>
      </c>
      <c r="H35" s="6">
        <f t="shared" si="1"/>
        <v>0.99774397677793902</v>
      </c>
      <c r="I35" s="6">
        <f t="shared" si="2"/>
        <v>1.0529753265602322E-3</v>
      </c>
      <c r="J35" s="6">
        <f t="shared" si="3"/>
        <v>1.2030478955007257E-3</v>
      </c>
      <c r="K35" s="2">
        <v>1</v>
      </c>
      <c r="L35" s="6">
        <f t="shared" si="4"/>
        <v>-1.0505997897712551E-3</v>
      </c>
      <c r="M35" s="6">
        <f t="shared" si="12"/>
        <v>-8.164005805511021E-5</v>
      </c>
      <c r="P35" s="2">
        <v>1</v>
      </c>
      <c r="Q35" s="6">
        <f t="shared" si="5"/>
        <v>1.0529753265602322E-3</v>
      </c>
      <c r="R35" s="6">
        <f t="shared" si="13"/>
        <v>4.513788098693748E-5</v>
      </c>
      <c r="U35" s="2">
        <f t="shared" si="14"/>
        <v>66</v>
      </c>
      <c r="V35" s="1">
        <f t="shared" si="6"/>
        <v>43962</v>
      </c>
      <c r="W35" s="6">
        <f t="shared" si="19"/>
        <v>0.99820602553095239</v>
      </c>
      <c r="X35" s="6">
        <f t="shared" si="20"/>
        <v>7.8877638518967696E-4</v>
      </c>
      <c r="Y35" s="6">
        <f t="shared" si="21"/>
        <v>1.005198083857767E-3</v>
      </c>
      <c r="AF35" s="6">
        <f t="shared" si="8"/>
        <v>12360.484091738033</v>
      </c>
      <c r="AG35" s="6">
        <f t="shared" si="9"/>
        <v>3183.5159082619666</v>
      </c>
      <c r="AH35" s="5">
        <f t="shared" si="10"/>
        <v>0.25755592456042115</v>
      </c>
      <c r="AI35" s="5"/>
      <c r="AJ35" s="7">
        <f t="shared" si="16"/>
        <v>66</v>
      </c>
      <c r="AK35" s="12">
        <f t="shared" si="17"/>
        <v>559</v>
      </c>
      <c r="AL35" s="12">
        <f t="shared" si="27"/>
        <v>281.85714285714283</v>
      </c>
    </row>
    <row r="36" spans="1:38" x14ac:dyDescent="0.25">
      <c r="A36" s="2">
        <v>67</v>
      </c>
      <c r="B36" s="6">
        <f>Raw_Data!G69</f>
        <v>16110</v>
      </c>
      <c r="C36" s="6">
        <f>Raw_Data!H69</f>
        <v>8336</v>
      </c>
      <c r="D36" s="6">
        <f>Raw_Data!J69</f>
        <v>264</v>
      </c>
      <c r="E36" s="6">
        <f t="shared" ref="E36:G36" si="52">IF(ISBLANK(B36),(B35+B37)/2, B36)</f>
        <v>16110</v>
      </c>
      <c r="F36" s="6">
        <f t="shared" si="52"/>
        <v>8336</v>
      </c>
      <c r="G36" s="6">
        <f t="shared" si="52"/>
        <v>264</v>
      </c>
      <c r="H36" s="6">
        <f t="shared" si="1"/>
        <v>0.99766182873730047</v>
      </c>
      <c r="I36" s="6">
        <f t="shared" si="2"/>
        <v>1.0899854862119014E-3</v>
      </c>
      <c r="J36" s="6">
        <f t="shared" si="3"/>
        <v>1.2481857764876632E-3</v>
      </c>
      <c r="K36" s="2">
        <v>1</v>
      </c>
      <c r="L36" s="6">
        <f t="shared" si="4"/>
        <v>-1.087436913471281E-3</v>
      </c>
      <c r="M36" s="6">
        <f t="shared" si="12"/>
        <v>-5.9941944847596851E-5</v>
      </c>
      <c r="P36" s="2">
        <v>1</v>
      </c>
      <c r="Q36" s="6">
        <f t="shared" si="5"/>
        <v>1.0899854862119014E-3</v>
      </c>
      <c r="R36" s="6">
        <f t="shared" si="13"/>
        <v>4.3105950653120556E-5</v>
      </c>
      <c r="U36" s="2">
        <f t="shared" si="14"/>
        <v>67</v>
      </c>
      <c r="V36" s="1">
        <f t="shared" si="6"/>
        <v>43963</v>
      </c>
      <c r="W36" s="6">
        <f t="shared" si="19"/>
        <v>0.99817974598805037</v>
      </c>
      <c r="X36" s="6">
        <f t="shared" si="20"/>
        <v>8.0327722848208918E-4</v>
      </c>
      <c r="Y36" s="6">
        <f t="shared" si="21"/>
        <v>1.0169767834674263E-3</v>
      </c>
      <c r="AF36" s="6">
        <f t="shared" si="8"/>
        <v>12541.550142332944</v>
      </c>
      <c r="AG36" s="6">
        <f t="shared" si="9"/>
        <v>3568.4498576670558</v>
      </c>
      <c r="AH36" s="5">
        <f t="shared" si="10"/>
        <v>0.28453020696556913</v>
      </c>
      <c r="AI36" s="5"/>
      <c r="AJ36" s="7">
        <f t="shared" si="16"/>
        <v>67</v>
      </c>
      <c r="AK36" s="12">
        <f t="shared" si="17"/>
        <v>566</v>
      </c>
      <c r="AL36" s="12">
        <f t="shared" si="27"/>
        <v>345.71428571428572</v>
      </c>
    </row>
    <row r="37" spans="1:38" x14ac:dyDescent="0.25">
      <c r="A37" s="2">
        <v>68</v>
      </c>
      <c r="B37" s="6">
        <f>Raw_Data!G70</f>
        <v>16370</v>
      </c>
      <c r="C37" s="6">
        <f>Raw_Data!H70</f>
        <v>8624</v>
      </c>
      <c r="D37" s="6">
        <f>Raw_Data!J70</f>
        <v>273</v>
      </c>
      <c r="E37" s="6">
        <f t="shared" ref="E37:G37" si="53">IF(ISBLANK(B37),(B36+B38)/2, B37)</f>
        <v>16370</v>
      </c>
      <c r="F37" s="6">
        <f t="shared" si="53"/>
        <v>8624</v>
      </c>
      <c r="G37" s="6">
        <f t="shared" si="53"/>
        <v>273</v>
      </c>
      <c r="H37" s="6">
        <f t="shared" si="1"/>
        <v>0.99762409288824383</v>
      </c>
      <c r="I37" s="6">
        <f t="shared" si="2"/>
        <v>1.0846153846153846E-3</v>
      </c>
      <c r="J37" s="6">
        <f t="shared" si="3"/>
        <v>1.2912917271407837E-3</v>
      </c>
      <c r="K37" s="2">
        <v>1</v>
      </c>
      <c r="L37" s="6">
        <f t="shared" si="4"/>
        <v>-1.0820384392095568E-3</v>
      </c>
      <c r="M37" s="6">
        <f t="shared" si="12"/>
        <v>-4.2743105950648896E-5</v>
      </c>
      <c r="P37" s="2">
        <v>1</v>
      </c>
      <c r="Q37" s="6">
        <f t="shared" si="5"/>
        <v>1.0846153846153846E-3</v>
      </c>
      <c r="R37" s="6">
        <f t="shared" si="13"/>
        <v>3.9332365747460091E-5</v>
      </c>
      <c r="U37" s="2">
        <f t="shared" si="14"/>
        <v>68</v>
      </c>
      <c r="V37" s="1">
        <f t="shared" si="6"/>
        <v>43964</v>
      </c>
      <c r="W37" s="6">
        <f t="shared" si="19"/>
        <v>0.99811992682746453</v>
      </c>
      <c r="X37" s="6">
        <f t="shared" si="20"/>
        <v>8.1021751794903187E-4</v>
      </c>
      <c r="Y37" s="6">
        <f t="shared" si="21"/>
        <v>1.0698556545863181E-3</v>
      </c>
      <c r="AF37" s="6">
        <f t="shared" si="8"/>
        <v>12953.704158769375</v>
      </c>
      <c r="AG37" s="6">
        <f t="shared" si="9"/>
        <v>3416.2958412306252</v>
      </c>
      <c r="AH37" s="5">
        <f t="shared" si="10"/>
        <v>0.26373119220249197</v>
      </c>
      <c r="AI37" s="5"/>
      <c r="AJ37" s="7">
        <f t="shared" si="16"/>
        <v>68</v>
      </c>
      <c r="AK37" s="12">
        <f t="shared" si="17"/>
        <v>260</v>
      </c>
      <c r="AL37" s="12">
        <f t="shared" si="27"/>
        <v>347.42857142857144</v>
      </c>
    </row>
    <row r="38" spans="1:38" x14ac:dyDescent="0.25">
      <c r="A38" s="2">
        <v>69</v>
      </c>
      <c r="B38" s="6">
        <f>Raw_Data!G71</f>
        <v>16699</v>
      </c>
      <c r="C38" s="6">
        <f>Raw_Data!H71</f>
        <v>8881</v>
      </c>
      <c r="D38" s="6">
        <f>Raw_Data!J71</f>
        <v>287</v>
      </c>
      <c r="E38" s="6">
        <f t="shared" ref="E38:G38" si="54">IF(ISBLANK(B38),(B37+B39)/2, B38)</f>
        <v>16699</v>
      </c>
      <c r="F38" s="6">
        <f t="shared" si="54"/>
        <v>8881</v>
      </c>
      <c r="G38" s="6">
        <f t="shared" si="54"/>
        <v>287</v>
      </c>
      <c r="H38" s="6">
        <f t="shared" si="1"/>
        <v>0.99757634252539917</v>
      </c>
      <c r="I38" s="6">
        <f t="shared" si="2"/>
        <v>1.093033381712627E-3</v>
      </c>
      <c r="J38" s="6">
        <f t="shared" si="3"/>
        <v>1.3306240928882438E-3</v>
      </c>
      <c r="K38" s="2">
        <v>1</v>
      </c>
      <c r="L38" s="6">
        <f t="shared" si="4"/>
        <v>-1.090384243187051E-3</v>
      </c>
      <c r="M38" s="6">
        <f t="shared" si="12"/>
        <v>-4.3541364296073581E-5</v>
      </c>
      <c r="P38" s="2">
        <v>1</v>
      </c>
      <c r="Q38" s="6">
        <f t="shared" si="5"/>
        <v>1.093033381712627E-3</v>
      </c>
      <c r="R38" s="6">
        <f t="shared" si="13"/>
        <v>5.8345428156748999E-5</v>
      </c>
      <c r="U38" s="2">
        <f t="shared" si="14"/>
        <v>69</v>
      </c>
      <c r="V38" s="1">
        <f t="shared" si="6"/>
        <v>43965</v>
      </c>
      <c r="W38" s="6">
        <f t="shared" si="19"/>
        <v>0.99809290859885258</v>
      </c>
      <c r="X38" s="6">
        <f t="shared" si="20"/>
        <v>8.2489840761593299E-4</v>
      </c>
      <c r="Y38" s="6">
        <f t="shared" si="21"/>
        <v>1.0821929935314076E-3</v>
      </c>
      <c r="AF38" s="6">
        <f t="shared" si="8"/>
        <v>13139.859753905726</v>
      </c>
      <c r="AG38" s="6">
        <f t="shared" si="9"/>
        <v>3559.1402460942736</v>
      </c>
      <c r="AH38" s="5">
        <f t="shared" si="10"/>
        <v>0.27086592343851656</v>
      </c>
      <c r="AI38" s="5"/>
      <c r="AJ38" s="7">
        <f t="shared" si="16"/>
        <v>69</v>
      </c>
      <c r="AK38" s="12">
        <f t="shared" si="17"/>
        <v>329</v>
      </c>
      <c r="AL38" s="12">
        <f t="shared" si="27"/>
        <v>371.85714285714283</v>
      </c>
    </row>
    <row r="39" spans="1:38" x14ac:dyDescent="0.25">
      <c r="A39" s="2">
        <v>70</v>
      </c>
      <c r="B39" s="6">
        <f>Raw_Data!G72</f>
        <v>16970</v>
      </c>
      <c r="C39" s="6">
        <f>Raw_Data!H72</f>
        <v>9280</v>
      </c>
      <c r="D39" s="6">
        <f>Raw_Data!J72</f>
        <v>290</v>
      </c>
      <c r="E39" s="6">
        <f t="shared" ref="E39:G39" si="55">IF(ISBLANK(B39),(B38+B40)/2, B39)</f>
        <v>16970</v>
      </c>
      <c r="F39" s="6">
        <f t="shared" si="55"/>
        <v>9280</v>
      </c>
      <c r="G39" s="6">
        <f t="shared" si="55"/>
        <v>290</v>
      </c>
      <c r="H39" s="6">
        <f t="shared" si="1"/>
        <v>0.99753701015965168</v>
      </c>
      <c r="I39" s="6">
        <f t="shared" si="2"/>
        <v>1.0740203193033381E-3</v>
      </c>
      <c r="J39" s="6">
        <f t="shared" si="3"/>
        <v>1.3889695210449928E-3</v>
      </c>
      <c r="K39" s="2">
        <v>1</v>
      </c>
      <c r="L39" s="6">
        <f t="shared" si="4"/>
        <v>-1.0713750181685663E-3</v>
      </c>
      <c r="M39" s="6">
        <f t="shared" si="12"/>
        <v>-4.2743105950648896E-5</v>
      </c>
      <c r="P39" s="2">
        <v>1</v>
      </c>
      <c r="Q39" s="6">
        <f t="shared" si="5"/>
        <v>1.0740203193033381E-3</v>
      </c>
      <c r="R39" s="6">
        <f t="shared" si="13"/>
        <v>3.686502177068212E-5</v>
      </c>
      <c r="U39" s="2">
        <f t="shared" si="14"/>
        <v>70</v>
      </c>
      <c r="V39" s="1">
        <f t="shared" si="6"/>
        <v>43966</v>
      </c>
      <c r="W39" s="6">
        <f t="shared" si="19"/>
        <v>0.99803151836496151</v>
      </c>
      <c r="X39" s="6">
        <f t="shared" si="20"/>
        <v>8.3222807292633659E-4</v>
      </c>
      <c r="Y39" s="6">
        <f t="shared" si="21"/>
        <v>1.1362535621120705E-3</v>
      </c>
      <c r="AF39" s="6">
        <f t="shared" si="8"/>
        <v>13562.838465415183</v>
      </c>
      <c r="AG39" s="6">
        <f t="shared" si="9"/>
        <v>3407.1615345848168</v>
      </c>
      <c r="AH39" s="5">
        <f t="shared" si="10"/>
        <v>0.25121301439023791</v>
      </c>
      <c r="AI39" s="5"/>
      <c r="AJ39" s="7">
        <f t="shared" si="16"/>
        <v>70</v>
      </c>
      <c r="AK39" s="12">
        <f t="shared" si="17"/>
        <v>271</v>
      </c>
      <c r="AL39" s="12">
        <f t="shared" si="27"/>
        <v>361.28571428571428</v>
      </c>
    </row>
    <row r="40" spans="1:38" x14ac:dyDescent="0.25">
      <c r="A40" s="2">
        <v>71</v>
      </c>
      <c r="B40" s="6">
        <f>Raw_Data!G73</f>
        <v>17288</v>
      </c>
      <c r="C40" s="6">
        <f>Raw_Data!H73</f>
        <v>9529</v>
      </c>
      <c r="D40" s="6">
        <f>Raw_Data!J73</f>
        <v>295</v>
      </c>
      <c r="E40" s="6">
        <f t="shared" ref="E40:G40" si="56">IF(ISBLANK(B40),(B39+B41)/2, B40)</f>
        <v>17288</v>
      </c>
      <c r="F40" s="6">
        <f t="shared" si="56"/>
        <v>9529</v>
      </c>
      <c r="G40" s="6">
        <f t="shared" si="56"/>
        <v>295</v>
      </c>
      <c r="H40" s="6">
        <f t="shared" si="1"/>
        <v>0.99749085631349788</v>
      </c>
      <c r="I40" s="6">
        <f t="shared" si="2"/>
        <v>1.0833091436865021E-3</v>
      </c>
      <c r="J40" s="6">
        <f t="shared" si="3"/>
        <v>1.425834542815675E-3</v>
      </c>
      <c r="K40" s="2">
        <v>1</v>
      </c>
      <c r="L40" s="6">
        <f t="shared" si="4"/>
        <v>-1.0805909653880911E-3</v>
      </c>
      <c r="M40" s="6">
        <f t="shared" si="12"/>
        <v>-3.0333817126249052E-5</v>
      </c>
      <c r="P40" s="2">
        <v>1</v>
      </c>
      <c r="Q40" s="6">
        <f t="shared" si="5"/>
        <v>1.0833091436865021E-3</v>
      </c>
      <c r="R40" s="6">
        <f t="shared" si="13"/>
        <v>1.8287373004354044E-5</v>
      </c>
      <c r="U40" s="2">
        <f t="shared" si="14"/>
        <v>71</v>
      </c>
      <c r="V40" s="1">
        <f t="shared" si="6"/>
        <v>43967</v>
      </c>
      <c r="W40" s="6">
        <f t="shared" si="19"/>
        <v>0.9980037200657903</v>
      </c>
      <c r="X40" s="6">
        <f t="shared" si="20"/>
        <v>8.4709905208936627E-4</v>
      </c>
      <c r="Y40" s="6">
        <f t="shared" si="21"/>
        <v>1.1491808821202602E-3</v>
      </c>
      <c r="AF40" s="6">
        <f t="shared" si="8"/>
        <v>13754.368746704828</v>
      </c>
      <c r="AG40" s="6">
        <f t="shared" si="9"/>
        <v>3533.6312532951724</v>
      </c>
      <c r="AH40" s="5">
        <f t="shared" si="10"/>
        <v>0.25690973670759948</v>
      </c>
      <c r="AI40" s="5"/>
      <c r="AJ40" s="7">
        <f t="shared" si="16"/>
        <v>71</v>
      </c>
      <c r="AK40" s="12">
        <f t="shared" si="17"/>
        <v>318</v>
      </c>
      <c r="AL40" s="12">
        <f t="shared" si="27"/>
        <v>360</v>
      </c>
    </row>
    <row r="41" spans="1:38" x14ac:dyDescent="0.25">
      <c r="A41" s="2">
        <v>72</v>
      </c>
      <c r="B41" s="6">
        <f>Raw_Data!G74</f>
        <v>17388</v>
      </c>
      <c r="C41" s="6">
        <f>Raw_Data!H74</f>
        <v>9652</v>
      </c>
      <c r="D41" s="6">
        <f>Raw_Data!J74</f>
        <v>298</v>
      </c>
      <c r="E41" s="6">
        <f t="shared" ref="E41:G41" si="57">IF(ISBLANK(B41),(B40+B42)/2, B41)</f>
        <v>17388</v>
      </c>
      <c r="F41" s="6">
        <f t="shared" si="57"/>
        <v>9652</v>
      </c>
      <c r="G41" s="6">
        <f t="shared" si="57"/>
        <v>298</v>
      </c>
      <c r="H41" s="6">
        <f t="shared" si="1"/>
        <v>0.99747634252539918</v>
      </c>
      <c r="I41" s="6">
        <f t="shared" si="2"/>
        <v>1.0795355587808419E-3</v>
      </c>
      <c r="J41" s="6">
        <f t="shared" si="3"/>
        <v>1.444121915820029E-3</v>
      </c>
      <c r="K41" s="2">
        <v>1</v>
      </c>
      <c r="L41" s="6">
        <f t="shared" si="4"/>
        <v>-1.0768111807988273E-3</v>
      </c>
      <c r="M41" s="6">
        <f t="shared" si="12"/>
        <v>-5.246734397679198E-5</v>
      </c>
      <c r="P41" s="2">
        <v>1</v>
      </c>
      <c r="Q41" s="6">
        <f t="shared" si="5"/>
        <v>1.0795355587808419E-3</v>
      </c>
      <c r="R41" s="6">
        <f t="shared" si="13"/>
        <v>3.4397677793904149E-5</v>
      </c>
      <c r="U41" s="2">
        <f t="shared" si="14"/>
        <v>72</v>
      </c>
      <c r="V41" s="1">
        <f t="shared" si="6"/>
        <v>43968</v>
      </c>
      <c r="W41" s="6">
        <f t="shared" si="19"/>
        <v>0.99794073866174571</v>
      </c>
      <c r="X41" s="6">
        <f t="shared" si="20"/>
        <v>8.5482288936520679E-4</v>
      </c>
      <c r="Y41" s="6">
        <f t="shared" si="21"/>
        <v>1.2044384488890246E-3</v>
      </c>
      <c r="AF41" s="6">
        <f t="shared" si="8"/>
        <v>14188.310620572074</v>
      </c>
      <c r="AG41" s="6">
        <f t="shared" si="9"/>
        <v>3199.6893794279258</v>
      </c>
      <c r="AH41" s="5">
        <f t="shared" si="10"/>
        <v>0.22551588169972797</v>
      </c>
      <c r="AI41" s="5"/>
      <c r="AJ41" s="7">
        <f t="shared" si="16"/>
        <v>72</v>
      </c>
      <c r="AK41" s="12">
        <f t="shared" si="17"/>
        <v>100</v>
      </c>
      <c r="AL41" s="12">
        <f t="shared" si="27"/>
        <v>343.28571428571428</v>
      </c>
    </row>
    <row r="42" spans="1:38" x14ac:dyDescent="0.25">
      <c r="A42" s="2">
        <v>73</v>
      </c>
      <c r="B42" s="6">
        <f>Raw_Data!G75</f>
        <v>18011</v>
      </c>
      <c r="C42" s="6">
        <f>Raw_Data!H75</f>
        <v>9886</v>
      </c>
      <c r="D42" s="6">
        <f>Raw_Data!J75</f>
        <v>301</v>
      </c>
      <c r="E42" s="6">
        <f t="shared" ref="E42:G42" si="58">IF(ISBLANK(B42),(B41+B43)/2, B42)</f>
        <v>18011</v>
      </c>
      <c r="F42" s="6">
        <f t="shared" si="58"/>
        <v>9886</v>
      </c>
      <c r="G42" s="6">
        <f t="shared" si="58"/>
        <v>301</v>
      </c>
      <c r="H42" s="6">
        <f t="shared" si="1"/>
        <v>0.99738592162554429</v>
      </c>
      <c r="I42" s="6">
        <f t="shared" si="2"/>
        <v>1.1355587808417997E-3</v>
      </c>
      <c r="J42" s="6">
        <f t="shared" si="3"/>
        <v>1.4785195936139332E-3</v>
      </c>
      <c r="K42" s="2">
        <v>1</v>
      </c>
      <c r="L42" s="6">
        <f t="shared" si="4"/>
        <v>-1.1325903411898779E-3</v>
      </c>
      <c r="M42" s="6">
        <f t="shared" si="12"/>
        <v>-7.1843251088554716E-5</v>
      </c>
      <c r="P42" s="2">
        <v>1</v>
      </c>
      <c r="Q42" s="6">
        <f t="shared" si="5"/>
        <v>1.1355587808417997E-3</v>
      </c>
      <c r="R42" s="6">
        <f t="shared" si="13"/>
        <v>1.577648766328012E-4</v>
      </c>
      <c r="U42" s="2">
        <f t="shared" si="14"/>
        <v>73</v>
      </c>
      <c r="V42" s="1">
        <f t="shared" si="6"/>
        <v>43969</v>
      </c>
      <c r="W42" s="6">
        <f t="shared" si="19"/>
        <v>0.99791211841561911</v>
      </c>
      <c r="X42" s="6">
        <f t="shared" si="20"/>
        <v>8.6989410664227202E-4</v>
      </c>
      <c r="Y42" s="6">
        <f t="shared" si="21"/>
        <v>1.2179874777385096E-3</v>
      </c>
      <c r="AF42" s="6">
        <f t="shared" si="8"/>
        <v>14385.504116384336</v>
      </c>
      <c r="AG42" s="6">
        <f t="shared" si="9"/>
        <v>3625.4958836156638</v>
      </c>
      <c r="AH42" s="5">
        <f t="shared" si="10"/>
        <v>0.25202424984790167</v>
      </c>
      <c r="AI42" s="5"/>
      <c r="AJ42" s="7">
        <f t="shared" si="16"/>
        <v>73</v>
      </c>
      <c r="AK42" s="12">
        <f t="shared" si="17"/>
        <v>623</v>
      </c>
      <c r="AL42" s="12">
        <f t="shared" si="27"/>
        <v>352.42857142857144</v>
      </c>
    </row>
    <row r="43" spans="1:38" x14ac:dyDescent="0.25">
      <c r="A43" s="2">
        <v>74</v>
      </c>
      <c r="B43" s="6">
        <f>Raw_Data!G76</f>
        <v>18378</v>
      </c>
      <c r="C43" s="6">
        <f>Raw_Data!H76</f>
        <v>10969</v>
      </c>
      <c r="D43" s="6">
        <f>Raw_Data!J76</f>
        <v>305</v>
      </c>
      <c r="E43" s="6">
        <f t="shared" ref="E43:G43" si="59">IF(ISBLANK(B43),(B42+B44)/2, B43)</f>
        <v>18378</v>
      </c>
      <c r="F43" s="6">
        <f t="shared" si="59"/>
        <v>10969</v>
      </c>
      <c r="G43" s="6">
        <f t="shared" si="59"/>
        <v>305</v>
      </c>
      <c r="H43" s="6">
        <f t="shared" si="1"/>
        <v>0.99733265602322207</v>
      </c>
      <c r="I43" s="6">
        <f t="shared" si="2"/>
        <v>1.0310595065312048E-3</v>
      </c>
      <c r="J43" s="6">
        <f t="shared" si="3"/>
        <v>1.6362844702467343E-3</v>
      </c>
      <c r="K43" s="2">
        <v>1</v>
      </c>
      <c r="L43" s="6">
        <f t="shared" si="4"/>
        <v>-1.028309316166759E-3</v>
      </c>
      <c r="M43" s="6">
        <f t="shared" si="12"/>
        <v>-3.7808417997109434E-5</v>
      </c>
      <c r="P43" s="2">
        <v>1</v>
      </c>
      <c r="Q43" s="6">
        <f t="shared" si="5"/>
        <v>1.0310595065312048E-3</v>
      </c>
      <c r="R43" s="6">
        <f t="shared" si="13"/>
        <v>1.1872278664731492E-4</v>
      </c>
      <c r="U43" s="2">
        <f t="shared" si="14"/>
        <v>74</v>
      </c>
      <c r="V43" s="1">
        <f t="shared" si="6"/>
        <v>43970</v>
      </c>
      <c r="W43" s="6">
        <f t="shared" si="19"/>
        <v>0.99784752467395965</v>
      </c>
      <c r="X43" s="6">
        <f t="shared" si="20"/>
        <v>8.7801716573370967E-4</v>
      </c>
      <c r="Y43" s="6">
        <f t="shared" si="21"/>
        <v>1.2744581603065339E-3</v>
      </c>
      <c r="AF43" s="6">
        <f t="shared" si="8"/>
        <v>14830.554996418001</v>
      </c>
      <c r="AG43" s="6">
        <f t="shared" si="9"/>
        <v>3547.4450035819991</v>
      </c>
      <c r="AH43" s="5">
        <f t="shared" si="10"/>
        <v>0.23919839847118382</v>
      </c>
      <c r="AI43" s="5"/>
      <c r="AJ43" s="7">
        <f t="shared" si="16"/>
        <v>74</v>
      </c>
      <c r="AK43" s="12">
        <f t="shared" si="17"/>
        <v>367</v>
      </c>
      <c r="AL43" s="12">
        <f t="shared" si="27"/>
        <v>324</v>
      </c>
    </row>
    <row r="44" spans="1:38" x14ac:dyDescent="0.25">
      <c r="A44" s="2">
        <v>75</v>
      </c>
      <c r="B44" s="6">
        <f>Raw_Data!G77</f>
        <v>18532</v>
      </c>
      <c r="C44" s="6">
        <f>Raw_Data!H77</f>
        <v>11783</v>
      </c>
      <c r="D44" s="6">
        <f>Raw_Data!J77</f>
        <v>309</v>
      </c>
      <c r="E44" s="6">
        <f t="shared" ref="E44:G44" si="60">IF(ISBLANK(B44),(B43+B45)/2, B44)</f>
        <v>18532</v>
      </c>
      <c r="F44" s="6">
        <f t="shared" si="60"/>
        <v>11783</v>
      </c>
      <c r="G44" s="6">
        <f t="shared" si="60"/>
        <v>309</v>
      </c>
      <c r="H44" s="6">
        <f t="shared" si="1"/>
        <v>0.99731030478955007</v>
      </c>
      <c r="I44" s="6">
        <f t="shared" si="2"/>
        <v>9.3468795355587805E-4</v>
      </c>
      <c r="J44" s="6">
        <f t="shared" si="3"/>
        <v>1.7550072568940493E-3</v>
      </c>
      <c r="K44" s="2">
        <v>1</v>
      </c>
      <c r="L44" s="6">
        <f t="shared" si="4"/>
        <v>-9.3217392784393353E-4</v>
      </c>
      <c r="M44" s="6">
        <f t="shared" si="12"/>
        <v>-4.2307692307674838E-5</v>
      </c>
      <c r="P44" s="2">
        <v>1</v>
      </c>
      <c r="Q44" s="6">
        <f t="shared" si="5"/>
        <v>9.3468795355587805E-4</v>
      </c>
      <c r="R44" s="6">
        <f t="shared" si="13"/>
        <v>5.9796806966618292E-5</v>
      </c>
      <c r="U44" s="2">
        <f t="shared" si="14"/>
        <v>75</v>
      </c>
      <c r="V44" s="1">
        <f t="shared" si="6"/>
        <v>43971</v>
      </c>
      <c r="W44" s="6">
        <f t="shared" si="19"/>
        <v>0.99781804008688901</v>
      </c>
      <c r="X44" s="6">
        <f t="shared" si="20"/>
        <v>8.9329888086171424E-4</v>
      </c>
      <c r="Y44" s="6">
        <f t="shared" si="21"/>
        <v>1.2886610322491803E-3</v>
      </c>
      <c r="AF44" s="6">
        <f t="shared" si="8"/>
        <v>15033.703801334699</v>
      </c>
      <c r="AG44" s="6">
        <f t="shared" si="9"/>
        <v>3498.2961986653008</v>
      </c>
      <c r="AH44" s="5">
        <f t="shared" si="10"/>
        <v>0.23269689524910825</v>
      </c>
      <c r="AI44" s="5"/>
      <c r="AJ44" s="7">
        <f t="shared" si="16"/>
        <v>75</v>
      </c>
      <c r="AK44" s="12">
        <f t="shared" si="17"/>
        <v>154</v>
      </c>
      <c r="AL44" s="12">
        <f t="shared" si="27"/>
        <v>308.85714285714283</v>
      </c>
    </row>
    <row r="45" spans="1:38" x14ac:dyDescent="0.25">
      <c r="A45" s="2">
        <v>76</v>
      </c>
      <c r="B45" s="6">
        <f>Raw_Data!G78</f>
        <v>18961</v>
      </c>
      <c r="C45" s="6">
        <f>Raw_Data!H78</f>
        <v>12191</v>
      </c>
      <c r="D45" s="6">
        <f>Raw_Data!J78</f>
        <v>313</v>
      </c>
      <c r="E45" s="6">
        <f t="shared" ref="E45:G45" si="61">IF(ISBLANK(B45),(B44+B46)/2, B45)</f>
        <v>18961</v>
      </c>
      <c r="F45" s="6">
        <f t="shared" si="61"/>
        <v>12191</v>
      </c>
      <c r="G45" s="6">
        <f t="shared" si="61"/>
        <v>313</v>
      </c>
      <c r="H45" s="6">
        <f t="shared" si="1"/>
        <v>0.99724804063860673</v>
      </c>
      <c r="I45" s="6">
        <f t="shared" si="2"/>
        <v>9.3715529753265602E-4</v>
      </c>
      <c r="J45" s="6">
        <f t="shared" si="3"/>
        <v>1.8148040638606676E-3</v>
      </c>
      <c r="K45" s="2">
        <v>1</v>
      </c>
      <c r="L45" s="6">
        <f t="shared" si="4"/>
        <v>-9.345762842385317E-4</v>
      </c>
      <c r="M45" s="6">
        <f t="shared" si="12"/>
        <v>-6.2554426705385691E-5</v>
      </c>
      <c r="P45" s="2">
        <v>1</v>
      </c>
      <c r="Q45" s="6">
        <f t="shared" si="5"/>
        <v>9.3715529753265602E-4</v>
      </c>
      <c r="R45" s="6">
        <f t="shared" si="13"/>
        <v>5.471698113207555E-5</v>
      </c>
      <c r="U45" s="2">
        <f t="shared" si="14"/>
        <v>76</v>
      </c>
      <c r="V45" s="1">
        <f t="shared" si="6"/>
        <v>43972</v>
      </c>
      <c r="W45" s="6">
        <f t="shared" si="19"/>
        <v>0.99775181175875027</v>
      </c>
      <c r="X45" s="6">
        <f t="shared" si="20"/>
        <v>9.0182646719292215E-4</v>
      </c>
      <c r="Y45" s="6">
        <f t="shared" si="21"/>
        <v>1.3463617740566648E-3</v>
      </c>
      <c r="AF45" s="6">
        <f t="shared" si="8"/>
        <v>15490.016982210616</v>
      </c>
      <c r="AG45" s="6">
        <f t="shared" si="9"/>
        <v>3470.9830177893837</v>
      </c>
      <c r="AH45" s="5">
        <f t="shared" si="10"/>
        <v>0.22407870964735582</v>
      </c>
      <c r="AI45" s="5"/>
      <c r="AJ45" s="7">
        <f t="shared" si="16"/>
        <v>76</v>
      </c>
      <c r="AK45" s="12">
        <f t="shared" si="17"/>
        <v>429</v>
      </c>
      <c r="AL45" s="12">
        <f t="shared" si="27"/>
        <v>323.14285714285717</v>
      </c>
    </row>
    <row r="46" spans="1:38" x14ac:dyDescent="0.25">
      <c r="A46" s="2">
        <v>77</v>
      </c>
      <c r="B46" s="6">
        <f>Raw_Data!G79</f>
        <v>19394</v>
      </c>
      <c r="C46" s="6">
        <f>Raw_Data!H79</f>
        <v>12566</v>
      </c>
      <c r="D46" s="6">
        <f>Raw_Data!J79</f>
        <v>315</v>
      </c>
      <c r="E46" s="6">
        <f t="shared" ref="E46:G46" si="62">IF(ISBLANK(B46),(B45+B47)/2, B46)</f>
        <v>19394</v>
      </c>
      <c r="F46" s="6">
        <f t="shared" si="62"/>
        <v>12566</v>
      </c>
      <c r="G46" s="6">
        <f t="shared" si="62"/>
        <v>315</v>
      </c>
      <c r="H46" s="6">
        <f t="shared" si="1"/>
        <v>0.9971851959361393</v>
      </c>
      <c r="I46" s="6">
        <f t="shared" si="2"/>
        <v>9.4528301886792458E-4</v>
      </c>
      <c r="J46" s="6">
        <f t="shared" si="3"/>
        <v>1.8695210449927431E-3</v>
      </c>
      <c r="K46" s="2">
        <v>1</v>
      </c>
      <c r="L46" s="6">
        <f t="shared" si="4"/>
        <v>-9.426222323849166E-4</v>
      </c>
      <c r="M46" s="6">
        <f t="shared" si="12"/>
        <v>-6.0087082728643715E-5</v>
      </c>
      <c r="P46" s="2">
        <v>1</v>
      </c>
      <c r="Q46" s="6">
        <f t="shared" si="5"/>
        <v>9.4528301886792458E-4</v>
      </c>
      <c r="R46" s="6">
        <f t="shared" si="13"/>
        <v>2.8011611030478913E-5</v>
      </c>
      <c r="U46" s="2">
        <f t="shared" si="14"/>
        <v>77</v>
      </c>
      <c r="V46" s="1">
        <f t="shared" si="6"/>
        <v>43973</v>
      </c>
      <c r="W46" s="6">
        <f t="shared" si="19"/>
        <v>0.99772141989297303</v>
      </c>
      <c r="X46" s="6">
        <f t="shared" si="20"/>
        <v>9.1732905663715844E-4</v>
      </c>
      <c r="Y46" s="6">
        <f t="shared" si="21"/>
        <v>1.3612510503897305E-3</v>
      </c>
      <c r="AF46" s="6">
        <f t="shared" si="8"/>
        <v>15699.416937415843</v>
      </c>
      <c r="AG46" s="6">
        <f t="shared" si="9"/>
        <v>3694.5830625841572</v>
      </c>
      <c r="AH46" s="5">
        <f t="shared" si="10"/>
        <v>0.23533250166628758</v>
      </c>
      <c r="AI46" s="5"/>
      <c r="AJ46" s="7">
        <f t="shared" si="16"/>
        <v>77</v>
      </c>
      <c r="AK46" s="12">
        <f t="shared" si="17"/>
        <v>433</v>
      </c>
      <c r="AL46" s="12">
        <f t="shared" si="27"/>
        <v>346.28571428571428</v>
      </c>
    </row>
    <row r="47" spans="1:38" x14ac:dyDescent="0.25">
      <c r="A47" s="2">
        <v>78</v>
      </c>
      <c r="B47" s="6">
        <f>Raw_Data!G80</f>
        <v>19789</v>
      </c>
      <c r="C47" s="6">
        <f>Raw_Data!H80</f>
        <v>12745</v>
      </c>
      <c r="D47" s="6">
        <f>Raw_Data!J80</f>
        <v>329</v>
      </c>
      <c r="E47" s="6">
        <f t="shared" ref="E47:G47" si="63">IF(ISBLANK(B47),(B46+B48)/2, B47)</f>
        <v>19789</v>
      </c>
      <c r="F47" s="6">
        <f t="shared" si="63"/>
        <v>12745</v>
      </c>
      <c r="G47" s="6">
        <f t="shared" si="63"/>
        <v>329</v>
      </c>
      <c r="H47" s="6">
        <f t="shared" si="1"/>
        <v>0.99712786647314944</v>
      </c>
      <c r="I47" s="6">
        <f t="shared" si="2"/>
        <v>9.7460087082728588E-4</v>
      </c>
      <c r="J47" s="6">
        <f t="shared" si="3"/>
        <v>1.897532656023222E-3</v>
      </c>
      <c r="K47" s="2">
        <v>1</v>
      </c>
      <c r="L47" s="6">
        <f t="shared" si="4"/>
        <v>-9.7180168699088508E-4</v>
      </c>
      <c r="M47" s="6">
        <f t="shared" si="12"/>
        <v>-5.4499274310559898E-5</v>
      </c>
      <c r="P47" s="2">
        <v>1</v>
      </c>
      <c r="Q47" s="6">
        <f t="shared" si="5"/>
        <v>9.7460087082728588E-4</v>
      </c>
      <c r="R47" s="6">
        <f t="shared" si="13"/>
        <v>1.436865021770678E-5</v>
      </c>
      <c r="U47" s="2">
        <f t="shared" si="14"/>
        <v>78</v>
      </c>
      <c r="V47" s="1">
        <f t="shared" si="6"/>
        <v>43974</v>
      </c>
      <c r="W47" s="6">
        <f t="shared" si="19"/>
        <v>0.99765353363675646</v>
      </c>
      <c r="X47" s="6">
        <f t="shared" si="20"/>
        <v>9.2626673314178483E-4</v>
      </c>
      <c r="Y47" s="6">
        <f t="shared" si="21"/>
        <v>1.4201996301016462E-3</v>
      </c>
      <c r="AF47" s="6">
        <f t="shared" si="8"/>
        <v>16167.153242747976</v>
      </c>
      <c r="AG47" s="6">
        <f t="shared" si="9"/>
        <v>3621.846757252024</v>
      </c>
      <c r="AH47" s="5">
        <f t="shared" si="10"/>
        <v>0.22402501558996843</v>
      </c>
      <c r="AI47" s="5"/>
      <c r="AJ47" s="7">
        <f t="shared" si="16"/>
        <v>78</v>
      </c>
      <c r="AK47" s="12">
        <f t="shared" si="17"/>
        <v>395</v>
      </c>
      <c r="AL47" s="12">
        <f t="shared" si="27"/>
        <v>357.28571428571428</v>
      </c>
    </row>
    <row r="48" spans="1:38" x14ac:dyDescent="0.25">
      <c r="A48" s="2">
        <v>79</v>
      </c>
      <c r="B48" s="6">
        <f>Raw_Data!G81</f>
        <v>20145</v>
      </c>
      <c r="C48" s="6">
        <f>Raw_Data!H81</f>
        <v>12837</v>
      </c>
      <c r="D48" s="6">
        <f>Raw_Data!J81</f>
        <v>336</v>
      </c>
      <c r="E48" s="6">
        <f t="shared" ref="E48:G48" si="64">IF(ISBLANK(B48),(B47+B49)/2, B48)</f>
        <v>20145</v>
      </c>
      <c r="F48" s="6">
        <f t="shared" si="64"/>
        <v>12837</v>
      </c>
      <c r="G48" s="6">
        <f t="shared" si="64"/>
        <v>336</v>
      </c>
      <c r="H48" s="6">
        <f t="shared" si="1"/>
        <v>0.99707619738751818</v>
      </c>
      <c r="I48" s="6">
        <f t="shared" si="2"/>
        <v>1.0119013062409288E-3</v>
      </c>
      <c r="J48" s="6">
        <f t="shared" si="3"/>
        <v>1.9119013062409288E-3</v>
      </c>
      <c r="K48" s="2">
        <v>1</v>
      </c>
      <c r="L48" s="6">
        <f t="shared" si="4"/>
        <v>-1.0089427065581677E-3</v>
      </c>
      <c r="M48" s="6">
        <f t="shared" si="12"/>
        <v>-5.936139332363144E-5</v>
      </c>
      <c r="P48" s="2">
        <v>1</v>
      </c>
      <c r="Q48" s="6">
        <f t="shared" si="5"/>
        <v>1.0119013062409288E-3</v>
      </c>
      <c r="R48" s="6">
        <f t="shared" si="13"/>
        <v>3.4542815674891165E-5</v>
      </c>
      <c r="U48" s="2">
        <f t="shared" si="14"/>
        <v>79</v>
      </c>
      <c r="V48" s="1">
        <f t="shared" si="6"/>
        <v>43975</v>
      </c>
      <c r="W48" s="6">
        <f t="shared" si="19"/>
        <v>0.9976221909844134</v>
      </c>
      <c r="X48" s="6">
        <f t="shared" si="20"/>
        <v>9.4200069569125473E-4</v>
      </c>
      <c r="Y48" s="6">
        <f t="shared" si="21"/>
        <v>1.4358083198952913E-3</v>
      </c>
      <c r="AF48" s="6">
        <f t="shared" si="8"/>
        <v>16383.104117391647</v>
      </c>
      <c r="AG48" s="6">
        <f t="shared" si="9"/>
        <v>3761.8958826083526</v>
      </c>
      <c r="AH48" s="5">
        <f t="shared" si="10"/>
        <v>0.2296204587148338</v>
      </c>
      <c r="AI48" s="5"/>
      <c r="AJ48" s="7">
        <f t="shared" si="16"/>
        <v>79</v>
      </c>
      <c r="AK48" s="12">
        <f t="shared" si="17"/>
        <v>356</v>
      </c>
      <c r="AL48" s="12">
        <f t="shared" si="27"/>
        <v>393.85714285714283</v>
      </c>
    </row>
    <row r="49" spans="1:38" x14ac:dyDescent="0.25">
      <c r="A49" s="2">
        <v>80</v>
      </c>
      <c r="B49" s="6">
        <f>Raw_Data!G82</f>
        <v>20607</v>
      </c>
      <c r="C49" s="6">
        <f>Raw_Data!H82</f>
        <v>13073</v>
      </c>
      <c r="D49" s="6">
        <f>Raw_Data!J82</f>
        <v>338</v>
      </c>
      <c r="E49" s="6">
        <f t="shared" ref="E49:G49" si="65">IF(ISBLANK(B49),(B48+B50)/2, B49)</f>
        <v>20607</v>
      </c>
      <c r="F49" s="6">
        <f t="shared" si="65"/>
        <v>13073</v>
      </c>
      <c r="G49" s="6">
        <f t="shared" si="65"/>
        <v>338</v>
      </c>
      <c r="H49" s="6">
        <f t="shared" si="1"/>
        <v>0.99700914368650218</v>
      </c>
      <c r="I49" s="6">
        <f t="shared" si="2"/>
        <v>1.0444121915820029E-3</v>
      </c>
      <c r="J49" s="6">
        <f t="shared" si="3"/>
        <v>1.94644412191582E-3</v>
      </c>
      <c r="K49" s="2">
        <v>1</v>
      </c>
      <c r="L49" s="6">
        <f t="shared" si="4"/>
        <v>-1.0412885047849157E-3</v>
      </c>
      <c r="M49" s="6">
        <f t="shared" si="12"/>
        <v>-5.9506531204678303E-5</v>
      </c>
      <c r="P49" s="2">
        <v>1</v>
      </c>
      <c r="Q49" s="6">
        <f t="shared" si="5"/>
        <v>1.0444121915820029E-3</v>
      </c>
      <c r="R49" s="6">
        <f t="shared" si="13"/>
        <v>4.0058055152394955E-5</v>
      </c>
      <c r="U49" s="2">
        <f t="shared" si="14"/>
        <v>80</v>
      </c>
      <c r="V49" s="1">
        <f t="shared" si="6"/>
        <v>43976</v>
      </c>
      <c r="W49" s="6">
        <f t="shared" si="19"/>
        <v>0.99755262235391839</v>
      </c>
      <c r="X49" s="6">
        <f t="shared" si="20"/>
        <v>9.5135428483397266E-4</v>
      </c>
      <c r="Y49" s="6">
        <f t="shared" si="21"/>
        <v>1.4960233612474865E-3</v>
      </c>
      <c r="AF49" s="6">
        <f t="shared" si="8"/>
        <v>16862.431981502261</v>
      </c>
      <c r="AG49" s="6">
        <f t="shared" si="9"/>
        <v>3744.5680184977391</v>
      </c>
      <c r="AH49" s="5">
        <f t="shared" si="10"/>
        <v>0.22206571523048707</v>
      </c>
      <c r="AI49" s="5"/>
      <c r="AJ49" s="7">
        <f t="shared" si="16"/>
        <v>80</v>
      </c>
      <c r="AK49" s="12">
        <f t="shared" si="17"/>
        <v>462</v>
      </c>
      <c r="AL49" s="12">
        <f t="shared" si="27"/>
        <v>370.85714285714283</v>
      </c>
    </row>
    <row r="50" spans="1:38" x14ac:dyDescent="0.25">
      <c r="A50" s="2">
        <v>81</v>
      </c>
      <c r="B50" s="6">
        <f>Raw_Data!G83</f>
        <v>20965</v>
      </c>
      <c r="C50" s="6">
        <f>Raw_Data!H83</f>
        <v>13344</v>
      </c>
      <c r="D50" s="6">
        <f>Raw_Data!J83</f>
        <v>343</v>
      </c>
      <c r="E50" s="6">
        <f t="shared" ref="E50:G50" si="66">IF(ISBLANK(B50),(B49+B51)/2, B50)</f>
        <v>20965</v>
      </c>
      <c r="F50" s="6">
        <f t="shared" si="66"/>
        <v>13344</v>
      </c>
      <c r="G50" s="6">
        <f t="shared" si="66"/>
        <v>343</v>
      </c>
      <c r="H50" s="6">
        <f t="shared" si="1"/>
        <v>0.99695718432510883</v>
      </c>
      <c r="I50" s="6">
        <f t="shared" si="2"/>
        <v>1.0563134978229319E-3</v>
      </c>
      <c r="J50" s="6">
        <f t="shared" si="3"/>
        <v>1.9865021770682149E-3</v>
      </c>
      <c r="K50" s="2">
        <v>1</v>
      </c>
      <c r="L50" s="6">
        <f t="shared" si="4"/>
        <v>-1.0530993305541572E-3</v>
      </c>
      <c r="M50" s="6">
        <f t="shared" si="12"/>
        <v>-5.0725689404951257E-5</v>
      </c>
      <c r="P50" s="2">
        <v>1</v>
      </c>
      <c r="Q50" s="6">
        <f t="shared" si="5"/>
        <v>1.0563134978229319E-3</v>
      </c>
      <c r="R50" s="6">
        <f t="shared" si="13"/>
        <v>8.4470246734397354E-5</v>
      </c>
      <c r="U50" s="2">
        <f t="shared" si="14"/>
        <v>81</v>
      </c>
      <c r="V50" s="1">
        <f t="shared" si="6"/>
        <v>43977</v>
      </c>
      <c r="W50" s="6">
        <f t="shared" si="19"/>
        <v>0.9975202848105833</v>
      </c>
      <c r="X50" s="6">
        <f t="shared" si="20"/>
        <v>9.6733024718166161E-4</v>
      </c>
      <c r="Y50" s="6">
        <f t="shared" si="21"/>
        <v>1.5123849422350023E-3</v>
      </c>
      <c r="AF50" s="6">
        <f t="shared" si="8"/>
        <v>17085.237655081048</v>
      </c>
      <c r="AG50" s="6">
        <f t="shared" si="9"/>
        <v>3879.7623449189523</v>
      </c>
      <c r="AH50" s="5">
        <f t="shared" si="10"/>
        <v>0.22708272622506565</v>
      </c>
      <c r="AI50" s="5"/>
      <c r="AJ50" s="7">
        <f t="shared" si="16"/>
        <v>81</v>
      </c>
      <c r="AK50" s="12">
        <f t="shared" si="17"/>
        <v>358</v>
      </c>
      <c r="AL50" s="12">
        <f t="shared" si="27"/>
        <v>369.57142857142856</v>
      </c>
    </row>
    <row r="51" spans="1:38" x14ac:dyDescent="0.25">
      <c r="A51" s="2">
        <v>82</v>
      </c>
      <c r="B51" s="6">
        <f>Raw_Data!G84</f>
        <v>21306</v>
      </c>
      <c r="C51" s="6">
        <f>Raw_Data!H84</f>
        <v>13916</v>
      </c>
      <c r="D51" s="6">
        <f>Raw_Data!J84</f>
        <v>353</v>
      </c>
      <c r="E51" s="6">
        <f t="shared" ref="E51:G51" si="67">IF(ISBLANK(B51),(B50+B52)/2, B51)</f>
        <v>21306</v>
      </c>
      <c r="F51" s="6">
        <f t="shared" si="67"/>
        <v>13916</v>
      </c>
      <c r="G51" s="6">
        <f t="shared" si="67"/>
        <v>353</v>
      </c>
      <c r="H51" s="6">
        <f t="shared" si="1"/>
        <v>0.99690769230769227</v>
      </c>
      <c r="I51" s="6">
        <f t="shared" si="2"/>
        <v>1.0213352685050799E-3</v>
      </c>
      <c r="J51" s="6">
        <f t="shared" si="3"/>
        <v>2.0709724238026123E-3</v>
      </c>
      <c r="K51" s="2">
        <v>1</v>
      </c>
      <c r="L51" s="6">
        <f t="shared" si="4"/>
        <v>-1.0181769855978563E-3</v>
      </c>
      <c r="M51" s="6">
        <f t="shared" si="12"/>
        <v>-5.1814223512303137E-5</v>
      </c>
      <c r="P51" s="2">
        <v>1</v>
      </c>
      <c r="Q51" s="6">
        <f t="shared" si="5"/>
        <v>1.0213352685050799E-3</v>
      </c>
      <c r="R51" s="6">
        <f t="shared" si="13"/>
        <v>1.0435413642960814E-4</v>
      </c>
      <c r="U51" s="2">
        <f t="shared" si="14"/>
        <v>82</v>
      </c>
      <c r="V51" s="1">
        <f t="shared" si="6"/>
        <v>43978</v>
      </c>
      <c r="W51" s="6">
        <f t="shared" si="19"/>
        <v>0.99744900824260829</v>
      </c>
      <c r="X51" s="6">
        <f t="shared" si="20"/>
        <v>9.7710583306208224E-4</v>
      </c>
      <c r="Y51" s="6">
        <f t="shared" si="21"/>
        <v>1.5738859243294794E-3</v>
      </c>
      <c r="AF51" s="6">
        <f t="shared" si="8"/>
        <v>17576.333208428863</v>
      </c>
      <c r="AG51" s="6">
        <f t="shared" si="9"/>
        <v>3729.6667915711369</v>
      </c>
      <c r="AH51" s="5">
        <f t="shared" si="10"/>
        <v>0.21219822970712385</v>
      </c>
      <c r="AI51" s="5"/>
      <c r="AJ51" s="7">
        <f t="shared" si="16"/>
        <v>82</v>
      </c>
      <c r="AK51" s="12">
        <f t="shared" si="17"/>
        <v>341</v>
      </c>
      <c r="AL51" s="12">
        <f t="shared" si="27"/>
        <v>396.28571428571428</v>
      </c>
    </row>
    <row r="52" spans="1:38" x14ac:dyDescent="0.25">
      <c r="A52" s="2">
        <v>83</v>
      </c>
      <c r="B52" s="6">
        <f>Raw_Data!G85</f>
        <v>21679</v>
      </c>
      <c r="C52" s="6">
        <f>Raw_Data!H85</f>
        <v>14632</v>
      </c>
      <c r="D52" s="6">
        <f>Raw_Data!J85</f>
        <v>356</v>
      </c>
      <c r="E52" s="6">
        <f t="shared" ref="E52:G52" si="68">IF(ISBLANK(B52),(B51+B53)/2, B52)</f>
        <v>21679</v>
      </c>
      <c r="F52" s="6">
        <f t="shared" si="68"/>
        <v>14632</v>
      </c>
      <c r="G52" s="6">
        <f t="shared" si="68"/>
        <v>356</v>
      </c>
      <c r="H52" s="6">
        <f t="shared" si="1"/>
        <v>0.99685355587808422</v>
      </c>
      <c r="I52" s="6">
        <f t="shared" si="2"/>
        <v>9.7111756168359945E-4</v>
      </c>
      <c r="J52" s="6">
        <f t="shared" si="3"/>
        <v>2.1753265602322204E-3</v>
      </c>
      <c r="K52" s="2">
        <v>1</v>
      </c>
      <c r="L52" s="6">
        <f t="shared" si="4"/>
        <v>-9.6806199453995092E-4</v>
      </c>
      <c r="M52" s="6">
        <f t="shared" si="12"/>
        <v>-5.6531204644383326E-5</v>
      </c>
      <c r="P52" s="2">
        <v>1</v>
      </c>
      <c r="Q52" s="6">
        <f t="shared" si="5"/>
        <v>9.7111756168359945E-4</v>
      </c>
      <c r="R52" s="6">
        <f t="shared" si="13"/>
        <v>4.8911465892597945E-5</v>
      </c>
      <c r="U52" s="2">
        <f t="shared" si="14"/>
        <v>83</v>
      </c>
      <c r="V52" s="1">
        <f t="shared" si="6"/>
        <v>43979</v>
      </c>
      <c r="W52" s="6">
        <f t="shared" si="19"/>
        <v>0.99741563108066411</v>
      </c>
      <c r="X52" s="6">
        <f t="shared" si="20"/>
        <v>9.9333455536895418E-4</v>
      </c>
      <c r="Y52" s="6">
        <f t="shared" si="21"/>
        <v>1.5910343639668673E-3</v>
      </c>
      <c r="AF52" s="6">
        <f t="shared" si="8"/>
        <v>17806.301854224272</v>
      </c>
      <c r="AG52" s="6">
        <f t="shared" si="9"/>
        <v>3872.6981457757283</v>
      </c>
      <c r="AH52" s="5">
        <f t="shared" si="10"/>
        <v>0.21749031199631103</v>
      </c>
      <c r="AI52" s="5"/>
      <c r="AJ52" s="7">
        <f t="shared" si="16"/>
        <v>83</v>
      </c>
      <c r="AK52" s="12">
        <f t="shared" si="17"/>
        <v>373</v>
      </c>
      <c r="AL52" s="12">
        <f t="shared" si="27"/>
        <v>388.28571428571428</v>
      </c>
    </row>
    <row r="53" spans="1:38" x14ac:dyDescent="0.25">
      <c r="A53" s="2">
        <v>84</v>
      </c>
      <c r="B53" s="6">
        <f>Raw_Data!G86</f>
        <v>22085</v>
      </c>
      <c r="C53" s="6">
        <f>Raw_Data!H86</f>
        <v>14965</v>
      </c>
      <c r="D53" s="6">
        <f>Raw_Data!J86</f>
        <v>360</v>
      </c>
      <c r="E53" s="6">
        <f t="shared" ref="E53:G53" si="69">IF(ISBLANK(B53),(B52+B54)/2, B53)</f>
        <v>22085</v>
      </c>
      <c r="F53" s="6">
        <f t="shared" si="69"/>
        <v>14965</v>
      </c>
      <c r="G53" s="6">
        <f t="shared" si="69"/>
        <v>360</v>
      </c>
      <c r="H53" s="6">
        <f t="shared" si="1"/>
        <v>0.99679462989840351</v>
      </c>
      <c r="I53" s="6">
        <f t="shared" si="2"/>
        <v>9.8113207547169813E-4</v>
      </c>
      <c r="J53" s="6">
        <f t="shared" si="3"/>
        <v>2.2242380261248184E-3</v>
      </c>
      <c r="K53" s="2">
        <v>1</v>
      </c>
      <c r="L53" s="6">
        <f t="shared" si="4"/>
        <v>-9.7798718405126385E-4</v>
      </c>
      <c r="M53" s="6">
        <f t="shared" si="12"/>
        <v>-6.4368650217749845E-5</v>
      </c>
      <c r="P53" s="2">
        <v>1</v>
      </c>
      <c r="Q53" s="6">
        <f t="shared" si="5"/>
        <v>9.8113207547169813E-4</v>
      </c>
      <c r="R53" s="6">
        <f t="shared" si="13"/>
        <v>3.3671988388969936E-5</v>
      </c>
      <c r="U53" s="2">
        <f t="shared" si="14"/>
        <v>84</v>
      </c>
      <c r="V53" s="1">
        <f t="shared" si="6"/>
        <v>43980</v>
      </c>
      <c r="W53" s="6">
        <f t="shared" si="19"/>
        <v>0.99734261988208095</v>
      </c>
      <c r="X53" s="6">
        <f t="shared" si="20"/>
        <v>1.0035384859039902E-3</v>
      </c>
      <c r="Y53" s="6">
        <f t="shared" si="21"/>
        <v>1.6538416320149166E-3</v>
      </c>
      <c r="AF53" s="6">
        <f t="shared" si="8"/>
        <v>18309.349012462259</v>
      </c>
      <c r="AG53" s="6">
        <f t="shared" si="9"/>
        <v>3775.6509875377415</v>
      </c>
      <c r="AH53" s="5">
        <f t="shared" si="10"/>
        <v>0.20621437632587836</v>
      </c>
      <c r="AI53" s="5"/>
      <c r="AJ53" s="7">
        <f t="shared" si="16"/>
        <v>84</v>
      </c>
      <c r="AK53" s="12">
        <f t="shared" si="17"/>
        <v>406</v>
      </c>
      <c r="AL53" s="12">
        <f t="shared" si="27"/>
        <v>384.42857142857144</v>
      </c>
    </row>
    <row r="54" spans="1:38" x14ac:dyDescent="0.25">
      <c r="A54" s="2">
        <v>85</v>
      </c>
      <c r="B54" s="6">
        <f>Raw_Data!G87</f>
        <v>22566</v>
      </c>
      <c r="C54" s="6">
        <f>Raw_Data!H87</f>
        <v>15193</v>
      </c>
      <c r="D54" s="6">
        <f>Raw_Data!J87</f>
        <v>364</v>
      </c>
      <c r="E54" s="6">
        <f t="shared" ref="E54:G54" si="70">IF(ISBLANK(B54),(B53+B55)/2, B54)</f>
        <v>22566</v>
      </c>
      <c r="F54" s="6">
        <f t="shared" si="70"/>
        <v>15193</v>
      </c>
      <c r="G54" s="6">
        <f t="shared" si="70"/>
        <v>364</v>
      </c>
      <c r="H54" s="6">
        <f t="shared" si="1"/>
        <v>0.99672481857764872</v>
      </c>
      <c r="I54" s="6">
        <f t="shared" si="2"/>
        <v>1.0172714078374456E-3</v>
      </c>
      <c r="J54" s="6">
        <f t="shared" si="3"/>
        <v>2.2579100145137883E-3</v>
      </c>
      <c r="K54" s="2">
        <v>1</v>
      </c>
      <c r="L54" s="6">
        <f t="shared" si="4"/>
        <v>-1.0139396594210073E-3</v>
      </c>
      <c r="M54" s="6">
        <f t="shared" si="12"/>
        <v>-6.6835994194491821E-5</v>
      </c>
      <c r="P54" s="2">
        <v>1</v>
      </c>
      <c r="Q54" s="6">
        <f t="shared" si="5"/>
        <v>1.0172714078374456E-3</v>
      </c>
      <c r="R54" s="6">
        <f t="shared" si="13"/>
        <v>1.5529753265602041E-5</v>
      </c>
      <c r="U54" s="2">
        <f t="shared" si="14"/>
        <v>85</v>
      </c>
      <c r="V54" s="1">
        <f t="shared" si="6"/>
        <v>43981</v>
      </c>
      <c r="W54" s="6">
        <f t="shared" si="19"/>
        <v>0.99730815772393855</v>
      </c>
      <c r="X54" s="6">
        <f t="shared" si="20"/>
        <v>1.0200308673452016E-3</v>
      </c>
      <c r="Y54" s="6">
        <f t="shared" si="21"/>
        <v>1.6718114087161287E-3</v>
      </c>
      <c r="AF54" s="6">
        <f t="shared" si="8"/>
        <v>18546.793282063401</v>
      </c>
      <c r="AG54" s="6">
        <f t="shared" si="9"/>
        <v>4019.2067179365986</v>
      </c>
      <c r="AH54" s="5">
        <f t="shared" si="10"/>
        <v>0.21670628754047591</v>
      </c>
      <c r="AI54" s="5"/>
      <c r="AJ54" s="7">
        <f t="shared" si="16"/>
        <v>85</v>
      </c>
      <c r="AK54" s="12">
        <f t="shared" si="17"/>
        <v>481</v>
      </c>
      <c r="AL54" s="12">
        <f t="shared" si="27"/>
        <v>396.71428571428572</v>
      </c>
    </row>
    <row r="55" spans="1:38" x14ac:dyDescent="0.25">
      <c r="A55" s="2">
        <v>86</v>
      </c>
      <c r="B55" s="6">
        <f>Raw_Data!G88</f>
        <v>23006</v>
      </c>
      <c r="C55" s="6">
        <f>Raw_Data!H88</f>
        <v>15300</v>
      </c>
      <c r="D55" s="6">
        <f>Raw_Data!J88</f>
        <v>364</v>
      </c>
      <c r="E55" s="6">
        <f t="shared" ref="E55:G55" si="71">IF(ISBLANK(B55),(B54+B56)/2, B55)</f>
        <v>23006</v>
      </c>
      <c r="F55" s="6">
        <f t="shared" si="71"/>
        <v>15300</v>
      </c>
      <c r="G55" s="6">
        <f t="shared" si="71"/>
        <v>364</v>
      </c>
      <c r="H55" s="6">
        <f t="shared" si="1"/>
        <v>0.99666095791001452</v>
      </c>
      <c r="I55" s="6">
        <f t="shared" si="2"/>
        <v>1.0656023222060957E-3</v>
      </c>
      <c r="J55" s="6">
        <f t="shared" si="3"/>
        <v>2.2734397677793903E-3</v>
      </c>
      <c r="K55" s="2">
        <v>1</v>
      </c>
      <c r="L55" s="6">
        <f t="shared" si="4"/>
        <v>-1.0620442312010633E-3</v>
      </c>
      <c r="M55" s="6">
        <f t="shared" si="12"/>
        <v>-7.1698113207507852E-5</v>
      </c>
      <c r="P55" s="2">
        <v>1</v>
      </c>
      <c r="Q55" s="6">
        <f t="shared" si="5"/>
        <v>1.0656023222060957E-3</v>
      </c>
      <c r="R55" s="6">
        <f t="shared" si="13"/>
        <v>3.6139332365747474E-5</v>
      </c>
      <c r="U55" s="2">
        <f t="shared" si="14"/>
        <v>86</v>
      </c>
      <c r="V55" s="1">
        <f t="shared" si="6"/>
        <v>43982</v>
      </c>
      <c r="W55" s="6">
        <f t="shared" si="19"/>
        <v>0.99723338405824624</v>
      </c>
      <c r="X55" s="6">
        <f t="shared" si="20"/>
        <v>1.0306697565257623E-3</v>
      </c>
      <c r="Y55" s="6">
        <f t="shared" si="21"/>
        <v>1.7359461852278902E-3</v>
      </c>
      <c r="AF55" s="6">
        <f t="shared" si="8"/>
        <v>19061.983838683394</v>
      </c>
      <c r="AG55" s="6">
        <f t="shared" si="9"/>
        <v>3944.0161613166056</v>
      </c>
      <c r="AH55" s="5">
        <f t="shared" si="10"/>
        <v>0.20690481088924359</v>
      </c>
      <c r="AI55" s="5"/>
      <c r="AJ55" s="7">
        <f t="shared" si="16"/>
        <v>86</v>
      </c>
      <c r="AK55" s="12">
        <f t="shared" si="17"/>
        <v>440</v>
      </c>
      <c r="AL55" s="12">
        <f t="shared" si="27"/>
        <v>408.71428571428572</v>
      </c>
    </row>
    <row r="56" spans="1:38" x14ac:dyDescent="0.25">
      <c r="A56" s="2">
        <v>87</v>
      </c>
      <c r="B56" s="6">
        <f>Raw_Data!G89</f>
        <v>23554</v>
      </c>
      <c r="C56" s="6">
        <f>Raw_Data!H89</f>
        <v>15546</v>
      </c>
      <c r="D56" s="6">
        <f>Raw_Data!J89</f>
        <v>367</v>
      </c>
      <c r="E56" s="6">
        <f t="shared" ref="E56:G56" si="72">IF(ISBLANK(B56),(B55+B57)/2, B56)</f>
        <v>23554</v>
      </c>
      <c r="F56" s="6">
        <f t="shared" si="72"/>
        <v>15546</v>
      </c>
      <c r="G56" s="6">
        <f t="shared" si="72"/>
        <v>367</v>
      </c>
      <c r="H56" s="6">
        <f t="shared" si="1"/>
        <v>0.9965814223512337</v>
      </c>
      <c r="I56" s="6">
        <f t="shared" si="2"/>
        <v>1.1089985486211901E-3</v>
      </c>
      <c r="J56" s="6">
        <f t="shared" si="3"/>
        <v>2.3095791001451378E-3</v>
      </c>
      <c r="K56" s="2">
        <v>1</v>
      </c>
      <c r="L56" s="6">
        <f t="shared" si="4"/>
        <v>-1.1052073509703593E-3</v>
      </c>
      <c r="M56" s="6">
        <f t="shared" si="12"/>
        <v>-9.9346879535555654E-5</v>
      </c>
      <c r="P56" s="2">
        <v>1</v>
      </c>
      <c r="Q56" s="6">
        <f t="shared" si="5"/>
        <v>1.1089985486211901E-3</v>
      </c>
      <c r="R56" s="6">
        <f t="shared" si="13"/>
        <v>5.5732946298984228E-5</v>
      </c>
      <c r="U56" s="2">
        <f t="shared" si="14"/>
        <v>87</v>
      </c>
      <c r="V56" s="1">
        <f t="shared" si="6"/>
        <v>43983</v>
      </c>
      <c r="W56" s="6">
        <f t="shared" si="19"/>
        <v>0.99719779084940086</v>
      </c>
      <c r="X56" s="6">
        <f t="shared" si="20"/>
        <v>1.0474368408173182E-3</v>
      </c>
      <c r="Y56" s="6">
        <f t="shared" si="21"/>
        <v>1.7547723097817176E-3</v>
      </c>
      <c r="AF56" s="6">
        <f t="shared" si="8"/>
        <v>19307.221047628103</v>
      </c>
      <c r="AG56" s="6">
        <f t="shared" si="9"/>
        <v>4246.7789523718966</v>
      </c>
      <c r="AH56" s="5">
        <f t="shared" si="10"/>
        <v>0.21995806345696831</v>
      </c>
      <c r="AI56" s="5"/>
      <c r="AJ56" s="7">
        <f t="shared" si="16"/>
        <v>87</v>
      </c>
      <c r="AK56" s="12">
        <f t="shared" si="17"/>
        <v>548</v>
      </c>
      <c r="AL56" s="12">
        <f t="shared" si="27"/>
        <v>421</v>
      </c>
    </row>
    <row r="57" spans="1:38" x14ac:dyDescent="0.25">
      <c r="A57" s="2">
        <v>88</v>
      </c>
      <c r="B57" s="6">
        <f>Raw_Data!G90</f>
        <v>24375</v>
      </c>
      <c r="C57" s="6">
        <f>Raw_Data!H90</f>
        <v>15916</v>
      </c>
      <c r="D57" s="6">
        <f>Raw_Data!J90</f>
        <v>381</v>
      </c>
      <c r="E57" s="6">
        <f t="shared" ref="E57:G57" si="73">IF(ISBLANK(B57),(B56+B58)/2, B57)</f>
        <v>24375</v>
      </c>
      <c r="F57" s="6">
        <f t="shared" si="73"/>
        <v>15916</v>
      </c>
      <c r="G57" s="6">
        <f t="shared" si="73"/>
        <v>381</v>
      </c>
      <c r="H57" s="6">
        <f t="shared" si="1"/>
        <v>0.99646226415094341</v>
      </c>
      <c r="I57" s="6">
        <f t="shared" si="2"/>
        <v>1.1724238026124818E-3</v>
      </c>
      <c r="J57" s="6">
        <f t="shared" si="3"/>
        <v>2.365312046444122E-3</v>
      </c>
      <c r="K57" s="2">
        <v>1</v>
      </c>
      <c r="L57" s="6">
        <f t="shared" si="4"/>
        <v>-1.1682760768956925E-3</v>
      </c>
      <c r="M57" s="6">
        <f t="shared" si="12"/>
        <v>-9.2017416545742137E-5</v>
      </c>
      <c r="P57" s="2">
        <v>1</v>
      </c>
      <c r="Q57" s="6">
        <f t="shared" si="5"/>
        <v>1.1724238026124818E-3</v>
      </c>
      <c r="R57" s="6">
        <f t="shared" si="13"/>
        <v>5.9506531204644476E-5</v>
      </c>
      <c r="U57" s="2">
        <f t="shared" si="14"/>
        <v>88</v>
      </c>
      <c r="V57" s="1">
        <f t="shared" si="6"/>
        <v>43984</v>
      </c>
      <c r="W57" s="6">
        <f t="shared" si="19"/>
        <v>0.99712122572276429</v>
      </c>
      <c r="X57" s="6">
        <f t="shared" si="20"/>
        <v>1.0585175710349979E-3</v>
      </c>
      <c r="Y57" s="6">
        <f t="shared" si="21"/>
        <v>1.8202567062005957E-3</v>
      </c>
      <c r="AF57" s="6">
        <f t="shared" si="8"/>
        <v>19834.754770154024</v>
      </c>
      <c r="AG57" s="6">
        <f t="shared" si="9"/>
        <v>4540.2452298459757</v>
      </c>
      <c r="AH57" s="5">
        <f t="shared" si="10"/>
        <v>0.22890352224963348</v>
      </c>
      <c r="AI57" s="5"/>
      <c r="AJ57" s="7">
        <f t="shared" si="16"/>
        <v>88</v>
      </c>
      <c r="AK57" s="12">
        <f t="shared" si="17"/>
        <v>821</v>
      </c>
      <c r="AL57" s="12">
        <f t="shared" si="27"/>
        <v>487.14285714285717</v>
      </c>
    </row>
    <row r="58" spans="1:38" x14ac:dyDescent="0.25">
      <c r="A58" s="2">
        <v>89</v>
      </c>
      <c r="B58" s="6">
        <f>Raw_Data!G91</f>
        <v>24822</v>
      </c>
      <c r="C58" s="6">
        <f>Raw_Data!H91</f>
        <v>16319</v>
      </c>
      <c r="D58" s="6">
        <f>Raw_Data!J91</f>
        <v>388</v>
      </c>
      <c r="E58" s="6">
        <f t="shared" ref="E58:G58" si="74">IF(ISBLANK(B58),(B57+B59)/2, B58)</f>
        <v>24822</v>
      </c>
      <c r="F58" s="6">
        <f t="shared" si="74"/>
        <v>16319</v>
      </c>
      <c r="G58" s="6">
        <f t="shared" si="74"/>
        <v>388</v>
      </c>
      <c r="H58" s="6">
        <f t="shared" si="1"/>
        <v>0.99639738751814222</v>
      </c>
      <c r="I58" s="6">
        <f t="shared" si="2"/>
        <v>1.1777939042089986E-3</v>
      </c>
      <c r="J58" s="6">
        <f t="shared" si="3"/>
        <v>2.4248185776487665E-3</v>
      </c>
      <c r="K58" s="2">
        <v>1</v>
      </c>
      <c r="L58" s="6">
        <f t="shared" si="4"/>
        <v>-1.1735507691886392E-3</v>
      </c>
      <c r="M58" s="6">
        <f t="shared" si="12"/>
        <v>-5.406386066764135E-5</v>
      </c>
      <c r="P58" s="2">
        <v>1</v>
      </c>
      <c r="Q58" s="6">
        <f t="shared" si="5"/>
        <v>1.1777939042089986E-3</v>
      </c>
      <c r="R58" s="6">
        <f t="shared" si="13"/>
        <v>4.8911465892597945E-5</v>
      </c>
      <c r="U58" s="2">
        <f t="shared" si="14"/>
        <v>89</v>
      </c>
      <c r="V58" s="1">
        <f t="shared" si="6"/>
        <v>43985</v>
      </c>
      <c r="W58" s="6">
        <f t="shared" si="19"/>
        <v>0.99708445470468632</v>
      </c>
      <c r="X58" s="6">
        <f t="shared" si="20"/>
        <v>1.0755705519387767E-3</v>
      </c>
      <c r="Y58" s="6">
        <f t="shared" si="21"/>
        <v>1.8399747433748362E-3</v>
      </c>
      <c r="AF58" s="6">
        <f t="shared" si="8"/>
        <v>20088.107084711268</v>
      </c>
      <c r="AG58" s="6">
        <f t="shared" si="9"/>
        <v>4733.8929152887322</v>
      </c>
      <c r="AH58" s="5">
        <f t="shared" si="10"/>
        <v>0.23565649542418166</v>
      </c>
      <c r="AI58" s="5"/>
      <c r="AJ58" s="7">
        <f t="shared" si="16"/>
        <v>89</v>
      </c>
      <c r="AK58" s="12">
        <f t="shared" si="17"/>
        <v>447</v>
      </c>
      <c r="AL58" s="12">
        <f t="shared" si="27"/>
        <v>502.28571428571428</v>
      </c>
    </row>
    <row r="59" spans="1:38" x14ac:dyDescent="0.25">
      <c r="A59" s="2">
        <v>90</v>
      </c>
      <c r="B59" s="6">
        <f>Raw_Data!G92</f>
        <v>25120</v>
      </c>
      <c r="C59" s="6">
        <f>Raw_Data!H92</f>
        <v>16643</v>
      </c>
      <c r="D59" s="6">
        <f>Raw_Data!J92</f>
        <v>401</v>
      </c>
      <c r="E59" s="6">
        <f t="shared" ref="E59:G59" si="75">IF(ISBLANK(B59),(B58+B60)/2, B59)</f>
        <v>25120</v>
      </c>
      <c r="F59" s="6">
        <f t="shared" si="75"/>
        <v>16643</v>
      </c>
      <c r="G59" s="6">
        <f t="shared" si="75"/>
        <v>401</v>
      </c>
      <c r="H59" s="6">
        <f t="shared" si="1"/>
        <v>0.99635413642960813</v>
      </c>
      <c r="I59" s="6">
        <f t="shared" si="2"/>
        <v>1.172133526850508E-3</v>
      </c>
      <c r="J59" s="6">
        <f t="shared" si="3"/>
        <v>2.4737300435413645E-3</v>
      </c>
      <c r="K59" s="2">
        <v>1</v>
      </c>
      <c r="L59" s="6">
        <f t="shared" si="4"/>
        <v>-1.1678600879253289E-3</v>
      </c>
      <c r="M59" s="6">
        <f t="shared" si="12"/>
        <v>-5.0653120464427825E-5</v>
      </c>
      <c r="P59" s="2">
        <v>1</v>
      </c>
      <c r="Q59" s="6">
        <f t="shared" si="5"/>
        <v>1.172133526850508E-3</v>
      </c>
      <c r="R59" s="6">
        <f t="shared" si="13"/>
        <v>4.1944847605224645E-5</v>
      </c>
      <c r="U59" s="2">
        <f t="shared" si="14"/>
        <v>90</v>
      </c>
      <c r="V59" s="1">
        <f t="shared" si="6"/>
        <v>43986</v>
      </c>
      <c r="W59" s="6">
        <f t="shared" si="19"/>
        <v>0.99700606795146685</v>
      </c>
      <c r="X59" s="6">
        <f t="shared" si="20"/>
        <v>1.087100276377968E-3</v>
      </c>
      <c r="Y59" s="6">
        <f t="shared" si="21"/>
        <v>1.9068317721550254E-3</v>
      </c>
      <c r="AF59" s="6">
        <f t="shared" si="8"/>
        <v>20628.191814393434</v>
      </c>
      <c r="AG59" s="6">
        <f t="shared" si="9"/>
        <v>4491.8081856065655</v>
      </c>
      <c r="AH59" s="5">
        <f t="shared" si="10"/>
        <v>0.21775094133419787</v>
      </c>
      <c r="AI59" s="5"/>
      <c r="AJ59" s="7">
        <f t="shared" si="16"/>
        <v>90</v>
      </c>
      <c r="AK59" s="12">
        <f t="shared" si="17"/>
        <v>298</v>
      </c>
      <c r="AL59" s="12">
        <f t="shared" si="27"/>
        <v>491.57142857142856</v>
      </c>
    </row>
    <row r="60" spans="1:38" x14ac:dyDescent="0.25">
      <c r="A60" s="2">
        <v>91</v>
      </c>
      <c r="B60" s="6">
        <f>Raw_Data!G93</f>
        <v>25520</v>
      </c>
      <c r="C60" s="6">
        <f>Raw_Data!H93</f>
        <v>16925</v>
      </c>
      <c r="D60" s="6">
        <f>Raw_Data!J93</f>
        <v>408</v>
      </c>
      <c r="E60" s="6">
        <f t="shared" ref="E60:G60" si="76">IF(ISBLANK(B60),(B59+B61)/2, B60)</f>
        <v>25520</v>
      </c>
      <c r="F60" s="6">
        <f t="shared" si="76"/>
        <v>16925</v>
      </c>
      <c r="G60" s="6">
        <f t="shared" si="76"/>
        <v>408</v>
      </c>
      <c r="H60" s="6">
        <f t="shared" si="1"/>
        <v>0.99629608127721336</v>
      </c>
      <c r="I60" s="6">
        <f t="shared" si="2"/>
        <v>1.1882438316400581E-3</v>
      </c>
      <c r="J60" s="6">
        <f t="shared" si="3"/>
        <v>2.5156748911465891E-3</v>
      </c>
      <c r="K60" s="2">
        <v>1</v>
      </c>
      <c r="L60" s="6">
        <f t="shared" si="4"/>
        <v>-1.1838426730648108E-3</v>
      </c>
      <c r="M60" s="6">
        <f t="shared" si="12"/>
        <v>-6.9013062409306603E-5</v>
      </c>
      <c r="P60" s="2">
        <v>1</v>
      </c>
      <c r="Q60" s="6">
        <f t="shared" si="5"/>
        <v>1.1882438316400581E-3</v>
      </c>
      <c r="R60" s="6">
        <f t="shared" si="13"/>
        <v>3.0188679245283286E-5</v>
      </c>
      <c r="U60" s="2">
        <f t="shared" si="14"/>
        <v>91</v>
      </c>
      <c r="V60" s="1">
        <f t="shared" si="6"/>
        <v>43987</v>
      </c>
      <c r="W60" s="6">
        <f t="shared" si="19"/>
        <v>0.99696807163432399</v>
      </c>
      <c r="X60" s="6">
        <f t="shared" si="20"/>
        <v>1.1044505031827375E-3</v>
      </c>
      <c r="Y60" s="6">
        <f t="shared" si="21"/>
        <v>1.9274778624931981E-3</v>
      </c>
      <c r="AF60" s="6">
        <f t="shared" si="8"/>
        <v>20889.986439507684</v>
      </c>
      <c r="AG60" s="6">
        <f t="shared" si="9"/>
        <v>4630.0135604923162</v>
      </c>
      <c r="AH60" s="5">
        <f t="shared" si="10"/>
        <v>0.22163793997184769</v>
      </c>
      <c r="AI60" s="5"/>
      <c r="AJ60" s="7">
        <f t="shared" si="16"/>
        <v>91</v>
      </c>
      <c r="AK60" s="12">
        <f t="shared" si="17"/>
        <v>400</v>
      </c>
      <c r="AL60" s="12">
        <f t="shared" si="27"/>
        <v>490.71428571428572</v>
      </c>
    </row>
    <row r="61" spans="1:38" x14ac:dyDescent="0.25">
      <c r="A61" s="2">
        <v>92</v>
      </c>
      <c r="B61" s="6">
        <f>Raw_Data!G94</f>
        <v>26071</v>
      </c>
      <c r="C61" s="6">
        <f>Raw_Data!H94</f>
        <v>17124</v>
      </c>
      <c r="D61" s="6">
        <f>Raw_Data!J94</f>
        <v>417</v>
      </c>
      <c r="E61" s="6">
        <f t="shared" ref="E61:G61" si="77">IF(ISBLANK(B61),(B60+B62)/2, B61)</f>
        <v>26071</v>
      </c>
      <c r="F61" s="6">
        <f t="shared" si="77"/>
        <v>17124</v>
      </c>
      <c r="G61" s="6">
        <f t="shared" si="77"/>
        <v>417</v>
      </c>
      <c r="H61" s="6">
        <f t="shared" si="1"/>
        <v>0.99621611030478951</v>
      </c>
      <c r="I61" s="6">
        <f t="shared" si="2"/>
        <v>1.2380261248185777E-3</v>
      </c>
      <c r="J61" s="6">
        <f t="shared" si="3"/>
        <v>2.5458635703918724E-3</v>
      </c>
      <c r="K61" s="2">
        <v>1</v>
      </c>
      <c r="L61" s="6">
        <f t="shared" si="4"/>
        <v>-1.2333415705224754E-3</v>
      </c>
      <c r="M61" s="6">
        <f t="shared" si="12"/>
        <v>-6.2481857764862259E-5</v>
      </c>
      <c r="P61" s="2">
        <v>1</v>
      </c>
      <c r="Q61" s="6">
        <f t="shared" si="5"/>
        <v>1.2380261248185777E-3</v>
      </c>
      <c r="R61" s="6">
        <f t="shared" si="13"/>
        <v>1.436865021770678E-5</v>
      </c>
      <c r="U61" s="2">
        <f t="shared" si="14"/>
        <v>92</v>
      </c>
      <c r="V61" s="1">
        <f t="shared" si="6"/>
        <v>43988</v>
      </c>
      <c r="W61" s="6">
        <f t="shared" si="19"/>
        <v>0.99688783190210806</v>
      </c>
      <c r="X61" s="6">
        <f t="shared" si="20"/>
        <v>1.1164366482733486E-3</v>
      </c>
      <c r="Y61" s="6">
        <f t="shared" si="21"/>
        <v>1.9957314496183882E-3</v>
      </c>
      <c r="AF61" s="6">
        <f t="shared" si="8"/>
        <v>21442.838194475487</v>
      </c>
      <c r="AG61" s="6">
        <f t="shared" si="9"/>
        <v>4628.1618055245126</v>
      </c>
      <c r="AH61" s="5">
        <f t="shared" si="10"/>
        <v>0.21583718365775423</v>
      </c>
      <c r="AI61" s="5"/>
      <c r="AJ61" s="7">
        <f t="shared" si="16"/>
        <v>92</v>
      </c>
      <c r="AK61" s="12">
        <f t="shared" si="17"/>
        <v>551</v>
      </c>
      <c r="AL61" s="12">
        <f t="shared" si="27"/>
        <v>500.71428571428572</v>
      </c>
    </row>
    <row r="62" spans="1:38" x14ac:dyDescent="0.25">
      <c r="A62" s="2">
        <v>93</v>
      </c>
      <c r="B62" s="6">
        <f>Raw_Data!G95</f>
        <v>26381</v>
      </c>
      <c r="C62" s="6">
        <f>Raw_Data!H95</f>
        <v>17222</v>
      </c>
      <c r="D62" s="6">
        <f>Raw_Data!J95</f>
        <v>418</v>
      </c>
      <c r="E62" s="6">
        <f t="shared" ref="E62:G62" si="78">IF(ISBLANK(B62),(B61+B63)/2, B62)</f>
        <v>26381</v>
      </c>
      <c r="F62" s="6">
        <f t="shared" si="78"/>
        <v>17222</v>
      </c>
      <c r="G62" s="6">
        <f t="shared" si="78"/>
        <v>418</v>
      </c>
      <c r="H62" s="6">
        <f t="shared" si="1"/>
        <v>0.99617111756168364</v>
      </c>
      <c r="I62" s="6">
        <f t="shared" si="2"/>
        <v>1.2686502177068214E-3</v>
      </c>
      <c r="J62" s="6">
        <f t="shared" si="3"/>
        <v>2.5602322206095792E-3</v>
      </c>
      <c r="K62" s="2">
        <v>1</v>
      </c>
      <c r="L62" s="6">
        <f t="shared" si="4"/>
        <v>-1.2637927051678776E-3</v>
      </c>
      <c r="M62" s="6">
        <f t="shared" si="12"/>
        <v>-6.3352685050754864E-5</v>
      </c>
      <c r="P62" s="2">
        <v>1</v>
      </c>
      <c r="Q62" s="6">
        <f t="shared" si="5"/>
        <v>1.2686502177068214E-3</v>
      </c>
      <c r="R62" s="6">
        <f t="shared" si="13"/>
        <v>4.9927431059506623E-5</v>
      </c>
      <c r="U62" s="2">
        <f t="shared" si="14"/>
        <v>93</v>
      </c>
      <c r="V62" s="1">
        <f t="shared" si="6"/>
        <v>43989</v>
      </c>
      <c r="W62" s="6">
        <f t="shared" si="19"/>
        <v>0.99684856203731698</v>
      </c>
      <c r="X62" s="6">
        <f t="shared" si="20"/>
        <v>1.1340956312490781E-3</v>
      </c>
      <c r="Y62" s="6">
        <f t="shared" si="21"/>
        <v>2.0173423314338735E-3</v>
      </c>
      <c r="AF62" s="6">
        <f t="shared" si="8"/>
        <v>21713.407562886034</v>
      </c>
      <c r="AG62" s="6">
        <f t="shared" si="9"/>
        <v>4667.5924371139663</v>
      </c>
      <c r="AH62" s="5">
        <f t="shared" si="10"/>
        <v>0.21496360824968433</v>
      </c>
      <c r="AI62" s="5"/>
      <c r="AJ62" s="7">
        <f t="shared" si="16"/>
        <v>93</v>
      </c>
      <c r="AK62" s="12">
        <f t="shared" si="17"/>
        <v>310</v>
      </c>
      <c r="AL62" s="12">
        <f t="shared" si="27"/>
        <v>482.14285714285717</v>
      </c>
    </row>
    <row r="63" spans="1:38" x14ac:dyDescent="0.25">
      <c r="A63" s="2">
        <v>94</v>
      </c>
      <c r="B63" s="6">
        <f>Raw_Data!G96</f>
        <v>26944</v>
      </c>
      <c r="C63" s="6">
        <f>Raw_Data!H96</f>
        <v>17563</v>
      </c>
      <c r="D63" s="6">
        <f>Raw_Data!J96</f>
        <v>421</v>
      </c>
      <c r="E63" s="6">
        <f t="shared" ref="E63:G63" si="79">IF(ISBLANK(B63),(B62+B64)/2, B63)</f>
        <v>26944</v>
      </c>
      <c r="F63" s="6">
        <f t="shared" si="79"/>
        <v>17563</v>
      </c>
      <c r="G63" s="6">
        <f t="shared" si="79"/>
        <v>421</v>
      </c>
      <c r="H63" s="6">
        <f t="shared" si="1"/>
        <v>0.99608940493468801</v>
      </c>
      <c r="I63" s="6">
        <f t="shared" si="2"/>
        <v>1.3004354136429608E-3</v>
      </c>
      <c r="J63" s="6">
        <f t="shared" si="3"/>
        <v>2.6101596516690858E-3</v>
      </c>
      <c r="K63" s="2">
        <v>1</v>
      </c>
      <c r="L63" s="6">
        <f t="shared" si="4"/>
        <v>-1.2953499373316117E-3</v>
      </c>
      <c r="M63" s="6">
        <f t="shared" si="12"/>
        <v>-8.6647314949228615E-5</v>
      </c>
      <c r="P63" s="2">
        <v>1</v>
      </c>
      <c r="Q63" s="6">
        <f t="shared" si="5"/>
        <v>1.3004354136429608E-3</v>
      </c>
      <c r="R63" s="6">
        <f t="shared" si="13"/>
        <v>6.7343976777939005E-5</v>
      </c>
      <c r="U63" s="2">
        <f t="shared" si="14"/>
        <v>94</v>
      </c>
      <c r="V63" s="1">
        <f t="shared" si="6"/>
        <v>43990</v>
      </c>
      <c r="W63" s="6">
        <f t="shared" si="19"/>
        <v>0.99676643677145005</v>
      </c>
      <c r="X63" s="6">
        <f t="shared" si="20"/>
        <v>1.1465458991747693E-3</v>
      </c>
      <c r="Y63" s="6">
        <f t="shared" si="21"/>
        <v>2.0870173293749848E-3</v>
      </c>
      <c r="AF63" s="6">
        <f t="shared" si="8"/>
        <v>22279.250644709165</v>
      </c>
      <c r="AG63" s="6">
        <f t="shared" si="9"/>
        <v>4664.7493552908345</v>
      </c>
      <c r="AH63" s="5">
        <f t="shared" si="10"/>
        <v>0.20937640272019697</v>
      </c>
      <c r="AI63" s="5"/>
      <c r="AJ63" s="7">
        <f t="shared" si="16"/>
        <v>94</v>
      </c>
      <c r="AK63" s="12">
        <f t="shared" si="17"/>
        <v>563</v>
      </c>
      <c r="AL63" s="12">
        <f t="shared" si="27"/>
        <v>484.28571428571428</v>
      </c>
    </row>
    <row r="64" spans="1:38" x14ac:dyDescent="0.25">
      <c r="A64" s="2">
        <v>95</v>
      </c>
      <c r="B64" s="6">
        <f>Raw_Data!G97</f>
        <v>27575</v>
      </c>
      <c r="C64" s="6">
        <f>Raw_Data!H97</f>
        <v>18013</v>
      </c>
      <c r="D64" s="6">
        <f>Raw_Data!J97</f>
        <v>435</v>
      </c>
      <c r="E64" s="6">
        <f t="shared" ref="E64:G64" si="80">IF(ISBLANK(B64),(B63+B65)/2, B64)</f>
        <v>27575</v>
      </c>
      <c r="F64" s="6">
        <f t="shared" si="80"/>
        <v>18013</v>
      </c>
      <c r="G64" s="6">
        <f t="shared" si="80"/>
        <v>435</v>
      </c>
      <c r="H64" s="6">
        <f t="shared" si="1"/>
        <v>0.99599782293178518</v>
      </c>
      <c r="I64" s="6">
        <f t="shared" si="2"/>
        <v>1.3246734397677794E-3</v>
      </c>
      <c r="J64" s="6">
        <f t="shared" si="3"/>
        <v>2.6775036284470248E-3</v>
      </c>
      <c r="K64" s="2">
        <v>1</v>
      </c>
      <c r="L64" s="6">
        <f t="shared" si="4"/>
        <v>-1.3193718621042675E-3</v>
      </c>
      <c r="M64" s="6">
        <f t="shared" si="12"/>
        <v>-6.7126269956474527E-5</v>
      </c>
      <c r="P64" s="2">
        <v>1</v>
      </c>
      <c r="Q64" s="6">
        <f t="shared" si="5"/>
        <v>1.3246734397677794E-3</v>
      </c>
      <c r="R64" s="6">
        <f t="shared" si="13"/>
        <v>7.314949201741661E-5</v>
      </c>
      <c r="U64" s="2">
        <f t="shared" si="14"/>
        <v>95</v>
      </c>
      <c r="V64" s="1">
        <f t="shared" si="6"/>
        <v>43991</v>
      </c>
      <c r="W64" s="6">
        <f t="shared" si="19"/>
        <v>0.99672584432405564</v>
      </c>
      <c r="X64" s="6">
        <f t="shared" si="20"/>
        <v>1.1645253149972046E-3</v>
      </c>
      <c r="Y64" s="6">
        <f t="shared" si="21"/>
        <v>2.1096303609470565E-3</v>
      </c>
      <c r="AF64" s="6">
        <f t="shared" si="8"/>
        <v>22558.932607256618</v>
      </c>
      <c r="AG64" s="6">
        <f t="shared" si="9"/>
        <v>5016.0673927433818</v>
      </c>
      <c r="AH64" s="5">
        <f t="shared" si="10"/>
        <v>0.222353933143532</v>
      </c>
      <c r="AI64" s="5"/>
      <c r="AJ64" s="7">
        <f t="shared" si="16"/>
        <v>95</v>
      </c>
      <c r="AK64" s="12">
        <f t="shared" si="17"/>
        <v>631</v>
      </c>
      <c r="AL64" s="12">
        <f t="shared" si="27"/>
        <v>457.14285714285717</v>
      </c>
    </row>
    <row r="65" spans="1:38" x14ac:dyDescent="0.25">
      <c r="A65" s="2">
        <v>96</v>
      </c>
      <c r="B65" s="6">
        <f>Raw_Data!G98</f>
        <v>27869</v>
      </c>
      <c r="C65" s="6">
        <f>Raw_Data!H98</f>
        <v>18516</v>
      </c>
      <c r="D65" s="6">
        <f>Raw_Data!J98</f>
        <v>436</v>
      </c>
      <c r="E65" s="6">
        <f t="shared" ref="E65:G65" si="81">IF(ISBLANK(B65),(B64+B66)/2, B65)</f>
        <v>27869</v>
      </c>
      <c r="F65" s="6">
        <f t="shared" si="81"/>
        <v>18516</v>
      </c>
      <c r="G65" s="6">
        <f t="shared" si="81"/>
        <v>436</v>
      </c>
      <c r="H65" s="6">
        <f t="shared" si="1"/>
        <v>0.99595515239477506</v>
      </c>
      <c r="I65" s="6">
        <f t="shared" si="2"/>
        <v>1.2941944847605226E-3</v>
      </c>
      <c r="J65" s="6">
        <f t="shared" si="3"/>
        <v>2.7506531204644414E-3</v>
      </c>
      <c r="K65" s="2">
        <v>1</v>
      </c>
      <c r="L65" s="6">
        <f t="shared" si="4"/>
        <v>-1.2889596652981437E-3</v>
      </c>
      <c r="M65" s="6">
        <f t="shared" si="12"/>
        <v>-5.5515239477499367E-5</v>
      </c>
      <c r="P65" s="2">
        <v>1</v>
      </c>
      <c r="Q65" s="6">
        <f t="shared" si="5"/>
        <v>1.2941944847605226E-3</v>
      </c>
      <c r="R65" s="6">
        <f t="shared" si="13"/>
        <v>5.9651669085631059E-5</v>
      </c>
      <c r="U65" s="2">
        <f t="shared" si="14"/>
        <v>96</v>
      </c>
      <c r="V65" s="1">
        <f t="shared" si="6"/>
        <v>43992</v>
      </c>
      <c r="W65" s="6">
        <f t="shared" si="19"/>
        <v>0.99664179975168943</v>
      </c>
      <c r="X65" s="6">
        <f t="shared" si="20"/>
        <v>1.17744768625378E-3</v>
      </c>
      <c r="Y65" s="6">
        <f t="shared" si="21"/>
        <v>2.1807525620566107E-3</v>
      </c>
      <c r="AF65" s="6">
        <f t="shared" si="8"/>
        <v>23137.999710859844</v>
      </c>
      <c r="AG65" s="6">
        <f t="shared" si="9"/>
        <v>4731.0002891401564</v>
      </c>
      <c r="AH65" s="5">
        <f t="shared" si="10"/>
        <v>0.20446885419052263</v>
      </c>
      <c r="AI65" s="5"/>
      <c r="AJ65" s="7">
        <f t="shared" si="16"/>
        <v>96</v>
      </c>
      <c r="AK65" s="12">
        <f t="shared" si="17"/>
        <v>294</v>
      </c>
      <c r="AL65" s="12">
        <f t="shared" si="27"/>
        <v>435.28571428571428</v>
      </c>
    </row>
    <row r="66" spans="1:38" x14ac:dyDescent="0.25">
      <c r="A66" s="2">
        <v>97</v>
      </c>
      <c r="B66" s="6">
        <f>Raw_Data!G99</f>
        <v>28340</v>
      </c>
      <c r="C66" s="6">
        <f>Raw_Data!H99</f>
        <v>18922</v>
      </c>
      <c r="D66" s="6">
        <f>Raw_Data!J99</f>
        <v>441</v>
      </c>
      <c r="E66" s="6">
        <f t="shared" ref="E66:G66" si="82">IF(ISBLANK(B66),(B65+B67)/2, B66)</f>
        <v>28340</v>
      </c>
      <c r="F66" s="6">
        <f t="shared" si="82"/>
        <v>18922</v>
      </c>
      <c r="G66" s="6">
        <f t="shared" si="82"/>
        <v>441</v>
      </c>
      <c r="H66" s="6">
        <f t="shared" si="1"/>
        <v>0.99588679245283018</v>
      </c>
      <c r="I66" s="6">
        <f t="shared" si="2"/>
        <v>1.3029027576197387E-3</v>
      </c>
      <c r="J66" s="6">
        <f t="shared" si="3"/>
        <v>2.8103047895500725E-3</v>
      </c>
      <c r="K66" s="2">
        <v>1</v>
      </c>
      <c r="L66" s="6">
        <f t="shared" si="4"/>
        <v>-1.2975436481638689E-3</v>
      </c>
      <c r="M66" s="6">
        <f t="shared" si="12"/>
        <v>-9.1219158200317452E-5</v>
      </c>
      <c r="P66" s="2">
        <v>1</v>
      </c>
      <c r="Q66" s="6">
        <f t="shared" si="5"/>
        <v>1.3029027576197387E-3</v>
      </c>
      <c r="R66" s="6">
        <f t="shared" si="13"/>
        <v>7.6923076923076858E-5</v>
      </c>
      <c r="U66" s="2">
        <f t="shared" si="14"/>
        <v>97</v>
      </c>
      <c r="V66" s="1">
        <f t="shared" si="6"/>
        <v>43993</v>
      </c>
      <c r="W66" s="6">
        <f t="shared" si="19"/>
        <v>0.99659983487257164</v>
      </c>
      <c r="X66" s="6">
        <f t="shared" si="20"/>
        <v>1.1957593833959034E-3</v>
      </c>
      <c r="Y66" s="6">
        <f t="shared" si="21"/>
        <v>2.2044057440323995E-3</v>
      </c>
      <c r="AF66" s="6">
        <f t="shared" si="8"/>
        <v>23427.137727981375</v>
      </c>
      <c r="AG66" s="6">
        <f t="shared" si="9"/>
        <v>4912.8622720186249</v>
      </c>
      <c r="AH66" s="5">
        <f t="shared" si="10"/>
        <v>0.2097081738735288</v>
      </c>
      <c r="AI66" s="5"/>
      <c r="AJ66" s="7">
        <f t="shared" si="16"/>
        <v>97</v>
      </c>
      <c r="AK66" s="12">
        <f t="shared" si="17"/>
        <v>471</v>
      </c>
      <c r="AL66" s="12">
        <f t="shared" si="27"/>
        <v>460</v>
      </c>
    </row>
    <row r="67" spans="1:38" x14ac:dyDescent="0.25">
      <c r="A67" s="2">
        <v>98</v>
      </c>
      <c r="B67" s="6">
        <f>Raw_Data!G100</f>
        <v>29126</v>
      </c>
      <c r="C67" s="6">
        <f>Raw_Data!H100</f>
        <v>19425</v>
      </c>
      <c r="D67" s="6">
        <f>Raw_Data!J100</f>
        <v>468</v>
      </c>
      <c r="E67" s="6">
        <f t="shared" ref="E67:G67" si="83">IF(ISBLANK(B67),(B66+B68)/2, B67)</f>
        <v>29126</v>
      </c>
      <c r="F67" s="6">
        <f t="shared" si="83"/>
        <v>19425</v>
      </c>
      <c r="G67" s="6">
        <f t="shared" si="83"/>
        <v>468</v>
      </c>
      <c r="H67" s="6">
        <f t="shared" si="1"/>
        <v>0.99577271407837442</v>
      </c>
      <c r="I67" s="6">
        <f t="shared" si="2"/>
        <v>1.3400580551523947E-3</v>
      </c>
      <c r="J67" s="6">
        <f t="shared" si="3"/>
        <v>2.8872278664731493E-3</v>
      </c>
      <c r="K67" s="2">
        <v>1</v>
      </c>
      <c r="L67" s="6">
        <f t="shared" si="4"/>
        <v>-1.334393246601688E-3</v>
      </c>
      <c r="M67" s="6">
        <f t="shared" si="12"/>
        <v>-8.7155297532670595E-5</v>
      </c>
      <c r="P67" s="2">
        <v>1</v>
      </c>
      <c r="Q67" s="6">
        <f t="shared" si="5"/>
        <v>1.3400580551523947E-3</v>
      </c>
      <c r="R67" s="6">
        <f t="shared" si="13"/>
        <v>4.499274310595068E-5</v>
      </c>
      <c r="U67" s="2">
        <f t="shared" si="14"/>
        <v>98</v>
      </c>
      <c r="V67" s="1">
        <f t="shared" si="6"/>
        <v>43994</v>
      </c>
      <c r="W67" s="6">
        <f t="shared" si="19"/>
        <v>0.99651383598623278</v>
      </c>
      <c r="X67" s="6">
        <f t="shared" si="20"/>
        <v>1.2091621193941928E-3</v>
      </c>
      <c r="Y67" s="6">
        <f t="shared" si="21"/>
        <v>2.2770018943728612E-3</v>
      </c>
      <c r="AF67" s="6">
        <f t="shared" si="8"/>
        <v>24019.670054856168</v>
      </c>
      <c r="AG67" s="6">
        <f t="shared" si="9"/>
        <v>5106.3299451438324</v>
      </c>
      <c r="AH67" s="5">
        <f t="shared" si="10"/>
        <v>0.21258951240720569</v>
      </c>
      <c r="AI67" s="5"/>
      <c r="AJ67" s="7">
        <f t="shared" si="16"/>
        <v>98</v>
      </c>
      <c r="AK67" s="12">
        <f t="shared" si="17"/>
        <v>786</v>
      </c>
      <c r="AL67" s="12">
        <f t="shared" si="27"/>
        <v>515.14285714285711</v>
      </c>
    </row>
    <row r="68" spans="1:38" x14ac:dyDescent="0.25">
      <c r="A68" s="2">
        <v>99</v>
      </c>
      <c r="B68" s="6">
        <f>Raw_Data!G101</f>
        <v>29541</v>
      </c>
      <c r="C68" s="6">
        <f>Raw_Data!H101</f>
        <v>19731</v>
      </c>
      <c r="D68" s="6">
        <f>Raw_Data!J101</f>
        <v>472</v>
      </c>
      <c r="E68" s="6">
        <f t="shared" ref="E68:G68" si="84">IF(ISBLANK(B68),(B67+B69)/2, B68)</f>
        <v>29541</v>
      </c>
      <c r="F68" s="6">
        <f t="shared" si="84"/>
        <v>19731</v>
      </c>
      <c r="G68" s="6">
        <f t="shared" si="84"/>
        <v>472</v>
      </c>
      <c r="H68" s="6">
        <f t="shared" si="1"/>
        <v>0.99571248185776484</v>
      </c>
      <c r="I68" s="6">
        <f t="shared" si="2"/>
        <v>1.3552975326560231E-3</v>
      </c>
      <c r="J68" s="6">
        <f t="shared" si="3"/>
        <v>2.9322206095791E-3</v>
      </c>
      <c r="K68" s="2">
        <v>1</v>
      </c>
      <c r="L68" s="6">
        <f t="shared" si="4"/>
        <v>-1.3494866698966338E-3</v>
      </c>
      <c r="M68" s="6">
        <f t="shared" si="12"/>
        <v>-9.4775036284466818E-5</v>
      </c>
      <c r="P68" s="2">
        <v>1</v>
      </c>
      <c r="Q68" s="6">
        <f t="shared" si="5"/>
        <v>1.3552975326560231E-3</v>
      </c>
      <c r="R68" s="6">
        <f t="shared" si="13"/>
        <v>2.4383164005805681E-5</v>
      </c>
      <c r="U68" s="2">
        <f t="shared" si="14"/>
        <v>99</v>
      </c>
      <c r="V68" s="1">
        <f t="shared" si="6"/>
        <v>43995</v>
      </c>
      <c r="W68" s="6">
        <f t="shared" si="19"/>
        <v>0.99647044798414031</v>
      </c>
      <c r="X68" s="6">
        <f t="shared" si="20"/>
        <v>1.227818123480822E-3</v>
      </c>
      <c r="Y68" s="6">
        <f t="shared" si="21"/>
        <v>2.3017338923788308E-3</v>
      </c>
      <c r="AF68" s="6">
        <f t="shared" si="8"/>
        <v>24318.613389273291</v>
      </c>
      <c r="AG68" s="6">
        <f t="shared" si="9"/>
        <v>5222.3866107267095</v>
      </c>
      <c r="AH68" s="5">
        <f t="shared" si="10"/>
        <v>0.21474853549957149</v>
      </c>
      <c r="AI68" s="5"/>
      <c r="AJ68" s="7">
        <f t="shared" si="16"/>
        <v>99</v>
      </c>
      <c r="AK68" s="12">
        <f t="shared" si="17"/>
        <v>415</v>
      </c>
      <c r="AL68" s="12">
        <f t="shared" si="27"/>
        <v>495.71428571428572</v>
      </c>
    </row>
    <row r="69" spans="1:38" x14ac:dyDescent="0.25">
      <c r="A69" s="2">
        <v>100</v>
      </c>
      <c r="B69" s="6">
        <f>Raw_Data!G102</f>
        <v>30432</v>
      </c>
      <c r="C69" s="6">
        <f>Raw_Data!H102</f>
        <v>19896</v>
      </c>
      <c r="D69" s="6">
        <f>Raw_Data!J102</f>
        <v>475</v>
      </c>
      <c r="E69" s="6">
        <f t="shared" ref="E69:G69" si="85">IF(ISBLANK(B69),(B68+B70)/2, B69)</f>
        <v>30432</v>
      </c>
      <c r="F69" s="6">
        <f t="shared" si="85"/>
        <v>19896</v>
      </c>
      <c r="G69" s="6">
        <f t="shared" si="85"/>
        <v>475</v>
      </c>
      <c r="H69" s="6">
        <f t="shared" si="1"/>
        <v>0.99558316400580549</v>
      </c>
      <c r="I69" s="6">
        <f t="shared" si="2"/>
        <v>1.4602322206095791E-3</v>
      </c>
      <c r="J69" s="6">
        <f t="shared" si="3"/>
        <v>2.9566037735849057E-3</v>
      </c>
      <c r="K69" s="2">
        <v>1</v>
      </c>
      <c r="L69" s="6">
        <f t="shared" si="4"/>
        <v>-1.453782614377708E-3</v>
      </c>
      <c r="M69" s="6">
        <f t="shared" si="12"/>
        <v>-1.1748911465891965E-4</v>
      </c>
      <c r="P69" s="2">
        <v>1</v>
      </c>
      <c r="Q69" s="6">
        <f t="shared" si="5"/>
        <v>1.4602322206095791E-3</v>
      </c>
      <c r="R69" s="6">
        <f t="shared" si="13"/>
        <v>2.525399129172691E-5</v>
      </c>
      <c r="U69" s="2">
        <f t="shared" si="14"/>
        <v>100</v>
      </c>
      <c r="V69" s="1">
        <f t="shared" si="6"/>
        <v>43996</v>
      </c>
      <c r="W69" s="6">
        <f t="shared" si="19"/>
        <v>0.99638245852482976</v>
      </c>
      <c r="X69" s="6">
        <f t="shared" si="20"/>
        <v>1.2417097691880717E-3</v>
      </c>
      <c r="Y69" s="6">
        <f t="shared" si="21"/>
        <v>2.3758317059819527E-3</v>
      </c>
      <c r="AF69" s="6">
        <f t="shared" si="8"/>
        <v>24924.860763922941</v>
      </c>
      <c r="AG69" s="6">
        <f t="shared" si="9"/>
        <v>5507.1392360770587</v>
      </c>
      <c r="AH69" s="5">
        <f t="shared" si="10"/>
        <v>0.22094964895644562</v>
      </c>
      <c r="AI69" s="5"/>
      <c r="AJ69" s="7">
        <f t="shared" si="16"/>
        <v>100</v>
      </c>
      <c r="AK69" s="12">
        <f t="shared" si="17"/>
        <v>891</v>
      </c>
      <c r="AL69" s="12">
        <f t="shared" si="27"/>
        <v>578.71428571428567</v>
      </c>
    </row>
    <row r="70" spans="1:38" x14ac:dyDescent="0.25">
      <c r="A70" s="2">
        <v>101</v>
      </c>
      <c r="B70" s="6">
        <f>Raw_Data!G103</f>
        <v>31160</v>
      </c>
      <c r="C70" s="6">
        <f>Raw_Data!H103</f>
        <v>20062</v>
      </c>
      <c r="D70" s="6">
        <f>Raw_Data!J103</f>
        <v>483</v>
      </c>
      <c r="E70" s="6">
        <f t="shared" ref="E70:G70" si="86">IF(ISBLANK(B70),(B69+B71)/2, B70)</f>
        <v>31160</v>
      </c>
      <c r="F70" s="6">
        <f t="shared" si="86"/>
        <v>20062</v>
      </c>
      <c r="G70" s="6">
        <f t="shared" si="86"/>
        <v>483</v>
      </c>
      <c r="H70" s="6">
        <f t="shared" si="1"/>
        <v>0.995477503628447</v>
      </c>
      <c r="I70" s="6">
        <f t="shared" si="2"/>
        <v>1.5406386066763426E-3</v>
      </c>
      <c r="J70" s="6">
        <f t="shared" si="3"/>
        <v>2.9818577648766326E-3</v>
      </c>
      <c r="K70" s="2">
        <v>1</v>
      </c>
      <c r="L70" s="6">
        <f t="shared" si="4"/>
        <v>-1.5336710741677745E-3</v>
      </c>
      <c r="M70" s="6">
        <f t="shared" si="12"/>
        <v>-1.01451378809847E-4</v>
      </c>
      <c r="P70" s="2">
        <v>1</v>
      </c>
      <c r="Q70" s="6">
        <f t="shared" si="5"/>
        <v>1.5406386066763426E-3</v>
      </c>
      <c r="R70" s="6">
        <f t="shared" si="13"/>
        <v>9.5500725689404934E-5</v>
      </c>
      <c r="U70" s="2">
        <f t="shared" si="14"/>
        <v>101</v>
      </c>
      <c r="V70" s="1">
        <f t="shared" si="6"/>
        <v>43997</v>
      </c>
      <c r="W70" s="6">
        <f t="shared" si="19"/>
        <v>0.99633759583824255</v>
      </c>
      <c r="X70" s="6">
        <f t="shared" si="20"/>
        <v>1.2607222883094717E-3</v>
      </c>
      <c r="Y70" s="6">
        <f t="shared" si="21"/>
        <v>2.4016818734479851E-3</v>
      </c>
      <c r="AF70" s="6">
        <f t="shared" si="8"/>
        <v>25233.964674508821</v>
      </c>
      <c r="AG70" s="6">
        <f t="shared" si="9"/>
        <v>5926.0353254911788</v>
      </c>
      <c r="AH70" s="5">
        <f t="shared" si="10"/>
        <v>0.23484360868102583</v>
      </c>
      <c r="AI70" s="5"/>
      <c r="AJ70" s="7">
        <f t="shared" si="16"/>
        <v>101</v>
      </c>
      <c r="AK70" s="12">
        <f t="shared" si="17"/>
        <v>728</v>
      </c>
      <c r="AL70" s="12">
        <f t="shared" si="27"/>
        <v>602.28571428571433</v>
      </c>
    </row>
    <row r="71" spans="1:38" x14ac:dyDescent="0.25">
      <c r="A71" s="2">
        <v>102</v>
      </c>
      <c r="B71" s="6">
        <f>Raw_Data!G104</f>
        <v>31830</v>
      </c>
      <c r="C71" s="6">
        <f>Raw_Data!H104</f>
        <v>20710</v>
      </c>
      <c r="D71" s="6">
        <f>Raw_Data!J104</f>
        <v>493</v>
      </c>
      <c r="E71" s="6">
        <f t="shared" ref="E71:G71" si="87">IF(ISBLANK(B71),(B70+B72)/2, B71)</f>
        <v>31830</v>
      </c>
      <c r="F71" s="6">
        <f t="shared" si="87"/>
        <v>20710</v>
      </c>
      <c r="G71" s="6">
        <f t="shared" si="87"/>
        <v>493</v>
      </c>
      <c r="H71" s="6">
        <f t="shared" si="1"/>
        <v>0.99538026124818579</v>
      </c>
      <c r="I71" s="6">
        <f t="shared" si="2"/>
        <v>1.5423802612481857E-3</v>
      </c>
      <c r="J71" s="6">
        <f t="shared" si="3"/>
        <v>3.0773584905660375E-3</v>
      </c>
      <c r="K71" s="2">
        <v>1</v>
      </c>
      <c r="L71" s="6">
        <f t="shared" si="4"/>
        <v>-1.5352548673852641E-3</v>
      </c>
      <c r="M71" s="6">
        <f t="shared" si="12"/>
        <v>-7.1335268505057225E-5</v>
      </c>
      <c r="P71" s="2">
        <v>1</v>
      </c>
      <c r="Q71" s="6">
        <f t="shared" si="5"/>
        <v>1.5423802612481857E-3</v>
      </c>
      <c r="R71" s="6">
        <f t="shared" si="13"/>
        <v>8.3599419448476125E-5</v>
      </c>
      <c r="U71" s="2">
        <f t="shared" si="14"/>
        <v>102</v>
      </c>
      <c r="V71" s="1">
        <f t="shared" si="6"/>
        <v>43998</v>
      </c>
      <c r="W71" s="6">
        <f t="shared" si="19"/>
        <v>0.99624757827807497</v>
      </c>
      <c r="X71" s="6">
        <f t="shared" si="20"/>
        <v>1.2751116749229313E-3</v>
      </c>
      <c r="Y71" s="6">
        <f t="shared" si="21"/>
        <v>2.4773100470018589E-3</v>
      </c>
      <c r="AF71" s="6">
        <f t="shared" si="8"/>
        <v>25854.185664063425</v>
      </c>
      <c r="AG71" s="6">
        <f t="shared" si="9"/>
        <v>5975.8143359365749</v>
      </c>
      <c r="AH71" s="5">
        <f t="shared" si="10"/>
        <v>0.23113527587305854</v>
      </c>
      <c r="AI71" s="5"/>
      <c r="AJ71" s="7">
        <f t="shared" si="16"/>
        <v>102</v>
      </c>
      <c r="AK71" s="12">
        <f t="shared" si="17"/>
        <v>670</v>
      </c>
      <c r="AL71" s="12">
        <f t="shared" si="27"/>
        <v>607.85714285714289</v>
      </c>
    </row>
    <row r="72" spans="1:38" x14ac:dyDescent="0.25">
      <c r="A72" s="2">
        <v>103</v>
      </c>
      <c r="B72" s="6">
        <f>Raw_Data!G105</f>
        <v>32143</v>
      </c>
      <c r="C72" s="6">
        <f>Raw_Data!H105</f>
        <v>21282</v>
      </c>
      <c r="D72" s="6">
        <f>Raw_Data!J105</f>
        <v>497</v>
      </c>
      <c r="E72" s="6">
        <f t="shared" ref="E72:G72" si="88">IF(ISBLANK(B72),(B71+B73)/2, B72)</f>
        <v>32143</v>
      </c>
      <c r="F72" s="6">
        <f t="shared" si="88"/>
        <v>21282</v>
      </c>
      <c r="G72" s="6">
        <f t="shared" si="88"/>
        <v>497</v>
      </c>
      <c r="H72" s="6">
        <f t="shared" si="1"/>
        <v>0.99533483309143689</v>
      </c>
      <c r="I72" s="6">
        <f t="shared" si="2"/>
        <v>1.5042089985486211E-3</v>
      </c>
      <c r="J72" s="6">
        <f t="shared" si="3"/>
        <v>3.1609579100145137E-3</v>
      </c>
      <c r="K72" s="2">
        <v>1</v>
      </c>
      <c r="L72" s="6">
        <f t="shared" si="4"/>
        <v>-1.4971916125050293E-3</v>
      </c>
      <c r="M72" s="6">
        <f t="shared" si="12"/>
        <v>-7.2496371552988048E-5</v>
      </c>
      <c r="P72" s="2">
        <v>1</v>
      </c>
      <c r="Q72" s="6">
        <f t="shared" si="5"/>
        <v>1.5042089985486211E-3</v>
      </c>
      <c r="R72" s="6">
        <f t="shared" si="13"/>
        <v>9.8548621190130536E-5</v>
      </c>
      <c r="U72" s="2">
        <f t="shared" si="14"/>
        <v>103</v>
      </c>
      <c r="V72" s="1">
        <f t="shared" si="6"/>
        <v>43999</v>
      </c>
      <c r="W72" s="6">
        <f t="shared" si="19"/>
        <v>0.99620118844689654</v>
      </c>
      <c r="X72" s="6">
        <f t="shared" si="20"/>
        <v>1.2944931049029141E-3</v>
      </c>
      <c r="Y72" s="6">
        <f t="shared" si="21"/>
        <v>2.5043184482005446E-3</v>
      </c>
      <c r="AF72" s="6">
        <f t="shared" si="8"/>
        <v>26173.811600882873</v>
      </c>
      <c r="AG72" s="6">
        <f t="shared" si="9"/>
        <v>5969.1883991171271</v>
      </c>
      <c r="AH72" s="5">
        <f t="shared" si="10"/>
        <v>0.22805957688316897</v>
      </c>
      <c r="AI72" s="5"/>
      <c r="AJ72" s="7">
        <f t="shared" si="16"/>
        <v>103</v>
      </c>
      <c r="AK72" s="12">
        <f t="shared" si="17"/>
        <v>313</v>
      </c>
      <c r="AL72" s="12">
        <f t="shared" si="27"/>
        <v>610.57142857142856</v>
      </c>
    </row>
    <row r="73" spans="1:38" x14ac:dyDescent="0.25">
      <c r="A73" s="2">
        <v>104</v>
      </c>
      <c r="B73" s="6">
        <f>Raw_Data!G106</f>
        <v>32829</v>
      </c>
      <c r="C73" s="6">
        <f>Raw_Data!H106</f>
        <v>21949</v>
      </c>
      <c r="D73" s="6">
        <f>Raw_Data!J106</f>
        <v>509</v>
      </c>
      <c r="E73" s="6">
        <f t="shared" ref="E73:G73" si="89">IF(ISBLANK(B73),(B72+B74)/2, B73)</f>
        <v>32829</v>
      </c>
      <c r="F73" s="6">
        <f t="shared" si="89"/>
        <v>21949</v>
      </c>
      <c r="G73" s="6">
        <f t="shared" si="89"/>
        <v>509</v>
      </c>
      <c r="H73" s="6">
        <f t="shared" si="1"/>
        <v>0.99523526850507982</v>
      </c>
      <c r="I73" s="6">
        <f t="shared" si="2"/>
        <v>1.5052249637155298E-3</v>
      </c>
      <c r="J73" s="6">
        <f t="shared" si="3"/>
        <v>3.2595065312046442E-3</v>
      </c>
      <c r="K73" s="2">
        <v>1</v>
      </c>
      <c r="L73" s="6">
        <f t="shared" si="4"/>
        <v>-1.4980529709239744E-3</v>
      </c>
      <c r="M73" s="6">
        <f t="shared" si="12"/>
        <v>-1.3599419448478978E-4</v>
      </c>
      <c r="P73" s="2">
        <v>1</v>
      </c>
      <c r="Q73" s="6">
        <f t="shared" si="5"/>
        <v>1.5052249637155298E-3</v>
      </c>
      <c r="R73" s="6">
        <f t="shared" si="13"/>
        <v>8.534107402031945E-5</v>
      </c>
      <c r="U73" s="2">
        <f t="shared" si="14"/>
        <v>104</v>
      </c>
      <c r="V73" s="1">
        <f t="shared" si="6"/>
        <v>44000</v>
      </c>
      <c r="W73" s="6">
        <f t="shared" si="19"/>
        <v>0.99610910397129016</v>
      </c>
      <c r="X73" s="6">
        <f t="shared" si="20"/>
        <v>1.309389352548951E-3</v>
      </c>
      <c r="Y73" s="6">
        <f t="shared" si="21"/>
        <v>2.5815066761606903E-3</v>
      </c>
      <c r="AF73" s="6">
        <f t="shared" si="8"/>
        <v>26808.273637810831</v>
      </c>
      <c r="AG73" s="6">
        <f t="shared" si="9"/>
        <v>6020.7263621891689</v>
      </c>
      <c r="AH73" s="5">
        <f t="shared" si="10"/>
        <v>0.22458463545737004</v>
      </c>
      <c r="AI73" s="5"/>
      <c r="AJ73" s="7">
        <f t="shared" si="16"/>
        <v>104</v>
      </c>
      <c r="AK73" s="12">
        <f t="shared" si="17"/>
        <v>686</v>
      </c>
      <c r="AL73" s="12">
        <f t="shared" si="27"/>
        <v>641.28571428571433</v>
      </c>
    </row>
    <row r="74" spans="1:38" x14ac:dyDescent="0.25">
      <c r="A74" s="2">
        <v>105</v>
      </c>
      <c r="B74" s="6">
        <f>Raw_Data!G107</f>
        <v>34017</v>
      </c>
      <c r="C74" s="6">
        <f>Raw_Data!H107</f>
        <v>22531</v>
      </c>
      <c r="D74" s="6">
        <f>Raw_Data!J107</f>
        <v>515</v>
      </c>
      <c r="E74" s="6">
        <f t="shared" ref="E74:G74" si="90">IF(ISBLANK(B74),(B73+B75)/2, B74)</f>
        <v>34017</v>
      </c>
      <c r="F74" s="6">
        <f t="shared" si="90"/>
        <v>22531</v>
      </c>
      <c r="G74" s="6">
        <f t="shared" si="90"/>
        <v>515</v>
      </c>
      <c r="H74" s="6">
        <f t="shared" si="1"/>
        <v>0.99506284470246731</v>
      </c>
      <c r="I74" s="6">
        <f t="shared" si="2"/>
        <v>1.5923076923076923E-3</v>
      </c>
      <c r="J74" s="6">
        <f t="shared" si="3"/>
        <v>3.3448476052249636E-3</v>
      </c>
      <c r="K74" s="2">
        <v>1</v>
      </c>
      <c r="L74" s="6">
        <f t="shared" si="4"/>
        <v>-1.5844462219493133E-3</v>
      </c>
      <c r="M74" s="6">
        <f t="shared" si="12"/>
        <v>-1.1734397677792829E-4</v>
      </c>
      <c r="P74" s="2">
        <v>1</v>
      </c>
      <c r="Q74" s="6">
        <f t="shared" si="5"/>
        <v>1.5923076923076923E-3</v>
      </c>
      <c r="R74" s="6">
        <f t="shared" si="13"/>
        <v>4.5863570391872343E-5</v>
      </c>
      <c r="U74" s="2">
        <f t="shared" si="14"/>
        <v>105</v>
      </c>
      <c r="V74" s="1">
        <f t="shared" si="6"/>
        <v>44001</v>
      </c>
      <c r="W74" s="6">
        <f t="shared" si="19"/>
        <v>0.99606113360837356</v>
      </c>
      <c r="X74" s="6">
        <f t="shared" si="20"/>
        <v>1.3291522821625215E-3</v>
      </c>
      <c r="Y74" s="6">
        <f t="shared" si="21"/>
        <v>2.6097141094638754E-3</v>
      </c>
      <c r="AF74" s="6">
        <f t="shared" si="8"/>
        <v>27138.789438306165</v>
      </c>
      <c r="AG74" s="6">
        <f t="shared" si="9"/>
        <v>6878.2105616938352</v>
      </c>
      <c r="AH74" s="5">
        <f t="shared" si="10"/>
        <v>0.25344573962408584</v>
      </c>
      <c r="AI74" s="5"/>
      <c r="AJ74" s="7">
        <f t="shared" si="16"/>
        <v>105</v>
      </c>
      <c r="AK74" s="12">
        <f t="shared" si="17"/>
        <v>1188</v>
      </c>
      <c r="AL74" s="12">
        <f t="shared" si="27"/>
        <v>698.71428571428567</v>
      </c>
    </row>
    <row r="75" spans="1:38" x14ac:dyDescent="0.25">
      <c r="A75" s="2">
        <v>106</v>
      </c>
      <c r="B75" s="6">
        <f>Raw_Data!G108</f>
        <v>34446</v>
      </c>
      <c r="C75" s="6">
        <f>Raw_Data!H108</f>
        <v>22838</v>
      </c>
      <c r="D75" s="6">
        <f>Raw_Data!J108</f>
        <v>524</v>
      </c>
      <c r="E75" s="6">
        <f t="shared" ref="E75:G75" si="91">IF(ISBLANK(B75),(B74+B76)/2, B75)</f>
        <v>34446</v>
      </c>
      <c r="F75" s="6">
        <f t="shared" si="91"/>
        <v>22838</v>
      </c>
      <c r="G75" s="6">
        <f t="shared" si="91"/>
        <v>524</v>
      </c>
      <c r="H75" s="6">
        <f t="shared" si="1"/>
        <v>0.99500058055152396</v>
      </c>
      <c r="I75" s="6">
        <f t="shared" si="2"/>
        <v>1.6087082728592163E-3</v>
      </c>
      <c r="J75" s="6">
        <f t="shared" si="3"/>
        <v>3.390711175616836E-3</v>
      </c>
      <c r="K75" s="2">
        <v>1</v>
      </c>
      <c r="L75" s="6">
        <f t="shared" si="4"/>
        <v>-1.6006656654329596E-3</v>
      </c>
      <c r="M75" s="6">
        <f t="shared" si="12"/>
        <v>-7.8737300435394175E-5</v>
      </c>
      <c r="P75" s="2">
        <v>1</v>
      </c>
      <c r="Q75" s="6">
        <f t="shared" si="5"/>
        <v>1.6087082728592163E-3</v>
      </c>
      <c r="R75" s="6">
        <f t="shared" si="13"/>
        <v>3.3526850507982486E-5</v>
      </c>
      <c r="U75" s="2">
        <f t="shared" si="14"/>
        <v>106</v>
      </c>
      <c r="V75" s="1">
        <f t="shared" si="6"/>
        <v>44002</v>
      </c>
      <c r="W75" s="6">
        <f t="shared" si="19"/>
        <v>0.99596694209780123</v>
      </c>
      <c r="X75" s="6">
        <f t="shared" si="20"/>
        <v>1.3445648026142213E-3</v>
      </c>
      <c r="Y75" s="6">
        <f t="shared" si="21"/>
        <v>2.6884930995843123E-3</v>
      </c>
      <c r="AF75" s="6">
        <f t="shared" si="8"/>
        <v>27787.768946149503</v>
      </c>
      <c r="AG75" s="6">
        <f t="shared" si="9"/>
        <v>6658.2310538504971</v>
      </c>
      <c r="AH75" s="5">
        <f t="shared" si="10"/>
        <v>0.23961013447152313</v>
      </c>
      <c r="AI75" s="5"/>
      <c r="AJ75" s="7">
        <f t="shared" si="16"/>
        <v>106</v>
      </c>
      <c r="AK75" s="12">
        <f t="shared" si="17"/>
        <v>429</v>
      </c>
      <c r="AL75" s="12">
        <f t="shared" si="27"/>
        <v>700.71428571428567</v>
      </c>
    </row>
    <row r="76" spans="1:38" x14ac:dyDescent="0.25">
      <c r="A76" s="2">
        <v>107</v>
      </c>
      <c r="B76" s="6">
        <f>Raw_Data!G109</f>
        <v>35102</v>
      </c>
      <c r="C76" s="6">
        <f>Raw_Data!H109</f>
        <v>23067</v>
      </c>
      <c r="D76" s="6">
        <f>Raw_Data!J109</f>
        <v>526</v>
      </c>
      <c r="E76" s="6">
        <f t="shared" ref="E76:G76" si="92">IF(ISBLANK(B76),(B75+B77)/2, B76)</f>
        <v>35102</v>
      </c>
      <c r="F76" s="6">
        <f t="shared" si="92"/>
        <v>23067</v>
      </c>
      <c r="G76" s="6">
        <f t="shared" si="92"/>
        <v>526</v>
      </c>
      <c r="H76" s="6">
        <f t="shared" si="1"/>
        <v>0.99490537010159652</v>
      </c>
      <c r="I76" s="6">
        <f t="shared" si="2"/>
        <v>1.6703918722786647E-3</v>
      </c>
      <c r="J76" s="6">
        <f t="shared" si="3"/>
        <v>3.4242380261248185E-3</v>
      </c>
      <c r="K76" s="2">
        <v>1</v>
      </c>
      <c r="L76" s="6">
        <f t="shared" si="4"/>
        <v>-1.6618818439041035E-3</v>
      </c>
      <c r="M76" s="6">
        <f t="shared" si="12"/>
        <v>-8.0333817126299056E-5</v>
      </c>
      <c r="P76" s="2">
        <v>1</v>
      </c>
      <c r="Q76" s="6">
        <f t="shared" si="5"/>
        <v>1.6703918722786647E-3</v>
      </c>
      <c r="R76" s="6">
        <f t="shared" si="13"/>
        <v>7.3294629898403626E-5</v>
      </c>
      <c r="U76" s="2">
        <f t="shared" si="14"/>
        <v>107</v>
      </c>
      <c r="V76" s="1">
        <f t="shared" si="6"/>
        <v>44003</v>
      </c>
      <c r="W76" s="6">
        <f t="shared" si="19"/>
        <v>0.99591733686031214</v>
      </c>
      <c r="X76" s="6">
        <f t="shared" si="20"/>
        <v>1.364722018749396E-3</v>
      </c>
      <c r="Y76" s="6">
        <f t="shared" si="21"/>
        <v>2.7179411209383927E-3</v>
      </c>
      <c r="AF76" s="6">
        <f t="shared" si="8"/>
        <v>28129.549032449348</v>
      </c>
      <c r="AG76" s="6">
        <f t="shared" si="9"/>
        <v>6972.4509675506524</v>
      </c>
      <c r="AH76" s="5">
        <f t="shared" si="10"/>
        <v>0.24786927652154878</v>
      </c>
      <c r="AI76" s="5"/>
      <c r="AJ76" s="7">
        <f t="shared" si="16"/>
        <v>107</v>
      </c>
      <c r="AK76" s="12">
        <f t="shared" si="17"/>
        <v>656</v>
      </c>
      <c r="AL76" s="12">
        <f t="shared" si="27"/>
        <v>667.14285714285711</v>
      </c>
    </row>
    <row r="77" spans="1:38" x14ac:dyDescent="0.25">
      <c r="A77" s="2">
        <v>108</v>
      </c>
      <c r="B77" s="6">
        <f>Raw_Data!G110</f>
        <v>35553</v>
      </c>
      <c r="C77" s="6">
        <f>Raw_Data!H110</f>
        <v>23567</v>
      </c>
      <c r="D77" s="6">
        <f>Raw_Data!J110</f>
        <v>531</v>
      </c>
      <c r="E77" s="6">
        <f t="shared" ref="E77:G77" si="93">IF(ISBLANK(B77),(B76+B78)/2, B77)</f>
        <v>35553</v>
      </c>
      <c r="F77" s="6">
        <f t="shared" si="93"/>
        <v>23567</v>
      </c>
      <c r="G77" s="6">
        <f t="shared" si="93"/>
        <v>531</v>
      </c>
      <c r="H77" s="6">
        <f t="shared" si="1"/>
        <v>0.99483991291727136</v>
      </c>
      <c r="I77" s="6">
        <f t="shared" si="2"/>
        <v>1.6625544267053702E-3</v>
      </c>
      <c r="J77" s="6">
        <f t="shared" si="3"/>
        <v>3.4975326560232221E-3</v>
      </c>
      <c r="K77" s="2">
        <v>1</v>
      </c>
      <c r="L77" s="6">
        <f t="shared" si="4"/>
        <v>-1.6539755010837945E-3</v>
      </c>
      <c r="M77" s="6">
        <f t="shared" si="12"/>
        <v>-8.7155297532670595E-5</v>
      </c>
      <c r="P77" s="2">
        <v>1</v>
      </c>
      <c r="Q77" s="6">
        <f t="shared" si="5"/>
        <v>1.6625544267053702E-3</v>
      </c>
      <c r="R77" s="6">
        <f t="shared" si="13"/>
        <v>7.4310595065311871E-5</v>
      </c>
      <c r="U77" s="2">
        <f t="shared" si="14"/>
        <v>108</v>
      </c>
      <c r="V77" s="1">
        <f t="shared" si="6"/>
        <v>44004</v>
      </c>
      <c r="W77" s="6">
        <f t="shared" si="19"/>
        <v>0.9958209968716264</v>
      </c>
      <c r="X77" s="6">
        <f t="shared" si="20"/>
        <v>1.3806605181552157E-3</v>
      </c>
      <c r="Y77" s="6">
        <f t="shared" si="21"/>
        <v>2.7983426102181964E-3</v>
      </c>
      <c r="AF77" s="6">
        <f t="shared" si="8"/>
        <v>28793.331554494132</v>
      </c>
      <c r="AG77" s="6">
        <f t="shared" si="9"/>
        <v>6759.6684455058676</v>
      </c>
      <c r="AH77" s="5">
        <f t="shared" si="10"/>
        <v>0.2347650681795036</v>
      </c>
      <c r="AI77" s="5"/>
      <c r="AJ77" s="7">
        <f t="shared" si="16"/>
        <v>108</v>
      </c>
      <c r="AK77" s="12">
        <f t="shared" si="17"/>
        <v>451</v>
      </c>
      <c r="AL77" s="12">
        <f t="shared" si="27"/>
        <v>627.57142857142856</v>
      </c>
    </row>
    <row r="78" spans="1:38" x14ac:dyDescent="0.25">
      <c r="A78" s="2">
        <v>109</v>
      </c>
      <c r="B78" s="6">
        <f>Raw_Data!G111</f>
        <v>36303</v>
      </c>
      <c r="C78" s="6">
        <f>Raw_Data!H111</f>
        <v>24068</v>
      </c>
      <c r="D78" s="6">
        <f>Raw_Data!J111</f>
        <v>542</v>
      </c>
      <c r="E78" s="6">
        <f t="shared" ref="E78:G78" si="94">IF(ISBLANK(B78),(B77+B79)/2, B78)</f>
        <v>36303</v>
      </c>
      <c r="F78" s="6">
        <f t="shared" si="94"/>
        <v>24068</v>
      </c>
      <c r="G78" s="6">
        <f t="shared" si="94"/>
        <v>542</v>
      </c>
      <c r="H78" s="6">
        <f t="shared" si="1"/>
        <v>0.99473105950653118</v>
      </c>
      <c r="I78" s="6">
        <f t="shared" si="2"/>
        <v>1.6970972423802613E-3</v>
      </c>
      <c r="J78" s="6">
        <f t="shared" si="3"/>
        <v>3.571843251088534E-3</v>
      </c>
      <c r="K78" s="2">
        <v>1</v>
      </c>
      <c r="L78" s="6">
        <f t="shared" si="4"/>
        <v>-1.6881553379985298E-3</v>
      </c>
      <c r="M78" s="6">
        <f t="shared" si="12"/>
        <v>-1.2206095791000848E-4</v>
      </c>
      <c r="P78" s="2">
        <v>1</v>
      </c>
      <c r="Q78" s="6">
        <f t="shared" si="5"/>
        <v>1.6970972423802613E-3</v>
      </c>
      <c r="R78" s="6">
        <f t="shared" si="13"/>
        <v>9.2743105950653364E-5</v>
      </c>
      <c r="U78" s="2">
        <f t="shared" si="14"/>
        <v>109</v>
      </c>
      <c r="V78" s="1">
        <f t="shared" si="6"/>
        <v>44005</v>
      </c>
      <c r="W78" s="6">
        <f t="shared" si="19"/>
        <v>0.99576970143224774</v>
      </c>
      <c r="X78" s="6">
        <f t="shared" si="20"/>
        <v>1.401225010913183E-3</v>
      </c>
      <c r="Y78" s="6">
        <f t="shared" si="21"/>
        <v>2.8290735568390446E-3</v>
      </c>
      <c r="AF78" s="6">
        <f t="shared" si="8"/>
        <v>29146.757131813039</v>
      </c>
      <c r="AG78" s="6">
        <f t="shared" si="9"/>
        <v>7156.2428681869605</v>
      </c>
      <c r="AH78" s="5">
        <f t="shared" si="10"/>
        <v>0.24552449645851271</v>
      </c>
      <c r="AI78" s="5"/>
      <c r="AJ78" s="7">
        <f t="shared" si="16"/>
        <v>109</v>
      </c>
      <c r="AK78" s="12">
        <f t="shared" si="17"/>
        <v>750</v>
      </c>
      <c r="AL78" s="12">
        <f t="shared" si="27"/>
        <v>639</v>
      </c>
    </row>
    <row r="79" spans="1:38" x14ac:dyDescent="0.25">
      <c r="A79" s="2">
        <v>110</v>
      </c>
      <c r="B79" s="6">
        <f>Raw_Data!G112</f>
        <v>37235</v>
      </c>
      <c r="C79" s="6">
        <f>Raw_Data!H112</f>
        <v>24693</v>
      </c>
      <c r="D79" s="6">
        <f>Raw_Data!J112</f>
        <v>556</v>
      </c>
      <c r="E79" s="6">
        <f t="shared" ref="E79:G79" si="95">IF(ISBLANK(B79),(B78+B80)/2, B79)</f>
        <v>37235</v>
      </c>
      <c r="F79" s="6">
        <f t="shared" si="95"/>
        <v>24693</v>
      </c>
      <c r="G79" s="6">
        <f t="shared" si="95"/>
        <v>556</v>
      </c>
      <c r="H79" s="6">
        <f t="shared" si="1"/>
        <v>0.99459579100145135</v>
      </c>
      <c r="I79" s="6">
        <f t="shared" si="2"/>
        <v>1.739622641509434E-3</v>
      </c>
      <c r="J79" s="6">
        <f t="shared" si="3"/>
        <v>3.6645863570391873E-3</v>
      </c>
      <c r="K79" s="2">
        <v>1</v>
      </c>
      <c r="L79" s="6">
        <f t="shared" si="4"/>
        <v>-1.7302213571761098E-3</v>
      </c>
      <c r="M79" s="6">
        <f t="shared" si="12"/>
        <v>-1.2561683599415785E-4</v>
      </c>
      <c r="P79" s="2">
        <v>1</v>
      </c>
      <c r="Q79" s="6">
        <f t="shared" si="5"/>
        <v>1.739622641509434E-3</v>
      </c>
      <c r="R79" s="6">
        <f t="shared" si="13"/>
        <v>8.6792452830188743E-5</v>
      </c>
      <c r="U79" s="2">
        <f t="shared" si="14"/>
        <v>110</v>
      </c>
      <c r="V79" s="1">
        <f t="shared" si="6"/>
        <v>44006</v>
      </c>
      <c r="W79" s="6">
        <f t="shared" si="19"/>
        <v>0.99567117017959161</v>
      </c>
      <c r="X79" s="6">
        <f t="shared" si="20"/>
        <v>1.4176994925288093E-3</v>
      </c>
      <c r="Y79" s="6">
        <f t="shared" si="21"/>
        <v>2.9111303278794272E-3</v>
      </c>
      <c r="AF79" s="6">
        <f t="shared" si="8"/>
        <v>29825.63746261378</v>
      </c>
      <c r="AG79" s="6">
        <f t="shared" si="9"/>
        <v>7409.3625373862196</v>
      </c>
      <c r="AH79" s="5">
        <f t="shared" si="10"/>
        <v>0.24842260443465128</v>
      </c>
      <c r="AI79" s="5"/>
      <c r="AJ79" s="7">
        <f t="shared" si="16"/>
        <v>110</v>
      </c>
      <c r="AK79" s="12">
        <f t="shared" si="17"/>
        <v>932</v>
      </c>
      <c r="AL79" s="12">
        <f t="shared" si="27"/>
        <v>727.42857142857144</v>
      </c>
    </row>
    <row r="80" spans="1:38" x14ac:dyDescent="0.25">
      <c r="A80" s="2">
        <v>111</v>
      </c>
      <c r="B80" s="6">
        <f>Raw_Data!G113</f>
        <v>38034</v>
      </c>
      <c r="C80" s="6">
        <f>Raw_Data!H113</f>
        <v>25280</v>
      </c>
      <c r="D80" s="6">
        <f>Raw_Data!J113</f>
        <v>567</v>
      </c>
      <c r="E80" s="6">
        <f t="shared" ref="E80:G80" si="96">IF(ISBLANK(B80),(B79+B81)/2, B80)</f>
        <v>38034</v>
      </c>
      <c r="F80" s="6">
        <f t="shared" si="96"/>
        <v>25280</v>
      </c>
      <c r="G80" s="6">
        <f t="shared" si="96"/>
        <v>567</v>
      </c>
      <c r="H80" s="6">
        <f t="shared" si="1"/>
        <v>0.99447982583454286</v>
      </c>
      <c r="I80" s="6">
        <f t="shared" si="2"/>
        <v>1.7687953555878084E-3</v>
      </c>
      <c r="J80" s="6">
        <f t="shared" si="3"/>
        <v>3.7513788098693761E-3</v>
      </c>
      <c r="K80" s="2">
        <v>1</v>
      </c>
      <c r="L80" s="6">
        <f t="shared" si="4"/>
        <v>-1.7590312971619119E-3</v>
      </c>
      <c r="M80" s="6">
        <f t="shared" si="12"/>
        <v>-1.6030478955003646E-4</v>
      </c>
      <c r="P80" s="2">
        <v>1</v>
      </c>
      <c r="Q80" s="6">
        <f t="shared" si="5"/>
        <v>1.7687953555878084E-3</v>
      </c>
      <c r="R80" s="6">
        <f t="shared" si="13"/>
        <v>7.0101596516690574E-5</v>
      </c>
      <c r="U80" s="2">
        <f t="shared" si="14"/>
        <v>111</v>
      </c>
      <c r="V80" s="1">
        <f t="shared" si="6"/>
        <v>44007</v>
      </c>
      <c r="W80" s="6">
        <f t="shared" si="19"/>
        <v>0.99561812819757667</v>
      </c>
      <c r="X80" s="6">
        <f t="shared" si="20"/>
        <v>1.4386844602561294E-3</v>
      </c>
      <c r="Y80" s="6">
        <f t="shared" si="21"/>
        <v>2.9431873421672146E-3</v>
      </c>
      <c r="AF80" s="6">
        <f t="shared" si="8"/>
        <v>30191.096718696754</v>
      </c>
      <c r="AG80" s="6">
        <f t="shared" si="9"/>
        <v>7842.9032813032463</v>
      </c>
      <c r="AH80" s="5">
        <f t="shared" si="10"/>
        <v>0.25977536869160139</v>
      </c>
      <c r="AI80" s="5"/>
      <c r="AJ80" s="7">
        <f t="shared" si="16"/>
        <v>111</v>
      </c>
      <c r="AK80" s="12">
        <f t="shared" si="17"/>
        <v>799</v>
      </c>
      <c r="AL80" s="12">
        <f t="shared" si="27"/>
        <v>743.57142857142856</v>
      </c>
    </row>
    <row r="81" spans="1:38" x14ac:dyDescent="0.25">
      <c r="A81" s="2">
        <v>112</v>
      </c>
      <c r="B81" s="6">
        <f>Raw_Data!G114</f>
        <v>39444</v>
      </c>
      <c r="C81" s="6">
        <f>Raw_Data!H114</f>
        <v>25753</v>
      </c>
      <c r="D81" s="6">
        <f>Raw_Data!J114</f>
        <v>577</v>
      </c>
      <c r="E81" s="6">
        <f t="shared" ref="E81:G81" si="97">IF(ISBLANK(B81),(B80+B82)/2, B81)</f>
        <v>39444</v>
      </c>
      <c r="F81" s="6">
        <f t="shared" si="97"/>
        <v>25753</v>
      </c>
      <c r="G81" s="6">
        <f t="shared" si="97"/>
        <v>577</v>
      </c>
      <c r="H81" s="6">
        <f t="shared" si="1"/>
        <v>0.99427518142235127</v>
      </c>
      <c r="I81" s="6">
        <f t="shared" si="2"/>
        <v>1.9033381712626996E-3</v>
      </c>
      <c r="J81" s="6">
        <f t="shared" si="3"/>
        <v>3.8214804063860667E-3</v>
      </c>
      <c r="K81" s="2">
        <v>1</v>
      </c>
      <c r="L81" s="6">
        <f t="shared" si="4"/>
        <v>-1.8924419055403069E-3</v>
      </c>
      <c r="M81" s="6">
        <f t="shared" si="12"/>
        <v>-1.5515239477503773E-4</v>
      </c>
      <c r="P81" s="2">
        <v>1</v>
      </c>
      <c r="Q81" s="6">
        <f t="shared" si="5"/>
        <v>1.9033381712626996E-3</v>
      </c>
      <c r="R81" s="6">
        <f t="shared" si="13"/>
        <v>5.9941944847605524E-5</v>
      </c>
      <c r="U81" s="2">
        <f t="shared" si="14"/>
        <v>112</v>
      </c>
      <c r="V81" s="1">
        <f t="shared" si="6"/>
        <v>44008</v>
      </c>
      <c r="W81" s="6">
        <f t="shared" si="19"/>
        <v>0.99551736153289494</v>
      </c>
      <c r="X81" s="6">
        <f t="shared" si="20"/>
        <v>1.4557052271712597E-3</v>
      </c>
      <c r="Y81" s="6">
        <f t="shared" si="21"/>
        <v>3.0269332399336588E-3</v>
      </c>
      <c r="AF81" s="6">
        <f t="shared" si="8"/>
        <v>30885.379038353865</v>
      </c>
      <c r="AG81" s="6">
        <f t="shared" si="9"/>
        <v>8558.6209616461347</v>
      </c>
      <c r="AH81" s="5">
        <f t="shared" si="10"/>
        <v>0.27710914446016438</v>
      </c>
      <c r="AI81" s="5"/>
      <c r="AJ81" s="7">
        <f t="shared" si="16"/>
        <v>112</v>
      </c>
      <c r="AK81" s="12">
        <f t="shared" si="17"/>
        <v>1410</v>
      </c>
      <c r="AL81" s="12">
        <f t="shared" si="27"/>
        <v>775.28571428571433</v>
      </c>
    </row>
    <row r="82" spans="1:38" x14ac:dyDescent="0.25">
      <c r="A82" s="2">
        <v>113</v>
      </c>
      <c r="B82" s="6">
        <f>Raw_Data!G115</f>
        <v>40172</v>
      </c>
      <c r="C82" s="6">
        <f>Raw_Data!H115</f>
        <v>26159</v>
      </c>
      <c r="D82" s="6">
        <f>Raw_Data!J115</f>
        <v>584</v>
      </c>
      <c r="E82" s="6">
        <f t="shared" ref="E82:G82" si="98">IF(ISBLANK(B82),(B81+B83)/2, B82)</f>
        <v>40172</v>
      </c>
      <c r="F82" s="6">
        <f t="shared" si="98"/>
        <v>26159</v>
      </c>
      <c r="G82" s="6">
        <f t="shared" si="98"/>
        <v>584</v>
      </c>
      <c r="H82" s="6">
        <f t="shared" si="1"/>
        <v>0.99416952104499279</v>
      </c>
      <c r="I82" s="6">
        <f t="shared" si="2"/>
        <v>1.949056603773585E-3</v>
      </c>
      <c r="J82" s="6">
        <f t="shared" si="3"/>
        <v>3.8814223512336722E-3</v>
      </c>
      <c r="K82" s="2">
        <v>1</v>
      </c>
      <c r="L82" s="6">
        <f t="shared" si="4"/>
        <v>-1.9376926702631653E-3</v>
      </c>
      <c r="M82" s="6">
        <f t="shared" si="12"/>
        <v>2.8624092888243635E-3</v>
      </c>
      <c r="P82" s="2">
        <v>1</v>
      </c>
      <c r="Q82" s="6">
        <f t="shared" si="5"/>
        <v>1.949056603773585E-3</v>
      </c>
      <c r="R82" s="6">
        <f t="shared" si="13"/>
        <v>-3.8814223512336722E-3</v>
      </c>
      <c r="U82" s="2">
        <f t="shared" si="14"/>
        <v>113</v>
      </c>
      <c r="V82" s="1">
        <f t="shared" si="6"/>
        <v>44009</v>
      </c>
      <c r="W82" s="6">
        <f t="shared" si="19"/>
        <v>0.99546251562497556</v>
      </c>
      <c r="X82" s="6">
        <f t="shared" si="20"/>
        <v>1.47712408141731E-3</v>
      </c>
      <c r="Y82" s="6">
        <f t="shared" si="21"/>
        <v>3.0603602936071618E-3</v>
      </c>
      <c r="AF82" s="6">
        <f t="shared" si="8"/>
        <v>31263.267343918367</v>
      </c>
      <c r="AG82" s="6">
        <f t="shared" si="9"/>
        <v>8908.7326560816327</v>
      </c>
      <c r="AH82" s="5">
        <f t="shared" si="10"/>
        <v>0.28495846445220147</v>
      </c>
      <c r="AI82" s="5"/>
      <c r="AJ82" s="7">
        <f t="shared" si="16"/>
        <v>113</v>
      </c>
      <c r="AK82" s="12">
        <f t="shared" si="17"/>
        <v>728</v>
      </c>
      <c r="AL82" s="12">
        <f t="shared" si="27"/>
        <v>818</v>
      </c>
    </row>
    <row r="83" spans="1:38" x14ac:dyDescent="0.25">
      <c r="A83" s="2">
        <v>114</v>
      </c>
      <c r="B83" s="6">
        <f>Raw_Data!G116</f>
        <v>0</v>
      </c>
      <c r="C83" s="6">
        <f>Raw_Data!H116</f>
        <v>0</v>
      </c>
      <c r="D83" s="6">
        <f>Raw_Data!J116</f>
        <v>0</v>
      </c>
      <c r="E83" s="6">
        <f t="shared" ref="E83:G83" si="99">IF(ISBLANK(B83),(B82+B84)/2, B83)</f>
        <v>0</v>
      </c>
      <c r="F83" s="6">
        <f t="shared" si="99"/>
        <v>0</v>
      </c>
      <c r="G83" s="6">
        <f t="shared" si="99"/>
        <v>0</v>
      </c>
      <c r="H83" s="6">
        <f t="shared" si="1"/>
        <v>1</v>
      </c>
      <c r="I83" s="6">
        <f t="shared" si="2"/>
        <v>0</v>
      </c>
      <c r="J83" s="6">
        <f t="shared" si="3"/>
        <v>0</v>
      </c>
      <c r="K83" s="2">
        <v>1</v>
      </c>
      <c r="L83" s="6">
        <f t="shared" si="4"/>
        <v>0</v>
      </c>
      <c r="M83" s="6">
        <f t="shared" si="12"/>
        <v>-1.5420899854862169E-4</v>
      </c>
      <c r="P83" s="2">
        <v>1</v>
      </c>
      <c r="Q83" s="6">
        <f t="shared" si="5"/>
        <v>0</v>
      </c>
      <c r="R83" s="6">
        <f t="shared" si="13"/>
        <v>3.999129172714078E-3</v>
      </c>
      <c r="U83" s="2">
        <f t="shared" si="14"/>
        <v>114</v>
      </c>
      <c r="V83" s="1">
        <f t="shared" si="6"/>
        <v>44010</v>
      </c>
      <c r="W83" s="6">
        <f t="shared" si="19"/>
        <v>0.99535946801814068</v>
      </c>
      <c r="X83" s="6">
        <f t="shared" si="20"/>
        <v>1.4947017392686159E-3</v>
      </c>
      <c r="Y83" s="6">
        <f t="shared" si="21"/>
        <v>3.1458302425905883E-3</v>
      </c>
      <c r="AF83" s="6">
        <f t="shared" si="8"/>
        <v>31973.26535501071</v>
      </c>
      <c r="AG83" s="6">
        <f t="shared" si="9"/>
        <v>-31973.26535501071</v>
      </c>
      <c r="AH83" s="5">
        <f t="shared" si="10"/>
        <v>1</v>
      </c>
      <c r="AI83" s="5"/>
      <c r="AJ83" s="7">
        <f t="shared" si="16"/>
        <v>114</v>
      </c>
      <c r="AK83" s="12">
        <f t="shared" si="17"/>
        <v>-40172</v>
      </c>
      <c r="AL83" s="12">
        <f t="shared" si="27"/>
        <v>-5014.5714285714284</v>
      </c>
    </row>
    <row r="84" spans="1:38" x14ac:dyDescent="0.25">
      <c r="A84" s="2">
        <v>115</v>
      </c>
      <c r="B84" s="6">
        <f>Raw_Data!G117</f>
        <v>42297</v>
      </c>
      <c r="C84" s="6">
        <f>Raw_Data!H117</f>
        <v>26962</v>
      </c>
      <c r="D84" s="6">
        <f>Raw_Data!J117</f>
        <v>592</v>
      </c>
      <c r="E84" s="6">
        <f t="shared" ref="E84:G84" si="100">IF(ISBLANK(B84),(B83+B85)/2, B84)</f>
        <v>42297</v>
      </c>
      <c r="F84" s="6">
        <f t="shared" si="100"/>
        <v>26962</v>
      </c>
      <c r="G84" s="6">
        <f t="shared" si="100"/>
        <v>592</v>
      </c>
      <c r="H84" s="6">
        <f t="shared" si="1"/>
        <v>0.99386110304789554</v>
      </c>
      <c r="I84" s="6">
        <f t="shared" si="2"/>
        <v>2.139767779390421E-3</v>
      </c>
      <c r="J84" s="6">
        <f t="shared" si="3"/>
        <v>3.999129172714078E-3</v>
      </c>
      <c r="K84" s="2">
        <v>1</v>
      </c>
      <c r="L84" s="6">
        <f t="shared" si="4"/>
        <v>-2.1266319654913097E-3</v>
      </c>
      <c r="M84" s="6">
        <f t="shared" si="12"/>
        <v>-3.1574020319303231E-3</v>
      </c>
      <c r="P84" s="2">
        <v>1</v>
      </c>
      <c r="Q84" s="6">
        <f t="shared" si="5"/>
        <v>2.139767779390421E-3</v>
      </c>
      <c r="R84" s="6">
        <f t="shared" si="13"/>
        <v>9.4194484760523091E-5</v>
      </c>
      <c r="U84" s="2">
        <f t="shared" si="14"/>
        <v>115</v>
      </c>
      <c r="V84" s="1">
        <f t="shared" si="6"/>
        <v>44011</v>
      </c>
      <c r="W84" s="6">
        <f t="shared" si="19"/>
        <v>0.99530275972929916</v>
      </c>
      <c r="X84" s="6">
        <f t="shared" si="20"/>
        <v>1.5165681096609698E-3</v>
      </c>
      <c r="Y84" s="6">
        <f t="shared" si="21"/>
        <v>3.1806721610398683E-3</v>
      </c>
      <c r="AF84" s="6">
        <f t="shared" si="8"/>
        <v>32363.985465128801</v>
      </c>
      <c r="AG84" s="6">
        <f t="shared" si="9"/>
        <v>9933.0145348711994</v>
      </c>
      <c r="AH84" s="5">
        <f t="shared" si="10"/>
        <v>0.30691567778553469</v>
      </c>
      <c r="AI84" s="5"/>
      <c r="AJ84" s="7">
        <f t="shared" si="16"/>
        <v>115</v>
      </c>
      <c r="AK84" s="12">
        <f t="shared" si="17"/>
        <v>42297</v>
      </c>
      <c r="AL84" s="12">
        <f t="shared" si="27"/>
        <v>963.42857142857144</v>
      </c>
    </row>
    <row r="85" spans="1:38" x14ac:dyDescent="0.25">
      <c r="A85" s="2">
        <v>116</v>
      </c>
      <c r="B85" s="6">
        <f>Raw_Data!G118</f>
        <v>43509</v>
      </c>
      <c r="C85" s="6">
        <f>Raw_Data!H118</f>
        <v>27599</v>
      </c>
      <c r="D85" s="6">
        <f>Raw_Data!J118</f>
        <v>604</v>
      </c>
      <c r="E85" s="6">
        <f t="shared" ref="E85:G85" si="101">IF(ISBLANK(B85),(B84+B86)/2, B85)</f>
        <v>43509</v>
      </c>
      <c r="F85" s="6">
        <f t="shared" si="101"/>
        <v>27599</v>
      </c>
      <c r="G85" s="6">
        <f t="shared" si="101"/>
        <v>604</v>
      </c>
      <c r="H85" s="6">
        <f t="shared" si="1"/>
        <v>0.99368519593613935</v>
      </c>
      <c r="I85" s="6">
        <f t="shared" si="2"/>
        <v>2.2214804063860668E-3</v>
      </c>
      <c r="J85" s="6">
        <f t="shared" si="3"/>
        <v>4.0933236574746011E-3</v>
      </c>
      <c r="K85" s="2">
        <v>1</v>
      </c>
      <c r="L85" s="6">
        <f t="shared" si="4"/>
        <v>-2.2074521928880332E-3</v>
      </c>
      <c r="M85" s="6">
        <f t="shared" si="12"/>
        <v>-2.1901306240929008E-4</v>
      </c>
      <c r="P85" s="2">
        <v>1</v>
      </c>
      <c r="Q85" s="6">
        <f t="shared" si="5"/>
        <v>2.2214804063860668E-3</v>
      </c>
      <c r="R85" s="6">
        <f t="shared" si="13"/>
        <v>9.9999999999999395E-5</v>
      </c>
      <c r="U85" s="2">
        <f t="shared" si="14"/>
        <v>116</v>
      </c>
      <c r="V85" s="1">
        <f t="shared" si="6"/>
        <v>44012</v>
      </c>
      <c r="W85" s="6">
        <f t="shared" si="19"/>
        <v>0.99519738424786763</v>
      </c>
      <c r="X85" s="6">
        <f t="shared" si="20"/>
        <v>1.5347135693220249E-3</v>
      </c>
      <c r="Y85" s="6">
        <f t="shared" si="21"/>
        <v>3.2679021828102353E-3</v>
      </c>
      <c r="AF85" s="6">
        <f t="shared" si="8"/>
        <v>33090.022532192008</v>
      </c>
      <c r="AG85" s="6">
        <f t="shared" si="9"/>
        <v>10418.977467807992</v>
      </c>
      <c r="AH85" s="5">
        <f t="shared" si="10"/>
        <v>0.31486764500301473</v>
      </c>
      <c r="AI85" s="5"/>
      <c r="AJ85" s="7">
        <f t="shared" si="16"/>
        <v>116</v>
      </c>
      <c r="AK85" s="12">
        <f t="shared" si="17"/>
        <v>1212</v>
      </c>
      <c r="AL85" s="12">
        <f t="shared" si="27"/>
        <v>1029.4285714285713</v>
      </c>
    </row>
    <row r="86" spans="1:38" x14ac:dyDescent="0.25">
      <c r="A86" s="2">
        <v>117</v>
      </c>
      <c r="B86" s="6">
        <f>Raw_Data!G119</f>
        <v>45315</v>
      </c>
      <c r="C86" s="6">
        <f>Raw_Data!H119</f>
        <v>28283</v>
      </c>
      <c r="D86" s="6">
        <f>Raw_Data!J119</f>
        <v>609</v>
      </c>
      <c r="E86" s="6">
        <f t="shared" ref="E86:G86" si="102">IF(ISBLANK(B86),(B85+B87)/2, B86)</f>
        <v>45315</v>
      </c>
      <c r="F86" s="6">
        <f t="shared" si="102"/>
        <v>28283</v>
      </c>
      <c r="G86" s="6">
        <f t="shared" si="102"/>
        <v>609</v>
      </c>
      <c r="H86" s="6">
        <f t="shared" si="1"/>
        <v>0.99342307692307696</v>
      </c>
      <c r="I86" s="6">
        <f t="shared" si="2"/>
        <v>2.3835994194484761E-3</v>
      </c>
      <c r="J86" s="6">
        <f t="shared" si="3"/>
        <v>4.1933236574746005E-3</v>
      </c>
      <c r="K86" s="2">
        <v>1</v>
      </c>
      <c r="L86" s="6">
        <f t="shared" si="4"/>
        <v>-2.3679226694205652E-3</v>
      </c>
      <c r="M86" s="6">
        <f t="shared" si="12"/>
        <v>-2.4535558780841571E-4</v>
      </c>
      <c r="P86" s="2">
        <v>1</v>
      </c>
      <c r="Q86" s="6">
        <f t="shared" si="5"/>
        <v>2.3835994194484761E-3</v>
      </c>
      <c r="R86" s="6">
        <f t="shared" si="13"/>
        <v>9.6661828737300629E-5</v>
      </c>
      <c r="U86" s="2">
        <f t="shared" si="14"/>
        <v>117</v>
      </c>
      <c r="V86" s="1">
        <f t="shared" si="6"/>
        <v>44013</v>
      </c>
      <c r="W86" s="6">
        <f t="shared" si="19"/>
        <v>0.99513875402198226</v>
      </c>
      <c r="X86" s="6">
        <f t="shared" si="20"/>
        <v>1.5570413083519185E-3</v>
      </c>
      <c r="Y86" s="6">
        <f t="shared" si="21"/>
        <v>3.3042046696658348E-3</v>
      </c>
      <c r="AF86" s="6">
        <f t="shared" si="8"/>
        <v>33493.984788542206</v>
      </c>
      <c r="AG86" s="6">
        <f t="shared" si="9"/>
        <v>11821.015211457794</v>
      </c>
      <c r="AH86" s="5">
        <f t="shared" si="10"/>
        <v>0.35292949722427736</v>
      </c>
      <c r="AI86" s="5"/>
      <c r="AJ86" s="7">
        <f t="shared" si="16"/>
        <v>117</v>
      </c>
      <c r="AK86" s="12">
        <f t="shared" si="17"/>
        <v>1806</v>
      </c>
      <c r="AL86" s="12">
        <f t="shared" si="27"/>
        <v>1154.2857142857142</v>
      </c>
    </row>
    <row r="87" spans="1:38" x14ac:dyDescent="0.25">
      <c r="A87" s="2">
        <v>118</v>
      </c>
      <c r="B87" s="6">
        <f>Raw_Data!G120</f>
        <v>46890</v>
      </c>
      <c r="C87" s="6">
        <f>Raw_Data!H120</f>
        <v>28938</v>
      </c>
      <c r="D87" s="6">
        <f>Raw_Data!J120</f>
        <v>620</v>
      </c>
      <c r="E87" s="6">
        <f t="shared" ref="E87:G87" si="103">IF(ISBLANK(B87),(B86+B88)/2, B87)</f>
        <v>46890</v>
      </c>
      <c r="F87" s="6">
        <f t="shared" si="103"/>
        <v>28938</v>
      </c>
      <c r="G87" s="6">
        <f t="shared" si="103"/>
        <v>620</v>
      </c>
      <c r="H87" s="6">
        <f t="shared" si="1"/>
        <v>0.99319448476052252</v>
      </c>
      <c r="I87" s="6">
        <f t="shared" si="2"/>
        <v>2.5155297532656025E-3</v>
      </c>
      <c r="J87" s="6">
        <f t="shared" si="3"/>
        <v>4.2899854862119011E-3</v>
      </c>
      <c r="K87" s="2">
        <v>1</v>
      </c>
      <c r="L87" s="6">
        <f t="shared" si="4"/>
        <v>-2.4984102771943946E-3</v>
      </c>
      <c r="M87" s="6">
        <f t="shared" si="12"/>
        <v>-2.4651669085634653E-4</v>
      </c>
      <c r="P87" s="2">
        <v>1</v>
      </c>
      <c r="Q87" s="6">
        <f t="shared" si="5"/>
        <v>2.5155297532656025E-3</v>
      </c>
      <c r="R87" s="6">
        <f t="shared" si="13"/>
        <v>9.6661828737300629E-5</v>
      </c>
      <c r="U87" s="2">
        <f t="shared" si="14"/>
        <v>118</v>
      </c>
      <c r="V87" s="1">
        <f t="shared" si="6"/>
        <v>44014</v>
      </c>
      <c r="W87" s="6">
        <f t="shared" si="19"/>
        <v>0.9950310023105986</v>
      </c>
      <c r="X87" s="6">
        <f t="shared" si="20"/>
        <v>1.5757657885903671E-3</v>
      </c>
      <c r="Y87" s="6">
        <f t="shared" si="21"/>
        <v>3.3932319008109302E-3</v>
      </c>
      <c r="AF87" s="6">
        <f t="shared" si="8"/>
        <v>34236.394079975646</v>
      </c>
      <c r="AG87" s="6">
        <f t="shared" si="9"/>
        <v>12653.605920024354</v>
      </c>
      <c r="AH87" s="5">
        <f t="shared" si="10"/>
        <v>0.36959517087184307</v>
      </c>
      <c r="AI87" s="5"/>
      <c r="AJ87" s="7">
        <f t="shared" si="16"/>
        <v>118</v>
      </c>
      <c r="AK87" s="12">
        <f t="shared" si="17"/>
        <v>1575</v>
      </c>
      <c r="AL87" s="12">
        <f t="shared" si="27"/>
        <v>1265.1428571428571</v>
      </c>
    </row>
    <row r="88" spans="1:38" x14ac:dyDescent="0.25">
      <c r="A88" s="2">
        <v>119</v>
      </c>
      <c r="B88" s="6">
        <f>Raw_Data!G121</f>
        <v>48712</v>
      </c>
      <c r="C88" s="6">
        <f>Raw_Data!H121</f>
        <v>29591</v>
      </c>
      <c r="D88" s="6">
        <f>Raw_Data!J121</f>
        <v>633</v>
      </c>
      <c r="E88" s="6">
        <f t="shared" ref="E88:G88" si="104">IF(ISBLANK(B88),(B87+B89)/2, B88)</f>
        <v>48712</v>
      </c>
      <c r="F88" s="6">
        <f t="shared" si="104"/>
        <v>29591</v>
      </c>
      <c r="G88" s="6">
        <f t="shared" si="104"/>
        <v>633</v>
      </c>
      <c r="H88" s="6">
        <f t="shared" si="1"/>
        <v>0.99293004354136427</v>
      </c>
      <c r="I88" s="6">
        <f t="shared" si="2"/>
        <v>2.683309143686502E-3</v>
      </c>
      <c r="J88" s="6">
        <f t="shared" si="3"/>
        <v>4.3866473149492017E-3</v>
      </c>
      <c r="K88" s="2">
        <v>1</v>
      </c>
      <c r="L88" s="6">
        <f t="shared" si="4"/>
        <v>-2.6643382648755794E-3</v>
      </c>
      <c r="M88" s="6">
        <f t="shared" si="12"/>
        <v>-2.3584905660378741E-4</v>
      </c>
      <c r="P88" s="2">
        <v>1</v>
      </c>
      <c r="Q88" s="6">
        <f t="shared" si="5"/>
        <v>2.683309143686502E-3</v>
      </c>
      <c r="R88" s="6">
        <f t="shared" si="13"/>
        <v>6.6182873730043744E-5</v>
      </c>
      <c r="U88" s="2">
        <f t="shared" si="14"/>
        <v>119</v>
      </c>
      <c r="V88" s="1">
        <f t="shared" si="6"/>
        <v>44015</v>
      </c>
      <c r="W88" s="6">
        <f t="shared" si="19"/>
        <v>0.99497038946097327</v>
      </c>
      <c r="X88" s="6">
        <f t="shared" si="20"/>
        <v>1.5985689762998496E-3</v>
      </c>
      <c r="Y88" s="6">
        <f t="shared" si="21"/>
        <v>3.4310415627269511E-3</v>
      </c>
      <c r="AF88" s="6">
        <f t="shared" si="8"/>
        <v>34654.016613894171</v>
      </c>
      <c r="AG88" s="6">
        <f t="shared" si="9"/>
        <v>14057.983386105829</v>
      </c>
      <c r="AH88" s="5">
        <f t="shared" si="10"/>
        <v>0.40566678150865276</v>
      </c>
      <c r="AI88" s="5"/>
      <c r="AJ88" s="7">
        <f t="shared" si="16"/>
        <v>119</v>
      </c>
      <c r="AK88" s="12">
        <f t="shared" si="17"/>
        <v>1822</v>
      </c>
      <c r="AL88" s="12">
        <f t="shared" si="27"/>
        <v>1324</v>
      </c>
    </row>
    <row r="89" spans="1:38" x14ac:dyDescent="0.25">
      <c r="A89" s="2">
        <v>120</v>
      </c>
      <c r="B89" s="6">
        <f>Raw_Data!G122</f>
        <v>50140</v>
      </c>
      <c r="C89" s="6">
        <f>Raw_Data!H122</f>
        <v>30043</v>
      </c>
      <c r="D89" s="6">
        <f>Raw_Data!J122</f>
        <v>637</v>
      </c>
      <c r="E89" s="6">
        <f t="shared" ref="E89:G89" si="105">IF(ISBLANK(B89),(B88+B90)/2, B89)</f>
        <v>50140</v>
      </c>
      <c r="F89" s="6">
        <f t="shared" si="105"/>
        <v>30043</v>
      </c>
      <c r="G89" s="6">
        <f t="shared" si="105"/>
        <v>637</v>
      </c>
      <c r="H89" s="6">
        <f t="shared" si="1"/>
        <v>0.99272278664731495</v>
      </c>
      <c r="I89" s="6">
        <f t="shared" si="2"/>
        <v>2.8243831640058057E-3</v>
      </c>
      <c r="J89" s="6">
        <f t="shared" si="3"/>
        <v>4.4528301886792455E-3</v>
      </c>
      <c r="K89" s="2">
        <v>1</v>
      </c>
      <c r="L89" s="6">
        <f t="shared" si="4"/>
        <v>-2.8038295251316039E-3</v>
      </c>
      <c r="M89" s="6">
        <f t="shared" si="12"/>
        <v>-1.9731494920172121E-4</v>
      </c>
      <c r="P89" s="2">
        <v>1</v>
      </c>
      <c r="Q89" s="6">
        <f t="shared" si="5"/>
        <v>2.8243831640058057E-3</v>
      </c>
      <c r="R89" s="6">
        <f t="shared" si="13"/>
        <v>3.1930333817126177E-5</v>
      </c>
      <c r="U89" s="2">
        <f t="shared" si="14"/>
        <v>120</v>
      </c>
      <c r="V89" s="1">
        <f t="shared" si="6"/>
        <v>44016</v>
      </c>
      <c r="W89" s="6">
        <f t="shared" si="19"/>
        <v>0.99486021172043981</v>
      </c>
      <c r="X89" s="6">
        <f t="shared" si="20"/>
        <v>1.6178840063915691E-3</v>
      </c>
      <c r="Y89" s="6">
        <f t="shared" si="21"/>
        <v>3.5219042731684642E-3</v>
      </c>
      <c r="AF89" s="6">
        <f t="shared" si="8"/>
        <v>35413.141246169689</v>
      </c>
      <c r="AG89" s="6">
        <f t="shared" si="9"/>
        <v>14726.858753830311</v>
      </c>
      <c r="AH89" s="5">
        <f t="shared" si="10"/>
        <v>0.41585858344106025</v>
      </c>
      <c r="AI89" s="5"/>
      <c r="AJ89" s="7">
        <f t="shared" si="16"/>
        <v>120</v>
      </c>
      <c r="AK89" s="12">
        <f t="shared" si="17"/>
        <v>1428</v>
      </c>
      <c r="AL89" s="12">
        <f t="shared" si="27"/>
        <v>1424</v>
      </c>
    </row>
    <row r="90" spans="1:38" x14ac:dyDescent="0.25">
      <c r="A90" s="2">
        <v>121</v>
      </c>
      <c r="B90" s="6">
        <f>Raw_Data!G123</f>
        <v>51431</v>
      </c>
      <c r="C90" s="6">
        <f>Raw_Data!H123</f>
        <v>30254</v>
      </c>
      <c r="D90" s="6">
        <f>Raw_Data!J123</f>
        <v>646</v>
      </c>
      <c r="E90" s="6">
        <f t="shared" ref="E90:G90" si="106">IF(ISBLANK(B90),(B89+B91)/2, B90)</f>
        <v>51431</v>
      </c>
      <c r="F90" s="6">
        <f t="shared" si="106"/>
        <v>30254</v>
      </c>
      <c r="G90" s="6">
        <f t="shared" si="106"/>
        <v>646</v>
      </c>
      <c r="H90" s="6">
        <f t="shared" si="1"/>
        <v>0.99253541364296083</v>
      </c>
      <c r="I90" s="6">
        <f t="shared" si="2"/>
        <v>2.9798258345428157E-3</v>
      </c>
      <c r="J90" s="6">
        <f t="shared" si="3"/>
        <v>4.4847605224963717E-3</v>
      </c>
      <c r="K90" s="2">
        <v>1</v>
      </c>
      <c r="L90" s="6">
        <f t="shared" si="4"/>
        <v>-2.9575826672719346E-3</v>
      </c>
      <c r="M90" s="6">
        <f t="shared" si="12"/>
        <v>-1.4622641509431933E-4</v>
      </c>
      <c r="P90" s="2">
        <v>1</v>
      </c>
      <c r="Q90" s="6">
        <f t="shared" si="5"/>
        <v>2.9798258345428157E-3</v>
      </c>
      <c r="R90" s="6">
        <f t="shared" si="13"/>
        <v>1.1219158200290267E-4</v>
      </c>
      <c r="U90" s="2">
        <f t="shared" si="14"/>
        <v>121</v>
      </c>
      <c r="V90" s="1">
        <f t="shared" si="6"/>
        <v>44017</v>
      </c>
      <c r="W90" s="6">
        <f t="shared" si="19"/>
        <v>0.99479755440023065</v>
      </c>
      <c r="X90" s="6">
        <f t="shared" si="20"/>
        <v>1.6411769549533517E-3</v>
      </c>
      <c r="Y90" s="6">
        <f t="shared" si="21"/>
        <v>3.5612686448160671E-3</v>
      </c>
      <c r="AF90" s="6">
        <f t="shared" si="8"/>
        <v>35844.850182410788</v>
      </c>
      <c r="AG90" s="6">
        <f t="shared" si="9"/>
        <v>15586.149817589212</v>
      </c>
      <c r="AH90" s="5">
        <f t="shared" si="10"/>
        <v>0.4348225683263533</v>
      </c>
      <c r="AI90" s="5"/>
      <c r="AJ90" s="7">
        <f t="shared" si="16"/>
        <v>121</v>
      </c>
      <c r="AK90" s="12">
        <f t="shared" si="17"/>
        <v>1291</v>
      </c>
      <c r="AL90" s="12">
        <f t="shared" si="27"/>
        <v>7347.2857142857147</v>
      </c>
    </row>
    <row r="91" spans="1:38" x14ac:dyDescent="0.25">
      <c r="A91" s="2">
        <v>122</v>
      </c>
      <c r="B91" s="6">
        <f>Raw_Data!G124</f>
        <v>52155</v>
      </c>
      <c r="C91" s="6">
        <f>Raw_Data!H124</f>
        <v>31020</v>
      </c>
      <c r="D91" s="6">
        <f>Raw_Data!J124</f>
        <v>653</v>
      </c>
      <c r="E91" s="6">
        <f t="shared" ref="E91:G91" si="107">IF(ISBLANK(B91),(B90+B92)/2, B91)</f>
        <v>52155</v>
      </c>
      <c r="F91" s="6">
        <f t="shared" si="107"/>
        <v>31020</v>
      </c>
      <c r="G91" s="6">
        <f t="shared" si="107"/>
        <v>653</v>
      </c>
      <c r="H91" s="6">
        <f t="shared" si="1"/>
        <v>0.99243033381712631</v>
      </c>
      <c r="I91" s="6">
        <f t="shared" si="2"/>
        <v>2.9727140783744558E-3</v>
      </c>
      <c r="J91" s="6">
        <f t="shared" si="3"/>
        <v>4.5969521044992743E-3</v>
      </c>
      <c r="K91" s="2">
        <v>1</v>
      </c>
      <c r="L91" s="6">
        <f t="shared" si="4"/>
        <v>-2.9502116251440324E-3</v>
      </c>
      <c r="M91" s="6">
        <f t="shared" si="12"/>
        <v>-1.511611030479143E-4</v>
      </c>
      <c r="P91" s="2">
        <v>1</v>
      </c>
      <c r="Q91" s="6">
        <f t="shared" si="5"/>
        <v>2.9727140783744558E-3</v>
      </c>
      <c r="R91" s="6">
        <f t="shared" si="13"/>
        <v>1.1886792452830194E-4</v>
      </c>
      <c r="U91" s="2">
        <f t="shared" si="14"/>
        <v>122</v>
      </c>
      <c r="V91" s="1">
        <f t="shared" si="6"/>
        <v>44018</v>
      </c>
      <c r="W91" s="6">
        <f t="shared" si="19"/>
        <v>0.9946848993662627</v>
      </c>
      <c r="X91" s="6">
        <f t="shared" si="20"/>
        <v>1.6610943772428092E-3</v>
      </c>
      <c r="Y91" s="6">
        <f t="shared" si="21"/>
        <v>3.6540062564942998E-3</v>
      </c>
      <c r="AF91" s="6">
        <f t="shared" si="8"/>
        <v>36621.043366450009</v>
      </c>
      <c r="AG91" s="6">
        <f t="shared" si="9"/>
        <v>15533.956633549991</v>
      </c>
      <c r="AH91" s="5">
        <f t="shared" si="10"/>
        <v>0.42418115939813078</v>
      </c>
      <c r="AI91" s="5"/>
      <c r="AJ91" s="7">
        <f t="shared" si="16"/>
        <v>122</v>
      </c>
      <c r="AK91" s="12">
        <f t="shared" si="17"/>
        <v>724</v>
      </c>
      <c r="AL91" s="12">
        <f t="shared" si="27"/>
        <v>1408.2857142857142</v>
      </c>
    </row>
    <row r="92" spans="1:38" x14ac:dyDescent="0.25">
      <c r="A92" s="2">
        <v>123</v>
      </c>
      <c r="B92" s="6">
        <f>Raw_Data!G125</f>
        <v>53514</v>
      </c>
      <c r="C92" s="6">
        <f>Raw_Data!H125</f>
        <v>31827</v>
      </c>
      <c r="D92" s="6">
        <f>Raw_Data!J125</f>
        <v>665</v>
      </c>
      <c r="E92" s="6">
        <f t="shared" ref="E92:G92" si="108">IF(ISBLANK(B92),(B91+B93)/2, B92)</f>
        <v>53514</v>
      </c>
      <c r="F92" s="6">
        <f t="shared" si="108"/>
        <v>31827</v>
      </c>
      <c r="G92" s="6">
        <f t="shared" si="108"/>
        <v>665</v>
      </c>
      <c r="H92" s="6">
        <f t="shared" si="1"/>
        <v>0.992233091436865</v>
      </c>
      <c r="I92" s="6">
        <f t="shared" si="2"/>
        <v>3.0510885341074019E-3</v>
      </c>
      <c r="J92" s="6">
        <f t="shared" si="3"/>
        <v>4.7158200290275763E-3</v>
      </c>
      <c r="K92" s="2">
        <v>1</v>
      </c>
      <c r="L92" s="6">
        <f t="shared" si="4"/>
        <v>-3.0273910084449599E-3</v>
      </c>
      <c r="M92" s="6">
        <f t="shared" si="12"/>
        <v>-2.780116110304709E-4</v>
      </c>
      <c r="P92" s="2">
        <v>1</v>
      </c>
      <c r="Q92" s="6">
        <f t="shared" si="5"/>
        <v>3.0510885341074019E-3</v>
      </c>
      <c r="R92" s="6">
        <f t="shared" si="13"/>
        <v>1.3483309143686503E-4</v>
      </c>
      <c r="U92" s="2">
        <f t="shared" si="14"/>
        <v>123</v>
      </c>
      <c r="V92" s="1">
        <f t="shared" si="6"/>
        <v>44019</v>
      </c>
      <c r="W92" s="6">
        <f t="shared" si="19"/>
        <v>0.99462013453881559</v>
      </c>
      <c r="X92" s="6">
        <f t="shared" si="20"/>
        <v>1.6848916354232212E-3</v>
      </c>
      <c r="Y92" s="6">
        <f t="shared" si="21"/>
        <v>3.6949738257612908E-3</v>
      </c>
      <c r="AF92" s="6">
        <f t="shared" si="8"/>
        <v>37067.273027560572</v>
      </c>
      <c r="AG92" s="6">
        <f t="shared" si="9"/>
        <v>16446.726972439428</v>
      </c>
      <c r="AH92" s="5">
        <f t="shared" si="10"/>
        <v>0.44369940459906015</v>
      </c>
      <c r="AI92" s="5"/>
      <c r="AJ92" s="7">
        <f t="shared" si="16"/>
        <v>123</v>
      </c>
      <c r="AK92" s="12">
        <f t="shared" si="17"/>
        <v>1359</v>
      </c>
      <c r="AL92" s="12">
        <f t="shared" si="27"/>
        <v>1429.2857142857142</v>
      </c>
    </row>
    <row r="93" spans="1:38" x14ac:dyDescent="0.25">
      <c r="A93" s="2">
        <v>124</v>
      </c>
      <c r="B93" s="6">
        <f>Raw_Data!G126</f>
        <v>55986</v>
      </c>
      <c r="C93" s="6">
        <f>Raw_Data!H126</f>
        <v>32736</v>
      </c>
      <c r="D93" s="6">
        <f>Raw_Data!J126</f>
        <v>685</v>
      </c>
      <c r="E93" s="6">
        <f t="shared" ref="E93:G93" si="109">IF(ISBLANK(B93),(B92+B94)/2, B93)</f>
        <v>55986</v>
      </c>
      <c r="F93" s="6">
        <f t="shared" si="109"/>
        <v>32736</v>
      </c>
      <c r="G93" s="6">
        <f t="shared" si="109"/>
        <v>685</v>
      </c>
      <c r="H93" s="6">
        <f t="shared" si="1"/>
        <v>0.99187431059506537</v>
      </c>
      <c r="I93" s="6">
        <f t="shared" si="2"/>
        <v>3.2750362844702467E-3</v>
      </c>
      <c r="J93" s="6">
        <f t="shared" si="3"/>
        <v>4.8506531204644413E-3</v>
      </c>
      <c r="K93" s="2">
        <v>1</v>
      </c>
      <c r="L93" s="6">
        <f t="shared" si="4"/>
        <v>-3.2484243568327502E-3</v>
      </c>
      <c r="M93" s="6">
        <f t="shared" si="12"/>
        <v>-2.9586357039185218E-4</v>
      </c>
      <c r="P93" s="2">
        <v>1</v>
      </c>
      <c r="Q93" s="6">
        <f t="shared" si="5"/>
        <v>3.2750362844702467E-3</v>
      </c>
      <c r="R93" s="6">
        <f t="shared" si="13"/>
        <v>1.3033381712627013E-4</v>
      </c>
      <c r="U93" s="2">
        <f t="shared" si="14"/>
        <v>124</v>
      </c>
      <c r="V93" s="1">
        <f t="shared" si="6"/>
        <v>44020</v>
      </c>
      <c r="W93" s="6">
        <f t="shared" si="19"/>
        <v>0.99450494946050205</v>
      </c>
      <c r="X93" s="6">
        <f t="shared" si="20"/>
        <v>1.7054236078186485E-3</v>
      </c>
      <c r="Y93" s="6">
        <f t="shared" si="21"/>
        <v>3.7896269316791066E-3</v>
      </c>
      <c r="AF93" s="6">
        <f t="shared" si="8"/>
        <v>37860.898217140857</v>
      </c>
      <c r="AG93" s="6">
        <f t="shared" si="9"/>
        <v>18125.101782859143</v>
      </c>
      <c r="AH93" s="5">
        <f t="shared" si="10"/>
        <v>0.47872878448122291</v>
      </c>
      <c r="AI93" s="5"/>
      <c r="AJ93" s="7">
        <f t="shared" si="16"/>
        <v>124</v>
      </c>
      <c r="AK93" s="12">
        <f t="shared" si="17"/>
        <v>2472</v>
      </c>
      <c r="AL93" s="12">
        <f t="shared" si="27"/>
        <v>1524.4285714285713</v>
      </c>
    </row>
    <row r="94" spans="1:38" x14ac:dyDescent="0.25">
      <c r="A94" s="2">
        <v>125</v>
      </c>
      <c r="B94" s="6">
        <f>Raw_Data!G127</f>
        <v>57591</v>
      </c>
      <c r="C94" s="6">
        <f>Raw_Data!H127</f>
        <v>33609</v>
      </c>
      <c r="D94" s="6">
        <f>Raw_Data!J127</f>
        <v>710</v>
      </c>
      <c r="E94" s="6">
        <f t="shared" ref="E94:G94" si="110">IF(ISBLANK(B94),(B93+B95)/2, B94)</f>
        <v>57591</v>
      </c>
      <c r="F94" s="6">
        <f t="shared" si="110"/>
        <v>33609</v>
      </c>
      <c r="G94" s="6">
        <f t="shared" si="110"/>
        <v>710</v>
      </c>
      <c r="H94" s="6">
        <f t="shared" si="1"/>
        <v>0.9916413642960813</v>
      </c>
      <c r="I94" s="6">
        <f t="shared" si="2"/>
        <v>3.3776487663280115E-3</v>
      </c>
      <c r="J94" s="6">
        <f t="shared" si="3"/>
        <v>4.9809869375907114E-3</v>
      </c>
      <c r="K94" s="2">
        <v>1</v>
      </c>
      <c r="L94" s="6">
        <f t="shared" si="4"/>
        <v>-3.349416230754485E-3</v>
      </c>
      <c r="M94" s="6">
        <f t="shared" si="12"/>
        <v>-2.5834542815678097E-4</v>
      </c>
      <c r="P94" s="2">
        <v>1</v>
      </c>
      <c r="Q94" s="6">
        <f t="shared" si="5"/>
        <v>3.3776487663280115E-3</v>
      </c>
      <c r="R94" s="6">
        <f t="shared" si="13"/>
        <v>1.6603773584905612E-4</v>
      </c>
      <c r="U94" s="2">
        <f t="shared" si="14"/>
        <v>125</v>
      </c>
      <c r="V94" s="1">
        <f t="shared" si="6"/>
        <v>44021</v>
      </c>
      <c r="W94" s="6">
        <f t="shared" si="19"/>
        <v>0.99443801286961631</v>
      </c>
      <c r="X94" s="6">
        <f t="shared" si="20"/>
        <v>1.7297399653134859E-3</v>
      </c>
      <c r="Y94" s="6">
        <f t="shared" si="21"/>
        <v>3.8322471650703658E-3</v>
      </c>
      <c r="AF94" s="6">
        <f t="shared" si="8"/>
        <v>38322.091328343653</v>
      </c>
      <c r="AG94" s="6">
        <f t="shared" si="9"/>
        <v>19268.908671656347</v>
      </c>
      <c r="AH94" s="5">
        <f t="shared" si="10"/>
        <v>0.5028146430360585</v>
      </c>
      <c r="AI94" s="5"/>
      <c r="AJ94" s="7">
        <f t="shared" si="16"/>
        <v>125</v>
      </c>
      <c r="AK94" s="12">
        <f t="shared" si="17"/>
        <v>1605</v>
      </c>
      <c r="AL94" s="12">
        <f t="shared" si="27"/>
        <v>1528.7142857142858</v>
      </c>
    </row>
    <row r="95" spans="1:38" x14ac:dyDescent="0.25">
      <c r="A95" s="2">
        <v>126</v>
      </c>
      <c r="B95" s="6">
        <f>Raw_Data!G128</f>
        <v>59546</v>
      </c>
      <c r="C95" s="6">
        <f>Raw_Data!H128</f>
        <v>34740</v>
      </c>
      <c r="D95" s="6">
        <f>Raw_Data!J128</f>
        <v>723</v>
      </c>
      <c r="E95" s="6">
        <f t="shared" ref="E95:G95" si="111">IF(ISBLANK(B95),(B94+B96)/2, B95)</f>
        <v>59546</v>
      </c>
      <c r="F95" s="6">
        <f t="shared" si="111"/>
        <v>34740</v>
      </c>
      <c r="G95" s="6">
        <f t="shared" si="111"/>
        <v>723</v>
      </c>
      <c r="H95" s="6">
        <f t="shared" si="1"/>
        <v>0.99135761973875181</v>
      </c>
      <c r="I95" s="6">
        <f t="shared" si="2"/>
        <v>3.4953555878084182E-3</v>
      </c>
      <c r="J95" s="6">
        <f t="shared" si="3"/>
        <v>5.1470246734397675E-3</v>
      </c>
      <c r="K95" s="2">
        <v>1</v>
      </c>
      <c r="L95" s="6">
        <f t="shared" si="4"/>
        <v>-3.4651473956702991E-3</v>
      </c>
      <c r="M95" s="6">
        <f t="shared" si="12"/>
        <v>-2.478229317852132E-4</v>
      </c>
      <c r="P95" s="2">
        <v>1</v>
      </c>
      <c r="Q95" s="6">
        <f t="shared" si="5"/>
        <v>3.4953555878084182E-3</v>
      </c>
      <c r="R95" s="6">
        <f t="shared" si="13"/>
        <v>1.0304789550072586E-4</v>
      </c>
      <c r="U95" s="2">
        <f t="shared" si="14"/>
        <v>126</v>
      </c>
      <c r="V95" s="1">
        <f t="shared" si="6"/>
        <v>44022</v>
      </c>
      <c r="W95" s="6">
        <f t="shared" si="19"/>
        <v>0.99432024348760872</v>
      </c>
      <c r="X95" s="6">
        <f t="shared" si="20"/>
        <v>1.7508989637048989E-3</v>
      </c>
      <c r="Y95" s="6">
        <f t="shared" si="21"/>
        <v>3.9288575486861365E-3</v>
      </c>
      <c r="AF95" s="6">
        <f t="shared" si="8"/>
        <v>39133.522370375897</v>
      </c>
      <c r="AG95" s="6">
        <f t="shared" si="9"/>
        <v>20412.477629624103</v>
      </c>
      <c r="AH95" s="5">
        <f t="shared" si="10"/>
        <v>0.52161104835981653</v>
      </c>
      <c r="AI95" s="5"/>
      <c r="AJ95" s="7">
        <f t="shared" si="16"/>
        <v>126</v>
      </c>
      <c r="AK95" s="12">
        <f t="shared" si="17"/>
        <v>1955</v>
      </c>
      <c r="AL95" s="12">
        <f t="shared" si="27"/>
        <v>1547.7142857142858</v>
      </c>
    </row>
    <row r="96" spans="1:38" x14ac:dyDescent="0.25">
      <c r="A96" s="2">
        <v>127</v>
      </c>
      <c r="B96" s="6">
        <f>Raw_Data!G129</f>
        <v>61006</v>
      </c>
      <c r="C96" s="6">
        <f>Raw_Data!H129</f>
        <v>35435</v>
      </c>
      <c r="D96" s="6">
        <f>Raw_Data!J129</f>
        <v>738</v>
      </c>
      <c r="E96" s="6">
        <f t="shared" ref="E96:G96" si="112">IF(ISBLANK(B96),(B95+B97)/2, B96)</f>
        <v>61006</v>
      </c>
      <c r="F96" s="6">
        <f t="shared" si="112"/>
        <v>35435</v>
      </c>
      <c r="G96" s="6">
        <f t="shared" si="112"/>
        <v>738</v>
      </c>
      <c r="H96" s="6">
        <f t="shared" si="1"/>
        <v>0.99114571843251087</v>
      </c>
      <c r="I96" s="6">
        <f t="shared" si="2"/>
        <v>3.6042089985486212E-3</v>
      </c>
      <c r="J96" s="6">
        <f t="shared" si="3"/>
        <v>5.2500725689404934E-3</v>
      </c>
      <c r="K96" s="2">
        <v>1</v>
      </c>
      <c r="L96" s="6">
        <f t="shared" si="4"/>
        <v>-3.5722963172473937E-3</v>
      </c>
      <c r="M96" s="6">
        <f t="shared" si="12"/>
        <v>-1.751814223512338E-4</v>
      </c>
      <c r="P96" s="2">
        <v>1</v>
      </c>
      <c r="Q96" s="6">
        <f t="shared" si="5"/>
        <v>3.6042089985486212E-3</v>
      </c>
      <c r="R96" s="6">
        <f t="shared" si="13"/>
        <v>6.1393323657474817E-5</v>
      </c>
      <c r="U96" s="2">
        <f t="shared" si="14"/>
        <v>127</v>
      </c>
      <c r="V96" s="1">
        <f t="shared" si="6"/>
        <v>44023</v>
      </c>
      <c r="W96" s="6">
        <f t="shared" si="19"/>
        <v>0.99425106962774423</v>
      </c>
      <c r="X96" s="6">
        <f t="shared" si="20"/>
        <v>1.7757494553372918E-3</v>
      </c>
      <c r="Y96" s="6">
        <f t="shared" si="21"/>
        <v>3.9731809169186796E-3</v>
      </c>
      <c r="AF96" s="6">
        <f t="shared" si="8"/>
        <v>39610.130264842235</v>
      </c>
      <c r="AG96" s="6">
        <f t="shared" si="9"/>
        <v>21395.869735157765</v>
      </c>
      <c r="AH96" s="5">
        <f t="shared" si="10"/>
        <v>0.5401615594823892</v>
      </c>
      <c r="AI96" s="5"/>
      <c r="AJ96" s="7">
        <f t="shared" si="16"/>
        <v>127</v>
      </c>
      <c r="AK96" s="12">
        <f t="shared" si="17"/>
        <v>1460</v>
      </c>
      <c r="AL96" s="12">
        <f t="shared" si="27"/>
        <v>1552.2857142857142</v>
      </c>
    </row>
    <row r="97" spans="1:38" x14ac:dyDescent="0.25">
      <c r="A97" s="2">
        <v>128</v>
      </c>
      <c r="B97" s="6">
        <f>Raw_Data!G130</f>
        <v>61960</v>
      </c>
      <c r="C97" s="6">
        <f>Raw_Data!H130</f>
        <v>35855</v>
      </c>
      <c r="D97" s="6">
        <f>Raw_Data!J130</f>
        <v>741</v>
      </c>
      <c r="E97" s="6">
        <f t="shared" ref="E97:G97" si="113">IF(ISBLANK(B97),(B96+B98)/2, B97)</f>
        <v>61960</v>
      </c>
      <c r="F97" s="6">
        <f t="shared" si="113"/>
        <v>35855</v>
      </c>
      <c r="G97" s="6">
        <f t="shared" si="113"/>
        <v>741</v>
      </c>
      <c r="H97" s="6">
        <f t="shared" si="1"/>
        <v>0.99100725689404934</v>
      </c>
      <c r="I97" s="6">
        <f t="shared" si="2"/>
        <v>3.6812772133526851E-3</v>
      </c>
      <c r="J97" s="6">
        <f t="shared" si="3"/>
        <v>5.3114658925979682E-3</v>
      </c>
      <c r="K97" s="2">
        <v>1</v>
      </c>
      <c r="L97" s="6">
        <f t="shared" si="4"/>
        <v>-3.6481724330712146E-3</v>
      </c>
      <c r="M97" s="6">
        <f t="shared" si="12"/>
        <v>-3.0972423802611004E-4</v>
      </c>
      <c r="P97" s="2">
        <v>1</v>
      </c>
      <c r="Q97" s="6">
        <f t="shared" si="5"/>
        <v>3.6812772133526851E-3</v>
      </c>
      <c r="R97" s="6">
        <f t="shared" si="13"/>
        <v>1.667634252539912E-4</v>
      </c>
      <c r="U97" s="2">
        <f t="shared" si="14"/>
        <v>128</v>
      </c>
      <c r="V97" s="1">
        <f t="shared" si="6"/>
        <v>44024</v>
      </c>
      <c r="W97" s="6">
        <f t="shared" si="19"/>
        <v>0.99413066015219786</v>
      </c>
      <c r="X97" s="6">
        <f t="shared" si="20"/>
        <v>1.7975482759247504E-3</v>
      </c>
      <c r="Y97" s="6">
        <f t="shared" si="21"/>
        <v>4.0717915718771315E-3</v>
      </c>
      <c r="AF97" s="6">
        <f t="shared" si="8"/>
        <v>40439.751551356712</v>
      </c>
      <c r="AG97" s="6">
        <f t="shared" si="9"/>
        <v>21520.248448643288</v>
      </c>
      <c r="AH97" s="5">
        <f t="shared" si="10"/>
        <v>0.53215580272083307</v>
      </c>
      <c r="AI97" s="5"/>
      <c r="AJ97" s="7">
        <f t="shared" si="16"/>
        <v>128</v>
      </c>
      <c r="AK97" s="12">
        <f t="shared" si="17"/>
        <v>954</v>
      </c>
      <c r="AL97" s="12">
        <f t="shared" si="27"/>
        <v>1504.1428571428571</v>
      </c>
    </row>
    <row r="98" spans="1:38" x14ac:dyDescent="0.25">
      <c r="A98" s="2">
        <v>129</v>
      </c>
      <c r="B98" s="6">
        <f>Raw_Data!G131</f>
        <v>65274</v>
      </c>
      <c r="C98" s="6">
        <f>Raw_Data!H131</f>
        <v>36996</v>
      </c>
      <c r="D98" s="6">
        <f>Raw_Data!J131</f>
        <v>749</v>
      </c>
      <c r="E98" s="6">
        <f t="shared" ref="E98:G98" si="114">IF(ISBLANK(B98),(B97+B99)/2, B98)</f>
        <v>65274</v>
      </c>
      <c r="F98" s="6">
        <f t="shared" si="114"/>
        <v>36996</v>
      </c>
      <c r="G98" s="6">
        <f t="shared" si="114"/>
        <v>749</v>
      </c>
      <c r="H98" s="6">
        <f t="shared" si="1"/>
        <v>0.99052626995645865</v>
      </c>
      <c r="I98" s="6">
        <f t="shared" si="2"/>
        <v>3.9955007256894052E-3</v>
      </c>
      <c r="J98" s="6">
        <f t="shared" si="3"/>
        <v>5.4782293178519594E-3</v>
      </c>
      <c r="K98" s="2">
        <v>1</v>
      </c>
      <c r="L98" s="6">
        <f t="shared" si="4"/>
        <v>-3.9576484304254499E-3</v>
      </c>
      <c r="M98" s="6">
        <f t="shared" si="12"/>
        <v>-3.5036284470246759E-4</v>
      </c>
      <c r="P98" s="2">
        <v>1</v>
      </c>
      <c r="Q98" s="6">
        <f t="shared" si="5"/>
        <v>3.9955007256894052E-3</v>
      </c>
      <c r="R98" s="6">
        <f t="shared" si="13"/>
        <v>1.8780841799709725E-4</v>
      </c>
      <c r="U98" s="2">
        <f t="shared" si="14"/>
        <v>129</v>
      </c>
      <c r="V98" s="1">
        <f t="shared" si="6"/>
        <v>44025</v>
      </c>
      <c r="W98" s="6">
        <f t="shared" si="19"/>
        <v>0.99405918223864409</v>
      </c>
      <c r="X98" s="6">
        <f t="shared" si="20"/>
        <v>1.8229481856935033E-3</v>
      </c>
      <c r="Y98" s="6">
        <f t="shared" si="21"/>
        <v>4.1178695756625781E-3</v>
      </c>
      <c r="AF98" s="6">
        <f t="shared" si="8"/>
        <v>40932.23437574222</v>
      </c>
      <c r="AG98" s="6">
        <f t="shared" si="9"/>
        <v>24341.76562425778</v>
      </c>
      <c r="AH98" s="5">
        <f t="shared" si="10"/>
        <v>0.59468450710043586</v>
      </c>
      <c r="AI98" s="5"/>
      <c r="AJ98" s="7">
        <f t="shared" si="16"/>
        <v>129</v>
      </c>
      <c r="AK98" s="12">
        <f t="shared" si="17"/>
        <v>3314</v>
      </c>
      <c r="AL98" s="12">
        <f t="shared" si="27"/>
        <v>1874.1428571428571</v>
      </c>
    </row>
    <row r="99" spans="1:38" x14ac:dyDescent="0.25">
      <c r="A99" s="2">
        <v>130</v>
      </c>
      <c r="B99" s="6">
        <f>Raw_Data!G132</f>
        <v>66788</v>
      </c>
      <c r="C99" s="6">
        <f>Raw_Data!H132</f>
        <v>38272</v>
      </c>
      <c r="D99" s="6">
        <f>Raw_Data!J132</f>
        <v>767</v>
      </c>
      <c r="E99" s="6">
        <f t="shared" ref="E99:G99" si="115">IF(ISBLANK(B99),(B98+B100)/2, B99)</f>
        <v>66788</v>
      </c>
      <c r="F99" s="6">
        <f t="shared" si="115"/>
        <v>38272</v>
      </c>
      <c r="G99" s="6">
        <f t="shared" si="115"/>
        <v>767</v>
      </c>
      <c r="H99" s="6">
        <f t="shared" si="1"/>
        <v>0.9903065312046444</v>
      </c>
      <c r="I99" s="6">
        <f t="shared" si="2"/>
        <v>4.0274310595065314E-3</v>
      </c>
      <c r="J99" s="6">
        <f t="shared" si="3"/>
        <v>5.6660377358490567E-3</v>
      </c>
      <c r="K99" s="2">
        <v>1</v>
      </c>
      <c r="L99" s="6">
        <f t="shared" si="4"/>
        <v>-3.9883912822057587E-3</v>
      </c>
      <c r="M99" s="6">
        <f t="shared" si="12"/>
        <v>-2.7481857764877216E-4</v>
      </c>
      <c r="P99" s="2">
        <v>1</v>
      </c>
      <c r="Q99" s="6">
        <f t="shared" si="5"/>
        <v>4.0274310595065314E-3</v>
      </c>
      <c r="R99" s="6">
        <f t="shared" si="13"/>
        <v>2.3236574746008688E-4</v>
      </c>
      <c r="U99" s="2">
        <f t="shared" si="14"/>
        <v>130</v>
      </c>
      <c r="V99" s="1">
        <f t="shared" si="6"/>
        <v>44026</v>
      </c>
      <c r="W99" s="6">
        <f t="shared" si="19"/>
        <v>0.99393607532693584</v>
      </c>
      <c r="X99" s="6">
        <f t="shared" si="20"/>
        <v>1.8453999472123578E-3</v>
      </c>
      <c r="Y99" s="6">
        <f t="shared" si="21"/>
        <v>4.2185247258514939E-3</v>
      </c>
      <c r="AF99" s="6">
        <f t="shared" si="8"/>
        <v>41780.44099741205</v>
      </c>
      <c r="AG99" s="6">
        <f t="shared" si="9"/>
        <v>25007.55900258795</v>
      </c>
      <c r="AH99" s="5">
        <f t="shared" si="10"/>
        <v>0.59854703314732749</v>
      </c>
      <c r="AI99" s="5"/>
      <c r="AJ99" s="7">
        <f t="shared" si="16"/>
        <v>130</v>
      </c>
      <c r="AK99" s="12">
        <f t="shared" si="17"/>
        <v>1514</v>
      </c>
      <c r="AL99" s="12">
        <f t="shared" si="27"/>
        <v>1896.2857142857142</v>
      </c>
    </row>
    <row r="100" spans="1:38" x14ac:dyDescent="0.25">
      <c r="A100" s="2">
        <v>131</v>
      </c>
      <c r="B100" s="6">
        <f>Raw_Data!G133</f>
        <v>69061</v>
      </c>
      <c r="C100" s="6">
        <f>Raw_Data!H133</f>
        <v>39857</v>
      </c>
      <c r="D100" s="6">
        <f>Raw_Data!J133</f>
        <v>783</v>
      </c>
      <c r="E100" s="6">
        <f t="shared" ref="E100:G100" si="116">IF(ISBLANK(B100),(B99+B101)/2, B100)</f>
        <v>69061</v>
      </c>
      <c r="F100" s="6">
        <f t="shared" si="116"/>
        <v>39857</v>
      </c>
      <c r="G100" s="6">
        <f t="shared" si="116"/>
        <v>783</v>
      </c>
      <c r="H100" s="6">
        <f t="shared" si="1"/>
        <v>0.9899766328011611</v>
      </c>
      <c r="I100" s="6">
        <f t="shared" si="2"/>
        <v>4.1249637155297532E-3</v>
      </c>
      <c r="J100" s="6">
        <f t="shared" si="3"/>
        <v>5.8984034833091436E-3</v>
      </c>
      <c r="K100" s="2">
        <v>1</v>
      </c>
      <c r="L100" s="6">
        <f t="shared" si="4"/>
        <v>-4.0836176895271119E-3</v>
      </c>
      <c r="M100" s="6">
        <f t="shared" si="12"/>
        <v>-3.4484760522496272E-4</v>
      </c>
      <c r="P100" s="2">
        <v>1</v>
      </c>
      <c r="Q100" s="6">
        <f t="shared" si="5"/>
        <v>4.1249637155297532E-3</v>
      </c>
      <c r="R100" s="6">
        <f t="shared" si="13"/>
        <v>2.0406386066763437E-4</v>
      </c>
      <c r="U100" s="2">
        <f t="shared" si="14"/>
        <v>131</v>
      </c>
      <c r="V100" s="1">
        <f t="shared" si="6"/>
        <v>44027</v>
      </c>
      <c r="W100" s="6">
        <f t="shared" si="19"/>
        <v>0.99386222526596402</v>
      </c>
      <c r="X100" s="6">
        <f t="shared" si="20"/>
        <v>1.8713648121785121E-3</v>
      </c>
      <c r="Y100" s="6">
        <f t="shared" si="21"/>
        <v>4.2664099218576498E-3</v>
      </c>
      <c r="AF100" s="6">
        <f t="shared" si="8"/>
        <v>42289.267917507925</v>
      </c>
      <c r="AG100" s="6">
        <f t="shared" si="9"/>
        <v>26771.732082492075</v>
      </c>
      <c r="AH100" s="5">
        <f t="shared" si="10"/>
        <v>0.63306208408986131</v>
      </c>
      <c r="AI100" s="5"/>
      <c r="AJ100" s="7">
        <f t="shared" si="16"/>
        <v>131</v>
      </c>
      <c r="AK100" s="12">
        <f t="shared" si="17"/>
        <v>2273</v>
      </c>
      <c r="AL100" s="12">
        <f t="shared" si="27"/>
        <v>1867.8571428571429</v>
      </c>
    </row>
    <row r="101" spans="1:38" x14ac:dyDescent="0.25">
      <c r="A101" s="2">
        <v>132</v>
      </c>
      <c r="B101" s="6">
        <f>Raw_Data!G134</f>
        <v>71540</v>
      </c>
      <c r="C101" s="6">
        <f>Raw_Data!H134</f>
        <v>41250</v>
      </c>
      <c r="D101" s="6">
        <f>Raw_Data!J134</f>
        <v>796</v>
      </c>
      <c r="E101" s="6">
        <f t="shared" ref="E101:G101" si="117">IF(ISBLANK(B101),(B100+B102)/2, B101)</f>
        <v>71540</v>
      </c>
      <c r="F101" s="6">
        <f t="shared" si="117"/>
        <v>41250</v>
      </c>
      <c r="G101" s="6">
        <f t="shared" si="117"/>
        <v>796</v>
      </c>
      <c r="H101" s="6">
        <f t="shared" si="1"/>
        <v>0.98961683599419448</v>
      </c>
      <c r="I101" s="6">
        <f t="shared" si="2"/>
        <v>4.2806966618287373E-3</v>
      </c>
      <c r="J101" s="6">
        <f t="shared" si="3"/>
        <v>6.1024673439767779E-3</v>
      </c>
      <c r="K101" s="2">
        <v>1</v>
      </c>
      <c r="L101" s="6">
        <f t="shared" si="4"/>
        <v>-4.2362494863298654E-3</v>
      </c>
      <c r="M101" s="6">
        <f t="shared" si="12"/>
        <v>-3.4528301886793678E-4</v>
      </c>
      <c r="P101" s="2">
        <v>1</v>
      </c>
      <c r="Q101" s="6">
        <f t="shared" si="5"/>
        <v>4.2806966618287373E-3</v>
      </c>
      <c r="R101" s="6">
        <f t="shared" si="13"/>
        <v>2.1814223512336712E-4</v>
      </c>
      <c r="U101" s="2">
        <f t="shared" si="14"/>
        <v>132</v>
      </c>
      <c r="V101" s="1">
        <f t="shared" si="6"/>
        <v>44028</v>
      </c>
      <c r="W101" s="6">
        <f t="shared" si="19"/>
        <v>0.99373636200021453</v>
      </c>
      <c r="X101" s="6">
        <f t="shared" si="20"/>
        <v>1.8944829580076997E-3</v>
      </c>
      <c r="Y101" s="6">
        <f t="shared" si="21"/>
        <v>4.3691550417774136E-3</v>
      </c>
      <c r="AF101" s="6">
        <f t="shared" si="8"/>
        <v>43156.465818521858</v>
      </c>
      <c r="AG101" s="6">
        <f t="shared" si="9"/>
        <v>28383.534181478142</v>
      </c>
      <c r="AH101" s="5">
        <f t="shared" si="10"/>
        <v>0.65768903090522579</v>
      </c>
      <c r="AI101" s="5"/>
      <c r="AJ101" s="7">
        <f t="shared" si="16"/>
        <v>132</v>
      </c>
      <c r="AK101" s="12">
        <f t="shared" si="17"/>
        <v>2479</v>
      </c>
      <c r="AL101" s="12">
        <f t="shared" si="27"/>
        <v>1992.7142857142858</v>
      </c>
    </row>
    <row r="102" spans="1:38" x14ac:dyDescent="0.25">
      <c r="A102" s="2">
        <v>133</v>
      </c>
      <c r="B102" s="6">
        <f>Raw_Data!G135</f>
        <v>73819</v>
      </c>
      <c r="C102" s="6">
        <f>Raw_Data!H135</f>
        <v>42734</v>
      </c>
      <c r="D102" s="6">
        <f>Raw_Data!J135</f>
        <v>815</v>
      </c>
      <c r="E102" s="6">
        <f t="shared" ref="E102:G102" si="118">IF(ISBLANK(B102),(B101+B103)/2, B102)</f>
        <v>73819</v>
      </c>
      <c r="F102" s="6">
        <f t="shared" si="118"/>
        <v>42734</v>
      </c>
      <c r="G102" s="6">
        <f t="shared" si="118"/>
        <v>815</v>
      </c>
      <c r="H102" s="6">
        <f t="shared" si="1"/>
        <v>0.98928606676342523</v>
      </c>
      <c r="I102" s="6">
        <f t="shared" si="2"/>
        <v>4.393323657474601E-3</v>
      </c>
      <c r="J102" s="6">
        <f t="shared" si="3"/>
        <v>6.320609579100145E-3</v>
      </c>
      <c r="K102" s="2">
        <v>1</v>
      </c>
      <c r="L102" s="6">
        <f t="shared" si="4"/>
        <v>-4.3462538811217533E-3</v>
      </c>
      <c r="M102" s="6">
        <f t="shared" si="12"/>
        <v>-3.4804063860666146E-4</v>
      </c>
      <c r="P102" s="2">
        <v>1</v>
      </c>
      <c r="Q102" s="6">
        <f t="shared" si="5"/>
        <v>4.393323657474601E-3</v>
      </c>
      <c r="R102" s="6">
        <f t="shared" si="13"/>
        <v>1.4441219158200288E-4</v>
      </c>
      <c r="U102" s="2">
        <f t="shared" si="14"/>
        <v>133</v>
      </c>
      <c r="V102" s="1">
        <f t="shared" si="6"/>
        <v>44029</v>
      </c>
      <c r="W102" s="6">
        <f t="shared" si="19"/>
        <v>0.99366007035923432</v>
      </c>
      <c r="X102" s="6">
        <f t="shared" si="20"/>
        <v>1.9210285720063392E-3</v>
      </c>
      <c r="Y102" s="6">
        <f t="shared" si="21"/>
        <v>4.4189010687595547E-3</v>
      </c>
      <c r="AF102" s="6">
        <f t="shared" si="8"/>
        <v>43682.115224875568</v>
      </c>
      <c r="AG102" s="6">
        <f t="shared" si="9"/>
        <v>30136.884775124432</v>
      </c>
      <c r="AH102" s="5">
        <f t="shared" si="10"/>
        <v>0.68991358637235678</v>
      </c>
      <c r="AI102" s="5"/>
      <c r="AJ102" s="7">
        <f t="shared" si="16"/>
        <v>133</v>
      </c>
      <c r="AK102" s="12">
        <f t="shared" si="17"/>
        <v>2279</v>
      </c>
      <c r="AL102" s="12">
        <f t="shared" si="27"/>
        <v>2039</v>
      </c>
    </row>
    <row r="103" spans="1:38" x14ac:dyDescent="0.25">
      <c r="A103" s="2">
        <v>134</v>
      </c>
      <c r="B103" s="6">
        <f>Raw_Data!G136</f>
        <v>76336</v>
      </c>
      <c r="C103" s="6">
        <f>Raw_Data!H136</f>
        <v>43706</v>
      </c>
      <c r="D103" s="6">
        <f>Raw_Data!J136</f>
        <v>838</v>
      </c>
      <c r="E103" s="6">
        <f t="shared" ref="E103:G103" si="119">IF(ISBLANK(B103),(B102+B104)/2, B103)</f>
        <v>76336</v>
      </c>
      <c r="F103" s="6">
        <f t="shared" si="119"/>
        <v>43706</v>
      </c>
      <c r="G103" s="6">
        <f t="shared" si="119"/>
        <v>838</v>
      </c>
      <c r="H103" s="6">
        <f t="shared" si="1"/>
        <v>0.98892075471698115</v>
      </c>
      <c r="I103" s="6">
        <f t="shared" si="2"/>
        <v>4.6142235123367197E-3</v>
      </c>
      <c r="J103" s="6">
        <f t="shared" si="3"/>
        <v>6.4650217706821479E-3</v>
      </c>
      <c r="K103" s="2">
        <v>1</v>
      </c>
      <c r="L103" s="6">
        <f t="shared" si="4"/>
        <v>-4.5631013982528681E-3</v>
      </c>
      <c r="M103" s="6">
        <f t="shared" si="12"/>
        <v>-3.1175616835993347E-4</v>
      </c>
      <c r="P103" s="2">
        <v>1</v>
      </c>
      <c r="Q103" s="6">
        <f t="shared" si="5"/>
        <v>4.6142235123367197E-3</v>
      </c>
      <c r="R103" s="6">
        <f t="shared" si="13"/>
        <v>8.9695210449927329E-5</v>
      </c>
      <c r="U103" s="2">
        <f t="shared" si="14"/>
        <v>134</v>
      </c>
      <c r="V103" s="1">
        <f t="shared" si="6"/>
        <v>44030</v>
      </c>
      <c r="W103" s="6">
        <f t="shared" si="19"/>
        <v>0.9935313902236631</v>
      </c>
      <c r="X103" s="6">
        <f t="shared" si="20"/>
        <v>1.944826872145092E-3</v>
      </c>
      <c r="Y103" s="6">
        <f t="shared" si="21"/>
        <v>4.5237829041914627E-3</v>
      </c>
      <c r="AF103" s="6">
        <f t="shared" si="8"/>
        <v>44568.721358961222</v>
      </c>
      <c r="AG103" s="6">
        <f t="shared" si="9"/>
        <v>31767.278641038778</v>
      </c>
      <c r="AH103" s="5">
        <f t="shared" si="10"/>
        <v>0.71277069820293337</v>
      </c>
      <c r="AI103" s="5"/>
      <c r="AJ103" s="7">
        <f t="shared" si="16"/>
        <v>134</v>
      </c>
      <c r="AK103" s="12">
        <f t="shared" si="17"/>
        <v>2517</v>
      </c>
      <c r="AL103" s="12">
        <f t="shared" si="27"/>
        <v>2190</v>
      </c>
    </row>
    <row r="104" spans="1:38" x14ac:dyDescent="0.25">
      <c r="A104" s="2">
        <v>135</v>
      </c>
      <c r="B104" s="6">
        <f>Raw_Data!G137</f>
        <v>78115</v>
      </c>
      <c r="C104" s="6">
        <f>Raw_Data!H137</f>
        <v>44319</v>
      </c>
      <c r="D104" s="6">
        <f>Raw_Data!J137</f>
        <v>843</v>
      </c>
      <c r="E104" s="6">
        <f t="shared" ref="E104:G104" si="120">IF(ISBLANK(B104),(B103+B105)/2, B104)</f>
        <v>78115</v>
      </c>
      <c r="F104" s="6">
        <f t="shared" si="120"/>
        <v>44319</v>
      </c>
      <c r="G104" s="6">
        <f t="shared" si="120"/>
        <v>843</v>
      </c>
      <c r="H104" s="6">
        <f t="shared" si="1"/>
        <v>0.98866255442670536</v>
      </c>
      <c r="I104" s="6">
        <f t="shared" si="2"/>
        <v>4.7827285921625542E-3</v>
      </c>
      <c r="J104" s="6">
        <f t="shared" si="3"/>
        <v>6.5547169811320753E-3</v>
      </c>
      <c r="K104" s="2">
        <v>1</v>
      </c>
      <c r="L104" s="6">
        <f t="shared" si="4"/>
        <v>-4.7285046670570716E-3</v>
      </c>
      <c r="M104" s="6">
        <f t="shared" si="12"/>
        <v>-2.4804063860667247E-4</v>
      </c>
      <c r="P104" s="2">
        <v>1</v>
      </c>
      <c r="Q104" s="6">
        <f t="shared" si="5"/>
        <v>4.7827285921625542E-3</v>
      </c>
      <c r="R104" s="6">
        <f t="shared" si="13"/>
        <v>2.4078374455732948E-4</v>
      </c>
      <c r="U104" s="2">
        <f t="shared" si="14"/>
        <v>135</v>
      </c>
      <c r="V104" s="1">
        <f t="shared" si="6"/>
        <v>44031</v>
      </c>
      <c r="W104" s="6">
        <f t="shared" si="19"/>
        <v>0.99345258620140886</v>
      </c>
      <c r="X104" s="6">
        <f t="shared" si="20"/>
        <v>1.971969289308657E-3</v>
      </c>
      <c r="Y104" s="6">
        <f t="shared" si="21"/>
        <v>4.5754445092827311E-3</v>
      </c>
      <c r="AF104" s="6">
        <f t="shared" si="8"/>
        <v>45111.681072292951</v>
      </c>
      <c r="AG104" s="6">
        <f t="shared" si="9"/>
        <v>33003.318927707049</v>
      </c>
      <c r="AH104" s="5">
        <f t="shared" si="10"/>
        <v>0.73159142251467302</v>
      </c>
      <c r="AI104" s="5"/>
      <c r="AJ104" s="7">
        <f t="shared" si="16"/>
        <v>135</v>
      </c>
      <c r="AK104" s="12">
        <f t="shared" si="17"/>
        <v>1779</v>
      </c>
      <c r="AL104" s="12">
        <f t="shared" si="27"/>
        <v>2307.8571428571427</v>
      </c>
    </row>
    <row r="105" spans="1:38" x14ac:dyDescent="0.25">
      <c r="A105" s="2">
        <v>136</v>
      </c>
      <c r="B105" s="6">
        <f>Raw_Data!G138</f>
        <v>79754</v>
      </c>
      <c r="C105" s="6">
        <f>Raw_Data!H138</f>
        <v>45974</v>
      </c>
      <c r="D105" s="6">
        <f>Raw_Data!J138</f>
        <v>847</v>
      </c>
      <c r="E105" s="6">
        <f t="shared" ref="E105:G105" si="121">IF(ISBLANK(B105),(B104+B106)/2, B105)</f>
        <v>79754</v>
      </c>
      <c r="F105" s="6">
        <f t="shared" si="121"/>
        <v>45974</v>
      </c>
      <c r="G105" s="6">
        <f t="shared" si="121"/>
        <v>847</v>
      </c>
      <c r="H105" s="6">
        <f t="shared" si="1"/>
        <v>0.98842467343976781</v>
      </c>
      <c r="I105" s="6">
        <f t="shared" si="2"/>
        <v>4.7798258345428156E-3</v>
      </c>
      <c r="J105" s="6">
        <f t="shared" si="3"/>
        <v>6.7955007256894047E-3</v>
      </c>
      <c r="K105" s="2">
        <v>1</v>
      </c>
      <c r="L105" s="6">
        <f t="shared" si="4"/>
        <v>-4.7244977896069478E-3</v>
      </c>
      <c r="M105" s="6">
        <f t="shared" si="12"/>
        <v>-2.7786647314947954E-4</v>
      </c>
      <c r="P105" s="2">
        <v>1</v>
      </c>
      <c r="Q105" s="6">
        <f t="shared" si="5"/>
        <v>4.7798258345428156E-3</v>
      </c>
      <c r="R105" s="6">
        <f t="shared" si="13"/>
        <v>2.7605224963715529E-4</v>
      </c>
      <c r="U105" s="2">
        <f t="shared" si="14"/>
        <v>136</v>
      </c>
      <c r="V105" s="1">
        <f t="shared" si="6"/>
        <v>44032</v>
      </c>
      <c r="W105" s="6">
        <f t="shared" si="19"/>
        <v>0.9933210270595525</v>
      </c>
      <c r="X105" s="6">
        <f t="shared" si="20"/>
        <v>1.9964618422062441E-3</v>
      </c>
      <c r="Y105" s="6">
        <f t="shared" si="21"/>
        <v>4.682511098240907E-3</v>
      </c>
      <c r="AF105" s="6">
        <f t="shared" si="8"/>
        <v>46018.123559683292</v>
      </c>
      <c r="AG105" s="6">
        <f t="shared" si="9"/>
        <v>33735.876440316708</v>
      </c>
      <c r="AH105" s="5">
        <f t="shared" si="10"/>
        <v>0.73309978397017639</v>
      </c>
      <c r="AI105" s="5"/>
      <c r="AJ105" s="7">
        <f t="shared" si="16"/>
        <v>136</v>
      </c>
      <c r="AK105" s="12">
        <f t="shared" si="17"/>
        <v>1639</v>
      </c>
      <c r="AL105" s="12">
        <f t="shared" si="27"/>
        <v>2068.5714285714284</v>
      </c>
    </row>
    <row r="106" spans="1:38" x14ac:dyDescent="0.25">
      <c r="A106" s="2">
        <v>137</v>
      </c>
      <c r="B106" s="6">
        <f>Raw_Data!G139</f>
        <v>81944</v>
      </c>
      <c r="C106" s="6">
        <f>Raw_Data!H139</f>
        <v>47852</v>
      </c>
      <c r="D106" s="6">
        <f>Raw_Data!J139</f>
        <v>871</v>
      </c>
      <c r="E106" s="6">
        <f t="shared" ref="E106:G106" si="122">IF(ISBLANK(B106),(B105+B107)/2, B106)</f>
        <v>81944</v>
      </c>
      <c r="F106" s="6">
        <f t="shared" si="122"/>
        <v>47852</v>
      </c>
      <c r="G106" s="6">
        <f t="shared" si="122"/>
        <v>871</v>
      </c>
      <c r="H106" s="6">
        <f t="shared" si="1"/>
        <v>0.98810682148040641</v>
      </c>
      <c r="I106" s="6">
        <f t="shared" si="2"/>
        <v>4.8216255442670537E-3</v>
      </c>
      <c r="J106" s="6">
        <f t="shared" si="3"/>
        <v>7.07155297532656E-3</v>
      </c>
      <c r="K106" s="2">
        <v>1</v>
      </c>
      <c r="L106" s="6">
        <f t="shared" si="4"/>
        <v>-4.7642810909144526E-3</v>
      </c>
      <c r="M106" s="6">
        <f t="shared" si="12"/>
        <v>-3.383889695210418E-4</v>
      </c>
      <c r="P106" s="2">
        <v>1</v>
      </c>
      <c r="Q106" s="6">
        <f t="shared" si="5"/>
        <v>4.8216255442670537E-3</v>
      </c>
      <c r="R106" s="6">
        <f t="shared" si="13"/>
        <v>2.776487663280116E-4</v>
      </c>
      <c r="U106" s="2">
        <f t="shared" si="14"/>
        <v>137</v>
      </c>
      <c r="V106" s="1">
        <f t="shared" si="6"/>
        <v>44033</v>
      </c>
      <c r="W106" s="6">
        <f t="shared" si="19"/>
        <v>0.99323963845632546</v>
      </c>
      <c r="X106" s="6">
        <f t="shared" si="20"/>
        <v>2.0242173802848418E-3</v>
      </c>
      <c r="Y106" s="6">
        <f t="shared" si="21"/>
        <v>4.7361441633899833E-3</v>
      </c>
      <c r="AF106" s="6">
        <f t="shared" si="8"/>
        <v>46578.891035917593</v>
      </c>
      <c r="AG106" s="6">
        <f t="shared" si="9"/>
        <v>35365.108964082407</v>
      </c>
      <c r="AH106" s="5">
        <f t="shared" si="10"/>
        <v>0.75925184515045474</v>
      </c>
      <c r="AI106" s="5"/>
      <c r="AJ106" s="7">
        <f t="shared" si="16"/>
        <v>137</v>
      </c>
      <c r="AK106" s="12">
        <f t="shared" si="17"/>
        <v>2190</v>
      </c>
      <c r="AL106" s="12">
        <f t="shared" si="27"/>
        <v>2165.1428571428573</v>
      </c>
    </row>
    <row r="107" spans="1:38" x14ac:dyDescent="0.25">
      <c r="A107" s="2">
        <v>138</v>
      </c>
      <c r="B107" s="6">
        <f>Raw_Data!G140</f>
        <v>84417</v>
      </c>
      <c r="C107" s="6">
        <f>Raw_Data!H140</f>
        <v>49748</v>
      </c>
      <c r="D107" s="6">
        <f>Raw_Data!J140</f>
        <v>888</v>
      </c>
      <c r="E107" s="6">
        <f t="shared" ref="E107:G107" si="123">IF(ISBLANK(B107),(B106+B108)/2, B107)</f>
        <v>84417</v>
      </c>
      <c r="F107" s="6">
        <f t="shared" si="123"/>
        <v>49748</v>
      </c>
      <c r="G107" s="6">
        <f t="shared" si="123"/>
        <v>888</v>
      </c>
      <c r="H107" s="6">
        <f t="shared" si="1"/>
        <v>0.98774789550072573</v>
      </c>
      <c r="I107" s="6">
        <f t="shared" si="2"/>
        <v>4.9029027576197384E-3</v>
      </c>
      <c r="J107" s="6">
        <f t="shared" si="3"/>
        <v>7.3492017416545716E-3</v>
      </c>
      <c r="K107" s="2">
        <v>1</v>
      </c>
      <c r="L107" s="6">
        <f t="shared" si="4"/>
        <v>-4.8428318806836013E-3</v>
      </c>
      <c r="M107" s="6">
        <f t="shared" si="12"/>
        <v>-3.6596516690856618E-4</v>
      </c>
      <c r="P107" s="2">
        <v>1</v>
      </c>
      <c r="Q107" s="6">
        <f t="shared" si="5"/>
        <v>4.9029027576197384E-3</v>
      </c>
      <c r="R107" s="6">
        <f t="shared" si="13"/>
        <v>2.8301886792452859E-4</v>
      </c>
      <c r="U107" s="2">
        <f t="shared" si="14"/>
        <v>138</v>
      </c>
      <c r="V107" s="1">
        <f t="shared" si="6"/>
        <v>44034</v>
      </c>
      <c r="W107" s="6">
        <f t="shared" si="19"/>
        <v>0.99310513652815191</v>
      </c>
      <c r="X107" s="6">
        <f t="shared" si="20"/>
        <v>2.0494186145072128E-3</v>
      </c>
      <c r="Y107" s="6">
        <f t="shared" si="21"/>
        <v>4.8454448573405501E-3</v>
      </c>
      <c r="AF107" s="6">
        <f t="shared" si="8"/>
        <v>47505.609321033335</v>
      </c>
      <c r="AG107" s="6">
        <f t="shared" si="9"/>
        <v>36911.390678966665</v>
      </c>
      <c r="AH107" s="5">
        <f t="shared" si="10"/>
        <v>0.77699015351065015</v>
      </c>
      <c r="AI107" s="5"/>
      <c r="AJ107" s="7">
        <f t="shared" si="16"/>
        <v>138</v>
      </c>
      <c r="AK107" s="12">
        <f t="shared" si="17"/>
        <v>2473</v>
      </c>
      <c r="AL107" s="12">
        <f t="shared" si="27"/>
        <v>2193.7142857142858</v>
      </c>
    </row>
    <row r="108" spans="1:38" x14ac:dyDescent="0.25">
      <c r="A108" s="2">
        <v>139</v>
      </c>
      <c r="B108" s="6">
        <f>Raw_Data!G141</f>
        <v>86987</v>
      </c>
      <c r="C108" s="6">
        <f>Raw_Data!H141</f>
        <v>51661</v>
      </c>
      <c r="D108" s="6">
        <f>Raw_Data!J141</f>
        <v>925</v>
      </c>
      <c r="E108" s="6">
        <f t="shared" ref="E108:G108" si="124">IF(ISBLANK(B108),(B107+B109)/2, B108)</f>
        <v>86987</v>
      </c>
      <c r="F108" s="6">
        <f t="shared" si="124"/>
        <v>51661</v>
      </c>
      <c r="G108" s="6">
        <f t="shared" si="124"/>
        <v>925</v>
      </c>
      <c r="H108" s="6">
        <f t="shared" si="1"/>
        <v>0.98737489114658927</v>
      </c>
      <c r="I108" s="6">
        <f t="shared" si="2"/>
        <v>4.9928882438316398E-3</v>
      </c>
      <c r="J108" s="6">
        <f t="shared" si="3"/>
        <v>7.6322206095791002E-3</v>
      </c>
      <c r="K108" s="2">
        <v>1</v>
      </c>
      <c r="L108" s="6">
        <f t="shared" si="4"/>
        <v>-4.9298524862603508E-3</v>
      </c>
      <c r="M108" s="6">
        <f t="shared" si="12"/>
        <v>-3.3824383164005045E-4</v>
      </c>
      <c r="P108" s="2">
        <v>1</v>
      </c>
      <c r="Q108" s="6">
        <f t="shared" si="5"/>
        <v>4.9928882438316398E-3</v>
      </c>
      <c r="R108" s="6">
        <f t="shared" si="13"/>
        <v>1.9375907111756231E-4</v>
      </c>
      <c r="U108" s="2">
        <f t="shared" si="14"/>
        <v>139</v>
      </c>
      <c r="V108" s="1">
        <f t="shared" si="6"/>
        <v>44035</v>
      </c>
      <c r="W108" s="6">
        <f t="shared" si="19"/>
        <v>0.99302108971614622</v>
      </c>
      <c r="X108" s="6">
        <f t="shared" si="20"/>
        <v>2.0778038579706026E-3</v>
      </c>
      <c r="Y108" s="6">
        <f t="shared" si="21"/>
        <v>4.9011064258834783E-3</v>
      </c>
      <c r="AF108" s="6">
        <f t="shared" si="8"/>
        <v>48084.691855752535</v>
      </c>
      <c r="AG108" s="6">
        <f t="shared" si="9"/>
        <v>38902.308144247465</v>
      </c>
      <c r="AH108" s="5">
        <f t="shared" si="10"/>
        <v>0.80903727658168301</v>
      </c>
      <c r="AI108" s="5"/>
      <c r="AJ108" s="7">
        <f t="shared" si="16"/>
        <v>139</v>
      </c>
      <c r="AK108" s="12">
        <f t="shared" si="17"/>
        <v>2570</v>
      </c>
      <c r="AL108" s="12">
        <f t="shared" si="27"/>
        <v>2206.7142857142858</v>
      </c>
    </row>
    <row r="109" spans="1:38" x14ac:dyDescent="0.25">
      <c r="A109" s="2">
        <v>140</v>
      </c>
      <c r="B109" s="6">
        <f>Raw_Data!G142</f>
        <v>89078</v>
      </c>
      <c r="C109" s="6">
        <f>Raw_Data!H142</f>
        <v>52983</v>
      </c>
      <c r="D109" s="6">
        <f>Raw_Data!J142</f>
        <v>938</v>
      </c>
      <c r="E109" s="6">
        <f t="shared" ref="E109:G109" si="125">IF(ISBLANK(B109),(B108+B110)/2, B109)</f>
        <v>89078</v>
      </c>
      <c r="F109" s="6">
        <f t="shared" si="125"/>
        <v>52983</v>
      </c>
      <c r="G109" s="6">
        <f t="shared" si="125"/>
        <v>938</v>
      </c>
      <c r="H109" s="6">
        <f t="shared" si="1"/>
        <v>0.98707140783744562</v>
      </c>
      <c r="I109" s="6">
        <f t="shared" si="2"/>
        <v>5.1026124818577649E-3</v>
      </c>
      <c r="J109" s="6">
        <f t="shared" si="3"/>
        <v>7.8259796806966625E-3</v>
      </c>
      <c r="K109" s="2">
        <v>1</v>
      </c>
      <c r="L109" s="6">
        <f t="shared" si="4"/>
        <v>-5.0366428861162663E-3</v>
      </c>
      <c r="M109" s="6">
        <f t="shared" si="12"/>
        <v>-2.7641509433962153E-4</v>
      </c>
      <c r="P109" s="2">
        <v>1</v>
      </c>
      <c r="Q109" s="6">
        <f t="shared" si="5"/>
        <v>5.1026124818577649E-3</v>
      </c>
      <c r="R109" s="6">
        <f t="shared" si="13"/>
        <v>1.2351233671988385E-4</v>
      </c>
      <c r="U109" s="2">
        <f t="shared" si="14"/>
        <v>140</v>
      </c>
      <c r="V109" s="1">
        <f t="shared" si="6"/>
        <v>44036</v>
      </c>
      <c r="W109" s="6">
        <f t="shared" si="19"/>
        <v>0.9928835795550992</v>
      </c>
      <c r="X109" s="6">
        <f t="shared" si="20"/>
        <v>2.1037285336870043E-3</v>
      </c>
      <c r="Y109" s="6">
        <f t="shared" si="21"/>
        <v>5.012691911213416E-3</v>
      </c>
      <c r="AF109" s="6">
        <f t="shared" si="8"/>
        <v>49032.136865366476</v>
      </c>
      <c r="AG109" s="6">
        <f t="shared" si="9"/>
        <v>40045.863134633524</v>
      </c>
      <c r="AH109" s="5">
        <f t="shared" si="10"/>
        <v>0.81672685905148978</v>
      </c>
      <c r="AI109" s="5"/>
      <c r="AJ109" s="7">
        <f t="shared" si="16"/>
        <v>140</v>
      </c>
      <c r="AK109" s="12">
        <f t="shared" si="17"/>
        <v>2091</v>
      </c>
      <c r="AL109" s="12">
        <f t="shared" si="27"/>
        <v>2179.8571428571427</v>
      </c>
    </row>
    <row r="110" spans="1:38" x14ac:dyDescent="0.25">
      <c r="A110" s="2">
        <v>141</v>
      </c>
      <c r="B110" s="6">
        <f>Raw_Data!G143</f>
        <v>90796</v>
      </c>
      <c r="C110" s="6">
        <f>Raw_Data!H143</f>
        <v>53808</v>
      </c>
      <c r="D110" s="6">
        <f>Raw_Data!J143</f>
        <v>964</v>
      </c>
      <c r="E110" s="6">
        <f t="shared" ref="E110:G110" si="126">IF(ISBLANK(B110),(B109+B111)/2, B110)</f>
        <v>90796</v>
      </c>
      <c r="F110" s="6">
        <f t="shared" si="126"/>
        <v>53808</v>
      </c>
      <c r="G110" s="6">
        <f t="shared" si="126"/>
        <v>964</v>
      </c>
      <c r="H110" s="6">
        <f t="shared" si="1"/>
        <v>0.98682206095791003</v>
      </c>
      <c r="I110" s="6">
        <f t="shared" si="2"/>
        <v>5.2284470246734402E-3</v>
      </c>
      <c r="J110" s="6">
        <f t="shared" si="3"/>
        <v>7.9494920174165463E-3</v>
      </c>
      <c r="K110" s="2">
        <v>1</v>
      </c>
      <c r="L110" s="6">
        <f t="shared" si="4"/>
        <v>-5.1595468684974971E-3</v>
      </c>
      <c r="M110" s="6">
        <f t="shared" si="12"/>
        <v>-3.5253991291728237E-4</v>
      </c>
      <c r="P110" s="2">
        <v>1</v>
      </c>
      <c r="Q110" s="6">
        <f t="shared" si="5"/>
        <v>5.2284470246734402E-3</v>
      </c>
      <c r="R110" s="6">
        <f t="shared" si="13"/>
        <v>1.3425253991291609E-4</v>
      </c>
      <c r="U110" s="2">
        <f t="shared" si="14"/>
        <v>141</v>
      </c>
      <c r="V110" s="1">
        <f t="shared" si="6"/>
        <v>44037</v>
      </c>
      <c r="W110" s="6">
        <f t="shared" si="19"/>
        <v>0.99279679944884314</v>
      </c>
      <c r="X110" s="6">
        <f t="shared" si="20"/>
        <v>2.1327603365921006E-3</v>
      </c>
      <c r="Y110" s="6">
        <f t="shared" si="21"/>
        <v>5.0704402145650921E-3</v>
      </c>
      <c r="AF110" s="6">
        <f t="shared" si="8"/>
        <v>49630.051797470784</v>
      </c>
      <c r="AG110" s="6">
        <f t="shared" si="9"/>
        <v>41165.948202529216</v>
      </c>
      <c r="AH110" s="5">
        <f t="shared" si="10"/>
        <v>0.82945607976631386</v>
      </c>
      <c r="AI110" s="5"/>
      <c r="AJ110" s="7">
        <f t="shared" si="16"/>
        <v>141</v>
      </c>
      <c r="AK110" s="12">
        <f t="shared" si="17"/>
        <v>1718</v>
      </c>
      <c r="AL110" s="12">
        <f t="shared" si="27"/>
        <v>2065.7142857142858</v>
      </c>
    </row>
    <row r="111" spans="1:38" x14ac:dyDescent="0.25">
      <c r="A111" s="2">
        <v>142</v>
      </c>
      <c r="B111" s="6">
        <f>Raw_Data!G144</f>
        <v>93936</v>
      </c>
      <c r="C111" s="6">
        <f>Raw_Data!H144</f>
        <v>54730</v>
      </c>
      <c r="D111" s="6">
        <f>Raw_Data!J144</f>
        <v>967</v>
      </c>
      <c r="E111" s="6">
        <f t="shared" ref="E111:G111" si="127">IF(ISBLANK(B111),(B110+B112)/2, B111)</f>
        <v>93936</v>
      </c>
      <c r="F111" s="6">
        <f t="shared" si="127"/>
        <v>54730</v>
      </c>
      <c r="G111" s="6">
        <f t="shared" si="127"/>
        <v>967</v>
      </c>
      <c r="H111" s="6">
        <f t="shared" si="1"/>
        <v>0.98636632801161106</v>
      </c>
      <c r="I111" s="6">
        <f t="shared" si="2"/>
        <v>5.5499274310595063E-3</v>
      </c>
      <c r="J111" s="6">
        <f t="shared" si="3"/>
        <v>8.0837445573294624E-3</v>
      </c>
      <c r="K111" s="2">
        <v>1</v>
      </c>
      <c r="L111" s="6">
        <f t="shared" si="4"/>
        <v>-5.4742615409050788E-3</v>
      </c>
      <c r="M111" s="6">
        <f t="shared" si="12"/>
        <v>-4.1313497822931255E-4</v>
      </c>
      <c r="P111" s="2">
        <v>1</v>
      </c>
      <c r="Q111" s="6">
        <f t="shared" si="5"/>
        <v>5.5499274310595063E-3</v>
      </c>
      <c r="R111" s="6">
        <f t="shared" si="13"/>
        <v>3.6574746008708262E-4</v>
      </c>
      <c r="U111" s="2">
        <f t="shared" si="14"/>
        <v>142</v>
      </c>
      <c r="V111" s="1">
        <f t="shared" si="6"/>
        <v>44038</v>
      </c>
      <c r="W111" s="6">
        <f t="shared" si="19"/>
        <v>0.99265621391885384</v>
      </c>
      <c r="X111" s="6">
        <f t="shared" si="20"/>
        <v>2.1594235468639319E-3</v>
      </c>
      <c r="Y111" s="6">
        <f t="shared" si="21"/>
        <v>5.1843625342819092E-3</v>
      </c>
      <c r="AF111" s="6">
        <f t="shared" si="8"/>
        <v>50598.686099097074</v>
      </c>
      <c r="AG111" s="6">
        <f t="shared" si="9"/>
        <v>43337.313900902926</v>
      </c>
      <c r="AH111" s="5">
        <f t="shared" si="10"/>
        <v>0.85649089417118818</v>
      </c>
      <c r="AI111" s="5"/>
      <c r="AJ111" s="7">
        <f t="shared" si="16"/>
        <v>142</v>
      </c>
      <c r="AK111" s="12">
        <f t="shared" si="17"/>
        <v>3140</v>
      </c>
      <c r="AL111" s="12">
        <f t="shared" si="27"/>
        <v>2260.1428571428573</v>
      </c>
    </row>
    <row r="112" spans="1:38" x14ac:dyDescent="0.25">
      <c r="A112" s="2">
        <v>143</v>
      </c>
      <c r="B112" s="6">
        <f>Raw_Data!G145</f>
        <v>96489</v>
      </c>
      <c r="C112" s="6">
        <f>Raw_Data!H145</f>
        <v>57239</v>
      </c>
      <c r="D112" s="6">
        <f>Raw_Data!J145</f>
        <v>978</v>
      </c>
      <c r="E112" s="6">
        <f t="shared" ref="E112:G112" si="128">IF(ISBLANK(B112),(B111+B113)/2, B112)</f>
        <v>96489</v>
      </c>
      <c r="F112" s="6">
        <f t="shared" si="128"/>
        <v>57239</v>
      </c>
      <c r="G112" s="6">
        <f t="shared" si="128"/>
        <v>978</v>
      </c>
      <c r="H112" s="6">
        <f t="shared" si="1"/>
        <v>0.9859957910014514</v>
      </c>
      <c r="I112" s="6">
        <f t="shared" si="2"/>
        <v>5.5547169811320752E-3</v>
      </c>
      <c r="J112" s="6">
        <f t="shared" si="3"/>
        <v>8.4494920174165451E-3</v>
      </c>
      <c r="K112" s="2">
        <v>1</v>
      </c>
      <c r="L112" s="6">
        <f t="shared" si="4"/>
        <v>-5.4769275636005147E-3</v>
      </c>
      <c r="M112" s="6">
        <f t="shared" si="12"/>
        <v>-3.7068214804064636E-4</v>
      </c>
      <c r="P112" s="2">
        <v>1</v>
      </c>
      <c r="Q112" s="6">
        <f t="shared" si="5"/>
        <v>5.5547169811320752E-3</v>
      </c>
      <c r="R112" s="6">
        <f t="shared" si="13"/>
        <v>7.866473149492105E-5</v>
      </c>
      <c r="U112" s="2">
        <f t="shared" si="14"/>
        <v>143</v>
      </c>
      <c r="V112" s="1">
        <f t="shared" si="6"/>
        <v>44039</v>
      </c>
      <c r="W112" s="6">
        <f t="shared" si="19"/>
        <v>0.9925666239457982</v>
      </c>
      <c r="X112" s="6">
        <f t="shared" si="20"/>
        <v>2.189119035470814E-3</v>
      </c>
      <c r="Y112" s="6">
        <f t="shared" si="21"/>
        <v>5.2442570187313095E-3</v>
      </c>
      <c r="AF112" s="6">
        <f t="shared" si="8"/>
        <v>51215.961013450411</v>
      </c>
      <c r="AG112" s="6">
        <f t="shared" si="9"/>
        <v>45273.038986549589</v>
      </c>
      <c r="AH112" s="5">
        <f t="shared" si="10"/>
        <v>0.88396347721875057</v>
      </c>
      <c r="AI112" s="5"/>
      <c r="AJ112" s="7">
        <f t="shared" si="16"/>
        <v>143</v>
      </c>
      <c r="AK112" s="12">
        <f t="shared" si="17"/>
        <v>2553</v>
      </c>
      <c r="AL112" s="12">
        <f t="shared" si="27"/>
        <v>2390.7142857142858</v>
      </c>
    </row>
    <row r="113" spans="1:38" x14ac:dyDescent="0.25">
      <c r="A113" s="2">
        <v>144</v>
      </c>
      <c r="B113" s="6">
        <f>Raw_Data!G146</f>
        <v>99044</v>
      </c>
      <c r="C113" s="6">
        <f>Raw_Data!H146</f>
        <v>57760</v>
      </c>
      <c r="D113" s="6">
        <f>Raw_Data!J146</f>
        <v>999</v>
      </c>
      <c r="E113" s="6">
        <f t="shared" ref="E113:G113" si="129">IF(ISBLANK(B113),(B112+B114)/2, B113)</f>
        <v>99044</v>
      </c>
      <c r="F113" s="6">
        <f t="shared" si="129"/>
        <v>57760</v>
      </c>
      <c r="G113" s="6">
        <f t="shared" si="129"/>
        <v>999</v>
      </c>
      <c r="H113" s="6">
        <f t="shared" si="1"/>
        <v>0.98562496371552977</v>
      </c>
      <c r="I113" s="6">
        <f t="shared" si="2"/>
        <v>5.8468795355587806E-3</v>
      </c>
      <c r="J113" s="6">
        <f t="shared" si="3"/>
        <v>8.5281567489114661E-3</v>
      </c>
      <c r="K113" s="2">
        <v>1</v>
      </c>
      <c r="L113" s="6">
        <f t="shared" si="4"/>
        <v>-5.7628304300841966E-3</v>
      </c>
      <c r="M113" s="6">
        <f t="shared" si="12"/>
        <v>-3.1444121915819023E-4</v>
      </c>
      <c r="P113" s="2">
        <v>1</v>
      </c>
      <c r="Q113" s="6">
        <f t="shared" si="5"/>
        <v>5.8468795355587806E-3</v>
      </c>
      <c r="R113" s="6">
        <f t="shared" si="13"/>
        <v>6.3715529753265512E-4</v>
      </c>
      <c r="U113" s="2">
        <f t="shared" si="14"/>
        <v>144</v>
      </c>
      <c r="V113" s="1">
        <f t="shared" si="6"/>
        <v>44040</v>
      </c>
      <c r="W113" s="6">
        <f t="shared" si="19"/>
        <v>0.99242289419830232</v>
      </c>
      <c r="X113" s="6">
        <f t="shared" si="20"/>
        <v>2.2165362073241304E-3</v>
      </c>
      <c r="Y113" s="6">
        <f t="shared" si="21"/>
        <v>5.360569594373278E-3</v>
      </c>
      <c r="AF113" s="6">
        <f t="shared" si="8"/>
        <v>52206.258973697026</v>
      </c>
      <c r="AG113" s="6">
        <f t="shared" si="9"/>
        <v>46837.741026302974</v>
      </c>
      <c r="AH113" s="5">
        <f t="shared" si="10"/>
        <v>0.89716715863324237</v>
      </c>
      <c r="AI113" s="5"/>
      <c r="AJ113" s="7">
        <f t="shared" si="16"/>
        <v>144</v>
      </c>
      <c r="AK113" s="12">
        <f t="shared" si="17"/>
        <v>2555</v>
      </c>
      <c r="AL113" s="12">
        <f t="shared" si="27"/>
        <v>2442.8571428571427</v>
      </c>
    </row>
    <row r="114" spans="1:38" x14ac:dyDescent="0.25">
      <c r="A114" s="2">
        <v>145</v>
      </c>
      <c r="B114" s="6">
        <f>Raw_Data!G147</f>
        <v>100822</v>
      </c>
      <c r="C114" s="6">
        <f>Raw_Data!H147</f>
        <v>62129</v>
      </c>
      <c r="D114" s="6">
        <f>Raw_Data!J147</f>
        <v>1020</v>
      </c>
      <c r="E114" s="6">
        <f t="shared" ref="E114:G114" si="130">IF(ISBLANK(B114),(B113+B115)/2, B114)</f>
        <v>100822</v>
      </c>
      <c r="F114" s="6">
        <f t="shared" si="130"/>
        <v>62129</v>
      </c>
      <c r="G114" s="6">
        <f t="shared" si="130"/>
        <v>1020</v>
      </c>
      <c r="H114" s="6">
        <f t="shared" si="1"/>
        <v>0.98536690856313502</v>
      </c>
      <c r="I114" s="6">
        <f t="shared" si="2"/>
        <v>5.4677793904208995E-3</v>
      </c>
      <c r="J114" s="6">
        <f t="shared" si="3"/>
        <v>9.1653120464441212E-3</v>
      </c>
      <c r="K114" s="2">
        <v>1</v>
      </c>
      <c r="L114" s="6">
        <f t="shared" si="4"/>
        <v>-5.3877688746442644E-3</v>
      </c>
      <c r="M114" s="6">
        <f t="shared" si="12"/>
        <v>-2.7772133526848819E-4</v>
      </c>
      <c r="P114" s="2">
        <v>1</v>
      </c>
      <c r="Q114" s="6">
        <f t="shared" si="5"/>
        <v>5.4677793904208995E-3</v>
      </c>
      <c r="R114" s="6">
        <f t="shared" si="13"/>
        <v>3.0740203193033513E-4</v>
      </c>
      <c r="U114" s="2">
        <f t="shared" si="14"/>
        <v>145</v>
      </c>
      <c r="V114" s="1">
        <f t="shared" si="6"/>
        <v>44041</v>
      </c>
      <c r="W114" s="6">
        <f t="shared" si="19"/>
        <v>0.99233041626959262</v>
      </c>
      <c r="X114" s="6">
        <f t="shared" si="20"/>
        <v>2.2469127824426534E-3</v>
      </c>
      <c r="Y114" s="6">
        <f t="shared" si="21"/>
        <v>5.4226709479650199E-3</v>
      </c>
      <c r="AF114" s="6">
        <f t="shared" si="8"/>
        <v>52843.431902506854</v>
      </c>
      <c r="AG114" s="6">
        <f t="shared" si="9"/>
        <v>47978.568097493146</v>
      </c>
      <c r="AH114" s="5">
        <f t="shared" si="10"/>
        <v>0.90793815560675339</v>
      </c>
      <c r="AI114" s="5"/>
      <c r="AJ114" s="7">
        <f t="shared" si="16"/>
        <v>145</v>
      </c>
      <c r="AK114" s="12">
        <f t="shared" si="17"/>
        <v>1778</v>
      </c>
      <c r="AL114" s="12">
        <f t="shared" si="27"/>
        <v>2343.5714285714284</v>
      </c>
    </row>
    <row r="115" spans="1:38" x14ac:dyDescent="0.25">
      <c r="A115" s="2">
        <v>146</v>
      </c>
      <c r="B115" s="6">
        <f>Raw_Data!G148</f>
        <v>102871</v>
      </c>
      <c r="C115" s="6">
        <f>Raw_Data!H148</f>
        <v>64234</v>
      </c>
      <c r="D115" s="6">
        <f>Raw_Data!J148</f>
        <v>1033</v>
      </c>
      <c r="E115" s="6">
        <f t="shared" ref="E115:G115" si="131">IF(ISBLANK(B115),(B114+B116)/2, B115)</f>
        <v>102871</v>
      </c>
      <c r="F115" s="6">
        <f t="shared" si="131"/>
        <v>64234</v>
      </c>
      <c r="G115" s="6">
        <f t="shared" si="131"/>
        <v>1033</v>
      </c>
      <c r="H115" s="6">
        <f t="shared" si="1"/>
        <v>0.98506952104499279</v>
      </c>
      <c r="I115" s="6">
        <f t="shared" si="2"/>
        <v>5.4577648766328014E-3</v>
      </c>
      <c r="J115" s="6">
        <f t="shared" si="3"/>
        <v>9.4727140783744564E-3</v>
      </c>
      <c r="K115" s="2">
        <v>1</v>
      </c>
      <c r="L115" s="6">
        <f t="shared" si="4"/>
        <v>-5.376277833000858E-3</v>
      </c>
      <c r="M115" s="6">
        <f t="shared" si="12"/>
        <v>-3.7278664731499322E-4</v>
      </c>
      <c r="P115" s="2">
        <v>1</v>
      </c>
      <c r="Q115" s="6">
        <f t="shared" si="5"/>
        <v>5.4577648766328014E-3</v>
      </c>
      <c r="R115" s="6">
        <f t="shared" si="13"/>
        <v>3.1204644412191444E-4</v>
      </c>
      <c r="U115" s="2">
        <f t="shared" si="14"/>
        <v>146</v>
      </c>
      <c r="V115" s="1">
        <f t="shared" si="6"/>
        <v>44042</v>
      </c>
      <c r="W115" s="6">
        <f t="shared" si="19"/>
        <v>0.99218347172059451</v>
      </c>
      <c r="X115" s="6">
        <f t="shared" si="20"/>
        <v>2.2750996777048693E-3</v>
      </c>
      <c r="Y115" s="6">
        <f t="shared" si="21"/>
        <v>5.5414286017002991E-3</v>
      </c>
      <c r="AF115" s="6">
        <f t="shared" si="8"/>
        <v>53855.879845103809</v>
      </c>
      <c r="AG115" s="6">
        <f t="shared" si="9"/>
        <v>49015.120154896191</v>
      </c>
      <c r="AH115" s="5">
        <f t="shared" si="10"/>
        <v>0.91011641246730635</v>
      </c>
      <c r="AI115" s="5"/>
      <c r="AJ115" s="7">
        <f t="shared" si="16"/>
        <v>146</v>
      </c>
      <c r="AK115" s="12">
        <f t="shared" si="17"/>
        <v>2049</v>
      </c>
      <c r="AL115" s="12">
        <f t="shared" si="27"/>
        <v>2269.1428571428573</v>
      </c>
    </row>
    <row r="116" spans="1:38" x14ac:dyDescent="0.25">
      <c r="A116" s="2">
        <v>147</v>
      </c>
      <c r="B116" s="6">
        <f>Raw_Data!G149</f>
        <v>105959</v>
      </c>
      <c r="C116" s="6">
        <f>Raw_Data!H149</f>
        <v>66357</v>
      </c>
      <c r="D116" s="6">
        <f>Raw_Data!J149</f>
        <v>1060</v>
      </c>
      <c r="E116" s="6">
        <f t="shared" ref="E116:G116" si="132">IF(ISBLANK(B116),(B115+B117)/2, B116)</f>
        <v>105959</v>
      </c>
      <c r="F116" s="6">
        <f t="shared" si="132"/>
        <v>66357</v>
      </c>
      <c r="G116" s="6">
        <f t="shared" si="132"/>
        <v>1060</v>
      </c>
      <c r="H116" s="6">
        <f t="shared" si="1"/>
        <v>0.98462133526850504</v>
      </c>
      <c r="I116" s="6">
        <f t="shared" si="2"/>
        <v>5.5939042089985487E-3</v>
      </c>
      <c r="J116" s="6">
        <f t="shared" si="3"/>
        <v>9.7847605224963708E-3</v>
      </c>
      <c r="K116" s="2">
        <v>1</v>
      </c>
      <c r="L116" s="6">
        <f t="shared" si="4"/>
        <v>-5.5078774316282613E-3</v>
      </c>
      <c r="M116" s="6">
        <f t="shared" si="12"/>
        <v>-3.855587808418437E-4</v>
      </c>
      <c r="P116" s="2">
        <v>1</v>
      </c>
      <c r="Q116" s="6">
        <f t="shared" si="5"/>
        <v>5.5939042089985487E-3</v>
      </c>
      <c r="R116" s="6">
        <f t="shared" si="13"/>
        <v>1.8882438316400636E-4</v>
      </c>
      <c r="U116" s="2">
        <f t="shared" si="14"/>
        <v>147</v>
      </c>
      <c r="V116" s="1">
        <f t="shared" si="6"/>
        <v>44043</v>
      </c>
      <c r="W116" s="6">
        <f t="shared" si="19"/>
        <v>0.99208802620206371</v>
      </c>
      <c r="X116" s="6">
        <f t="shared" si="20"/>
        <v>2.3061750167530657E-3</v>
      </c>
      <c r="Y116" s="6">
        <f t="shared" si="21"/>
        <v>5.6057987811835444E-3</v>
      </c>
      <c r="AF116" s="6">
        <f t="shared" si="8"/>
        <v>54513.499467781032</v>
      </c>
      <c r="AG116" s="6">
        <f t="shared" si="9"/>
        <v>51445.500532218968</v>
      </c>
      <c r="AH116" s="5">
        <f t="shared" si="10"/>
        <v>0.94372038182257345</v>
      </c>
      <c r="AI116" s="5"/>
      <c r="AJ116" s="7">
        <f t="shared" si="16"/>
        <v>147</v>
      </c>
      <c r="AK116" s="12">
        <f t="shared" si="17"/>
        <v>3088</v>
      </c>
      <c r="AL116" s="12">
        <f t="shared" si="27"/>
        <v>2411.5714285714284</v>
      </c>
    </row>
    <row r="117" spans="1:38" x14ac:dyDescent="0.25">
      <c r="A117" s="2">
        <v>148</v>
      </c>
      <c r="B117" s="6">
        <f>Raw_Data!G150</f>
        <v>108184</v>
      </c>
      <c r="C117" s="6">
        <f>Raw_Data!H150</f>
        <v>67651</v>
      </c>
      <c r="D117" s="6">
        <f>Raw_Data!J150</f>
        <v>1067</v>
      </c>
      <c r="E117" s="6">
        <f t="shared" ref="E117:G117" si="133">IF(ISBLANK(B117),(B116+B118)/2, B117)</f>
        <v>108184</v>
      </c>
      <c r="F117" s="6">
        <f t="shared" si="133"/>
        <v>67651</v>
      </c>
      <c r="G117" s="6">
        <f t="shared" si="133"/>
        <v>1067</v>
      </c>
      <c r="H117" s="6">
        <f t="shared" si="1"/>
        <v>0.9842984034833091</v>
      </c>
      <c r="I117" s="6">
        <f t="shared" si="2"/>
        <v>5.7280116110304787E-3</v>
      </c>
      <c r="J117" s="6">
        <f t="shared" si="3"/>
        <v>9.9735849056603772E-3</v>
      </c>
      <c r="K117" s="2">
        <v>1</v>
      </c>
      <c r="L117" s="6">
        <f t="shared" si="4"/>
        <v>-5.6380726838711577E-3</v>
      </c>
      <c r="M117" s="6">
        <f t="shared" si="12"/>
        <v>-2.6611030478951303E-4</v>
      </c>
      <c r="P117" s="2">
        <v>1</v>
      </c>
      <c r="Q117" s="6">
        <f t="shared" si="5"/>
        <v>5.7280116110304787E-3</v>
      </c>
      <c r="R117" s="6">
        <f t="shared" si="13"/>
        <v>1.1988388969521105E-4</v>
      </c>
      <c r="U117" s="2">
        <f t="shared" si="14"/>
        <v>148</v>
      </c>
      <c r="V117" s="1">
        <f t="shared" si="6"/>
        <v>44044</v>
      </c>
      <c r="W117" s="6">
        <f t="shared" si="19"/>
        <v>0.9919377945092912</v>
      </c>
      <c r="X117" s="6">
        <f t="shared" si="20"/>
        <v>2.3351477326335017E-3</v>
      </c>
      <c r="Y117" s="6">
        <f t="shared" si="21"/>
        <v>5.7270577580749889E-3</v>
      </c>
      <c r="AF117" s="6">
        <f t="shared" si="8"/>
        <v>55548.595830983606</v>
      </c>
      <c r="AG117" s="6">
        <f t="shared" si="9"/>
        <v>52635.404169016394</v>
      </c>
      <c r="AH117" s="5">
        <f t="shared" si="10"/>
        <v>0.9475559801577863</v>
      </c>
      <c r="AI117" s="5"/>
      <c r="AJ117" s="7">
        <f t="shared" si="16"/>
        <v>148</v>
      </c>
      <c r="AK117" s="12">
        <f t="shared" si="17"/>
        <v>2225</v>
      </c>
      <c r="AL117" s="12">
        <f t="shared" si="27"/>
        <v>2484</v>
      </c>
    </row>
    <row r="118" spans="1:38" x14ac:dyDescent="0.25">
      <c r="A118" s="2">
        <v>149</v>
      </c>
      <c r="B118" s="6">
        <f>Raw_Data!G151</f>
        <v>109626</v>
      </c>
      <c r="C118" s="6">
        <f>Raw_Data!H151</f>
        <v>68471</v>
      </c>
      <c r="D118" s="6">
        <f>Raw_Data!J151</f>
        <v>1073</v>
      </c>
      <c r="E118" s="6">
        <f t="shared" ref="E118:G118" si="134">IF(ISBLANK(B118),(B117+B119)/2, B118)</f>
        <v>109626</v>
      </c>
      <c r="F118" s="6">
        <f t="shared" si="134"/>
        <v>68471</v>
      </c>
      <c r="G118" s="6">
        <f t="shared" si="134"/>
        <v>1073</v>
      </c>
      <c r="H118" s="6">
        <f t="shared" si="1"/>
        <v>0.98408911465892601</v>
      </c>
      <c r="I118" s="6">
        <f t="shared" si="2"/>
        <v>5.8174165457184328E-3</v>
      </c>
      <c r="J118" s="6">
        <f t="shared" si="3"/>
        <v>1.0093468795355588E-2</v>
      </c>
      <c r="K118" s="2">
        <v>1</v>
      </c>
      <c r="L118" s="6">
        <f t="shared" si="4"/>
        <v>-5.7248562980782404E-3</v>
      </c>
      <c r="M118" s="6">
        <f t="shared" si="12"/>
        <v>-1.7793904208995848E-4</v>
      </c>
      <c r="P118" s="2">
        <v>1</v>
      </c>
      <c r="Q118" s="6">
        <f t="shared" si="5"/>
        <v>5.8174165457184328E-3</v>
      </c>
      <c r="R118" s="6">
        <f t="shared" si="13"/>
        <v>3.5210449927431005E-4</v>
      </c>
      <c r="U118" s="2">
        <f t="shared" si="14"/>
        <v>149</v>
      </c>
      <c r="V118" s="1">
        <f t="shared" si="6"/>
        <v>44045</v>
      </c>
      <c r="W118" s="6">
        <f t="shared" si="19"/>
        <v>0.99183930019271327</v>
      </c>
      <c r="X118" s="6">
        <f t="shared" si="20"/>
        <v>2.3669397913880161E-3</v>
      </c>
      <c r="Y118" s="6">
        <f t="shared" si="21"/>
        <v>5.7937600158990792E-3</v>
      </c>
      <c r="AF118" s="6">
        <f t="shared" si="8"/>
        <v>56227.221672205575</v>
      </c>
      <c r="AG118" s="6">
        <f t="shared" si="9"/>
        <v>53398.778327794425</v>
      </c>
      <c r="AH118" s="5">
        <f t="shared" si="10"/>
        <v>0.94969619233721958</v>
      </c>
      <c r="AI118" s="5"/>
      <c r="AJ118" s="7">
        <f t="shared" si="16"/>
        <v>149</v>
      </c>
      <c r="AK118" s="12">
        <f t="shared" si="17"/>
        <v>1442</v>
      </c>
      <c r="AL118" s="12">
        <f t="shared" si="27"/>
        <v>2241.4285714285716</v>
      </c>
    </row>
    <row r="119" spans="1:38" x14ac:dyDescent="0.25">
      <c r="A119" s="2">
        <v>150</v>
      </c>
      <c r="B119" s="6">
        <f>Raw_Data!G152</f>
        <v>110636</v>
      </c>
      <c r="C119" s="6">
        <f>Raw_Data!H152</f>
        <v>70878</v>
      </c>
      <c r="D119" s="6">
        <f>Raw_Data!J152</f>
        <v>1092</v>
      </c>
      <c r="E119" s="6">
        <f t="shared" ref="E119:G119" si="135">IF(ISBLANK(B119),(B118+B120)/2, B119)</f>
        <v>110636</v>
      </c>
      <c r="F119" s="6">
        <f t="shared" si="135"/>
        <v>70878</v>
      </c>
      <c r="G119" s="6">
        <f t="shared" si="135"/>
        <v>1092</v>
      </c>
      <c r="H119" s="6">
        <f t="shared" si="1"/>
        <v>0.98394252539912919</v>
      </c>
      <c r="I119" s="6">
        <f t="shared" si="2"/>
        <v>5.6119013062409292E-3</v>
      </c>
      <c r="J119" s="6">
        <f t="shared" si="3"/>
        <v>1.0445573294629898E-2</v>
      </c>
      <c r="K119" s="2">
        <v>1</v>
      </c>
      <c r="L119" s="6">
        <f t="shared" si="4"/>
        <v>-5.5217883435533721E-3</v>
      </c>
      <c r="M119" s="6">
        <f t="shared" si="12"/>
        <v>-2.0428156748913961E-4</v>
      </c>
      <c r="P119" s="2">
        <v>1</v>
      </c>
      <c r="Q119" s="6">
        <f t="shared" si="5"/>
        <v>5.6119013062409292E-3</v>
      </c>
      <c r="R119" s="6">
        <f t="shared" si="13"/>
        <v>3.4920174165457146E-4</v>
      </c>
      <c r="U119" s="2">
        <f t="shared" si="14"/>
        <v>150</v>
      </c>
      <c r="V119" s="1">
        <f t="shared" si="6"/>
        <v>44046</v>
      </c>
      <c r="W119" s="6">
        <f t="shared" si="19"/>
        <v>0.99168570723290872</v>
      </c>
      <c r="X119" s="6">
        <f t="shared" si="20"/>
        <v>2.3967147607810131E-3</v>
      </c>
      <c r="Y119" s="6">
        <f t="shared" si="21"/>
        <v>5.9175780063099419E-3</v>
      </c>
      <c r="AF119" s="6">
        <f t="shared" si="8"/>
        <v>57285.477165258919</v>
      </c>
      <c r="AG119" s="6">
        <f t="shared" si="9"/>
        <v>53350.522834741081</v>
      </c>
      <c r="AH119" s="5">
        <f t="shared" si="10"/>
        <v>0.93130973982871501</v>
      </c>
      <c r="AI119" s="5"/>
      <c r="AJ119" s="7">
        <f t="shared" si="16"/>
        <v>150</v>
      </c>
      <c r="AK119" s="12">
        <f t="shared" si="17"/>
        <v>1010</v>
      </c>
      <c r="AL119" s="12">
        <f t="shared" si="27"/>
        <v>2021</v>
      </c>
    </row>
    <row r="120" spans="1:38" x14ac:dyDescent="0.25">
      <c r="A120" s="2">
        <v>151</v>
      </c>
      <c r="B120" s="6">
        <f>Raw_Data!G153</f>
        <v>112441</v>
      </c>
      <c r="C120" s="6">
        <f>Raw_Data!H153</f>
        <v>73259</v>
      </c>
      <c r="D120" s="6">
        <f>Raw_Data!J153</f>
        <v>1117</v>
      </c>
      <c r="E120" s="6">
        <f t="shared" ref="E120:G120" si="136">IF(ISBLANK(B120),(B119+B121)/2, B120)</f>
        <v>112441</v>
      </c>
      <c r="F120" s="6">
        <f t="shared" si="136"/>
        <v>73259</v>
      </c>
      <c r="G120" s="6">
        <f t="shared" si="136"/>
        <v>1117</v>
      </c>
      <c r="H120" s="6">
        <f t="shared" si="1"/>
        <v>0.98368055152394773</v>
      </c>
      <c r="I120" s="6">
        <f t="shared" si="2"/>
        <v>5.5246734397677794E-3</v>
      </c>
      <c r="J120" s="6">
        <f t="shared" si="3"/>
        <v>1.079477503628447E-2</v>
      </c>
      <c r="K120" s="2">
        <v>1</v>
      </c>
      <c r="L120" s="6">
        <f t="shared" si="4"/>
        <v>-5.4345138162204751E-3</v>
      </c>
      <c r="M120" s="6">
        <f t="shared" si="12"/>
        <v>-2.5123367198837121E-4</v>
      </c>
      <c r="P120" s="2">
        <v>1</v>
      </c>
      <c r="Q120" s="6">
        <f t="shared" si="5"/>
        <v>5.5246734397677794E-3</v>
      </c>
      <c r="R120" s="6">
        <f t="shared" si="13"/>
        <v>3.3642960812772099E-4</v>
      </c>
      <c r="U120" s="2">
        <f t="shared" si="14"/>
        <v>151</v>
      </c>
      <c r="V120" s="1">
        <f t="shared" si="6"/>
        <v>44047</v>
      </c>
      <c r="W120" s="6">
        <f t="shared" si="19"/>
        <v>0.99158408130755704</v>
      </c>
      <c r="X120" s="6">
        <f t="shared" si="20"/>
        <v>2.429241774798857E-3</v>
      </c>
      <c r="Y120" s="6">
        <f t="shared" si="21"/>
        <v>5.9866769176444351E-3</v>
      </c>
      <c r="AF120" s="6">
        <f t="shared" si="8"/>
        <v>57985.679790931987</v>
      </c>
      <c r="AG120" s="6">
        <f t="shared" si="9"/>
        <v>54455.320209068013</v>
      </c>
      <c r="AH120" s="5">
        <f t="shared" si="10"/>
        <v>0.93911669925069907</v>
      </c>
      <c r="AI120" s="5"/>
      <c r="AJ120" s="7">
        <f t="shared" si="16"/>
        <v>151</v>
      </c>
      <c r="AK120" s="12">
        <f t="shared" si="17"/>
        <v>1805</v>
      </c>
      <c r="AL120" s="12">
        <f t="shared" si="27"/>
        <v>1913.8571428571429</v>
      </c>
    </row>
    <row r="121" spans="1:38" x14ac:dyDescent="0.25">
      <c r="A121" s="2">
        <v>152</v>
      </c>
      <c r="B121" s="6">
        <f>Raw_Data!G154</f>
        <v>114098</v>
      </c>
      <c r="C121" s="6">
        <f>Raw_Data!H154</f>
        <v>75550</v>
      </c>
      <c r="D121" s="6">
        <f>Raw_Data!J154</f>
        <v>1144</v>
      </c>
      <c r="E121" s="6">
        <f t="shared" ref="E121:G121" si="137">IF(ISBLANK(B121),(B120+B122)/2, B121)</f>
        <v>114098</v>
      </c>
      <c r="F121" s="6">
        <f t="shared" si="137"/>
        <v>75550</v>
      </c>
      <c r="G121" s="6">
        <f t="shared" si="137"/>
        <v>1144</v>
      </c>
      <c r="H121" s="6">
        <f t="shared" si="1"/>
        <v>0.98344005805515244</v>
      </c>
      <c r="I121" s="6">
        <f t="shared" si="2"/>
        <v>5.4287373004354138E-3</v>
      </c>
      <c r="J121" s="6">
        <f t="shared" si="3"/>
        <v>1.1131204644412191E-2</v>
      </c>
      <c r="K121" s="2">
        <v>1</v>
      </c>
      <c r="L121" s="6">
        <f t="shared" si="4"/>
        <v>-5.3388377259063749E-3</v>
      </c>
      <c r="M121" s="6">
        <f t="shared" si="12"/>
        <v>-2.8367198838896712E-4</v>
      </c>
      <c r="P121" s="2">
        <v>1</v>
      </c>
      <c r="Q121" s="6">
        <f t="shared" si="5"/>
        <v>5.4287373004354138E-3</v>
      </c>
      <c r="R121" s="6">
        <f t="shared" si="13"/>
        <v>2.9753265602322325E-4</v>
      </c>
      <c r="U121" s="2">
        <f t="shared" si="14"/>
        <v>152</v>
      </c>
      <c r="V121" s="1">
        <f t="shared" si="6"/>
        <v>44048</v>
      </c>
      <c r="W121" s="6">
        <f t="shared" si="19"/>
        <v>0.99142705115395391</v>
      </c>
      <c r="X121" s="6">
        <f t="shared" si="20"/>
        <v>2.4598357662872303E-3</v>
      </c>
      <c r="Y121" s="6">
        <f t="shared" si="21"/>
        <v>6.1131130797585104E-3</v>
      </c>
      <c r="AF121" s="6">
        <f t="shared" si="8"/>
        <v>59067.617549257571</v>
      </c>
      <c r="AG121" s="6">
        <f t="shared" si="9"/>
        <v>55030.382450742429</v>
      </c>
      <c r="AH121" s="5">
        <f t="shared" si="10"/>
        <v>0.9316506189681949</v>
      </c>
      <c r="AI121" s="5"/>
      <c r="AJ121" s="7">
        <f t="shared" si="16"/>
        <v>152</v>
      </c>
      <c r="AK121" s="12">
        <f t="shared" si="17"/>
        <v>1657</v>
      </c>
      <c r="AL121" s="12">
        <f t="shared" si="27"/>
        <v>1896.5714285714287</v>
      </c>
    </row>
    <row r="122" spans="1:38" x14ac:dyDescent="0.25">
      <c r="A122" s="2">
        <v>153</v>
      </c>
      <c r="B122" s="6">
        <f>Raw_Data!G155</f>
        <v>116350</v>
      </c>
      <c r="C122" s="6">
        <f>Raw_Data!H155</f>
        <v>77558</v>
      </c>
      <c r="D122" s="6">
        <f>Raw_Data!J155</f>
        <v>1186</v>
      </c>
      <c r="E122" s="6">
        <f t="shared" ref="E122:G122" si="138">IF(ISBLANK(B122),(B121+B123)/2, B122)</f>
        <v>116350</v>
      </c>
      <c r="F122" s="6">
        <f t="shared" si="138"/>
        <v>77558</v>
      </c>
      <c r="G122" s="6">
        <f t="shared" si="138"/>
        <v>1186</v>
      </c>
      <c r="H122" s="6">
        <f t="shared" si="1"/>
        <v>0.9831132075471698</v>
      </c>
      <c r="I122" s="6">
        <f t="shared" si="2"/>
        <v>5.4580551523947755E-3</v>
      </c>
      <c r="J122" s="6">
        <f t="shared" si="3"/>
        <v>1.1428737300435414E-2</v>
      </c>
      <c r="K122" s="2">
        <v>1</v>
      </c>
      <c r="L122" s="6">
        <f t="shared" si="4"/>
        <v>-5.3658861078401841E-3</v>
      </c>
      <c r="M122" s="6">
        <f t="shared" si="12"/>
        <v>-3.3991291727142325E-4</v>
      </c>
      <c r="P122" s="2">
        <v>1</v>
      </c>
      <c r="Q122" s="6">
        <f t="shared" si="5"/>
        <v>5.4580551523947755E-3</v>
      </c>
      <c r="R122" s="6">
        <f t="shared" si="13"/>
        <v>2.6400580551523903E-4</v>
      </c>
      <c r="U122" s="2">
        <f t="shared" si="14"/>
        <v>153</v>
      </c>
      <c r="V122" s="1">
        <f t="shared" si="6"/>
        <v>44049</v>
      </c>
      <c r="W122" s="6">
        <f t="shared" si="19"/>
        <v>0.99132220917850966</v>
      </c>
      <c r="X122" s="6">
        <f t="shared" si="20"/>
        <v>2.4931162519771463E-3</v>
      </c>
      <c r="Y122" s="6">
        <f t="shared" si="21"/>
        <v>6.1846745695134904E-3</v>
      </c>
      <c r="AF122" s="6">
        <f t="shared" si="8"/>
        <v>59789.978760068436</v>
      </c>
      <c r="AG122" s="6">
        <f t="shared" si="9"/>
        <v>56560.021239931564</v>
      </c>
      <c r="AH122" s="5">
        <f t="shared" si="10"/>
        <v>0.94597827951907476</v>
      </c>
      <c r="AI122" s="5"/>
      <c r="AJ122" s="7">
        <f t="shared" si="16"/>
        <v>153</v>
      </c>
      <c r="AK122" s="12">
        <f t="shared" si="17"/>
        <v>2252</v>
      </c>
      <c r="AL122" s="12">
        <f t="shared" si="27"/>
        <v>1925.5714285714287</v>
      </c>
    </row>
    <row r="123" spans="1:38" x14ac:dyDescent="0.25">
      <c r="A123" s="2">
        <v>154</v>
      </c>
      <c r="B123" s="6">
        <f>Raw_Data!G156</f>
        <v>118782</v>
      </c>
      <c r="C123" s="6">
        <f>Raw_Data!H156</f>
        <v>79357</v>
      </c>
      <c r="D123" s="6">
        <f>Raw_Data!J156</f>
        <v>1206</v>
      </c>
      <c r="E123" s="6">
        <f t="shared" ref="E123:G123" si="139">IF(ISBLANK(B123),(B122+B124)/2, B123)</f>
        <v>118782</v>
      </c>
      <c r="F123" s="6">
        <f t="shared" si="139"/>
        <v>79357</v>
      </c>
      <c r="G123" s="6">
        <f t="shared" si="139"/>
        <v>1206</v>
      </c>
      <c r="H123" s="6">
        <f t="shared" si="1"/>
        <v>0.9827602322206096</v>
      </c>
      <c r="I123" s="6">
        <f t="shared" si="2"/>
        <v>5.5470246734397677E-3</v>
      </c>
      <c r="J123" s="6">
        <f t="shared" si="3"/>
        <v>1.1692743105950653E-2</v>
      </c>
      <c r="K123" s="2">
        <v>1</v>
      </c>
      <c r="L123" s="6">
        <f t="shared" si="4"/>
        <v>-5.4513952562031173E-3</v>
      </c>
      <c r="M123" s="6">
        <f t="shared" si="12"/>
        <v>-3.0732946298983599E-4</v>
      </c>
      <c r="P123" s="2">
        <v>1</v>
      </c>
      <c r="Q123" s="6">
        <f t="shared" si="5"/>
        <v>5.5470246734397677E-3</v>
      </c>
      <c r="R123" s="6">
        <f t="shared" si="13"/>
        <v>1.4397677793904183E-4</v>
      </c>
      <c r="U123" s="2">
        <f t="shared" si="14"/>
        <v>154</v>
      </c>
      <c r="V123" s="1">
        <f t="shared" si="6"/>
        <v>44050</v>
      </c>
      <c r="W123" s="6">
        <f t="shared" si="19"/>
        <v>0.99116166407854533</v>
      </c>
      <c r="X123" s="6">
        <f t="shared" si="20"/>
        <v>2.5245463695127771E-3</v>
      </c>
      <c r="Y123" s="6">
        <f t="shared" si="21"/>
        <v>6.3137895519414971E-3</v>
      </c>
      <c r="AF123" s="6">
        <f t="shared" si="8"/>
        <v>60896.134498822641</v>
      </c>
      <c r="AG123" s="6">
        <f t="shared" si="9"/>
        <v>57885.865501177359</v>
      </c>
      <c r="AH123" s="5">
        <f t="shared" si="10"/>
        <v>0.95056715795805591</v>
      </c>
      <c r="AI123" s="5"/>
      <c r="AJ123" s="7">
        <f t="shared" si="16"/>
        <v>154</v>
      </c>
      <c r="AK123" s="12">
        <f t="shared" si="17"/>
        <v>2432</v>
      </c>
      <c r="AL123" s="12">
        <f t="shared" si="27"/>
        <v>1831.8571428571429</v>
      </c>
    </row>
    <row r="124" spans="1:38" x14ac:dyDescent="0.25">
      <c r="A124" s="2">
        <v>155</v>
      </c>
      <c r="B124" s="6">
        <f>Raw_Data!G157</f>
        <v>120585</v>
      </c>
      <c r="C124" s="6">
        <f>Raw_Data!H157</f>
        <v>80340</v>
      </c>
      <c r="D124" s="6">
        <f>Raw_Data!J157</f>
        <v>1215</v>
      </c>
      <c r="E124" s="6">
        <f t="shared" ref="E124:G124" si="140">IF(ISBLANK(B124),(B123+B125)/2, B124)</f>
        <v>120585</v>
      </c>
      <c r="F124" s="6">
        <f t="shared" si="140"/>
        <v>80340</v>
      </c>
      <c r="G124" s="6">
        <f t="shared" si="140"/>
        <v>1215</v>
      </c>
      <c r="H124" s="6">
        <f t="shared" si="1"/>
        <v>0.98249854862119013</v>
      </c>
      <c r="I124" s="6">
        <f t="shared" si="2"/>
        <v>5.6647314949201744E-3</v>
      </c>
      <c r="J124" s="6">
        <f t="shared" si="3"/>
        <v>1.1836719883889695E-2</v>
      </c>
      <c r="K124" s="2">
        <v>1</v>
      </c>
      <c r="L124" s="6">
        <f t="shared" si="4"/>
        <v>-5.5655904720878164E-3</v>
      </c>
      <c r="M124" s="6">
        <f t="shared" si="12"/>
        <v>-2.8519593613934857E-4</v>
      </c>
      <c r="P124" s="2">
        <v>1</v>
      </c>
      <c r="Q124" s="6">
        <f t="shared" si="5"/>
        <v>5.6647314949201744E-3</v>
      </c>
      <c r="R124" s="6">
        <f t="shared" si="13"/>
        <v>9.651669085631448E-5</v>
      </c>
      <c r="U124" s="2">
        <f t="shared" si="14"/>
        <v>155</v>
      </c>
      <c r="V124" s="1">
        <f t="shared" si="6"/>
        <v>44051</v>
      </c>
      <c r="W124" s="6">
        <f t="shared" si="19"/>
        <v>0.99105351995340463</v>
      </c>
      <c r="X124" s="6">
        <f t="shared" si="20"/>
        <v>2.5585991248334955E-3</v>
      </c>
      <c r="Y124" s="6">
        <f t="shared" si="21"/>
        <v>6.3878809217621764E-3</v>
      </c>
      <c r="AF124" s="6">
        <f t="shared" si="8"/>
        <v>61641.247521042118</v>
      </c>
      <c r="AG124" s="6">
        <f t="shared" si="9"/>
        <v>58943.752478957882</v>
      </c>
      <c r="AH124" s="5">
        <f t="shared" si="10"/>
        <v>0.9562387986848675</v>
      </c>
      <c r="AI124" s="5"/>
      <c r="AJ124" s="7">
        <f t="shared" si="16"/>
        <v>155</v>
      </c>
      <c r="AK124" s="12">
        <f t="shared" si="17"/>
        <v>1803</v>
      </c>
      <c r="AL124" s="12">
        <f t="shared" si="27"/>
        <v>1771.5714285714287</v>
      </c>
    </row>
    <row r="125" spans="1:38" x14ac:dyDescent="0.25">
      <c r="A125" s="2">
        <v>156</v>
      </c>
      <c r="B125" s="6">
        <f>Raw_Data!G158</f>
        <v>122712</v>
      </c>
      <c r="C125" s="6">
        <f>Raw_Data!H158</f>
        <v>80997</v>
      </c>
      <c r="D125" s="6">
        <f>Raw_Data!J158</f>
        <v>1223</v>
      </c>
      <c r="E125" s="6">
        <f t="shared" ref="E125:G125" si="141">IF(ISBLANK(B125),(B124+B126)/2, B125)</f>
        <v>122712</v>
      </c>
      <c r="F125" s="6">
        <f t="shared" si="141"/>
        <v>80997</v>
      </c>
      <c r="G125" s="6">
        <f t="shared" si="141"/>
        <v>1223</v>
      </c>
      <c r="H125" s="6">
        <f t="shared" si="1"/>
        <v>0.9821898403483309</v>
      </c>
      <c r="I125" s="6">
        <f t="shared" si="2"/>
        <v>5.8769230769230773E-3</v>
      </c>
      <c r="J125" s="6">
        <f t="shared" si="3"/>
        <v>1.1933236574746009E-2</v>
      </c>
      <c r="K125" s="2">
        <v>1</v>
      </c>
      <c r="L125" s="6">
        <f t="shared" si="4"/>
        <v>-5.7722541386624991E-3</v>
      </c>
      <c r="M125" s="6">
        <f t="shared" si="12"/>
        <v>-2.4158200290275156E-4</v>
      </c>
      <c r="P125" s="2">
        <v>1</v>
      </c>
      <c r="Q125" s="6">
        <f t="shared" si="5"/>
        <v>5.8769230769230773E-3</v>
      </c>
      <c r="R125" s="6">
        <f t="shared" si="13"/>
        <v>3.1683599419448337E-4</v>
      </c>
      <c r="U125" s="2">
        <f t="shared" si="14"/>
        <v>156</v>
      </c>
      <c r="V125" s="1">
        <f t="shared" si="6"/>
        <v>44052</v>
      </c>
      <c r="W125" s="6">
        <f t="shared" si="19"/>
        <v>0.99088938030672447</v>
      </c>
      <c r="X125" s="6">
        <f t="shared" si="20"/>
        <v>2.5908828070708534E-3</v>
      </c>
      <c r="Y125" s="6">
        <f t="shared" si="21"/>
        <v>6.5197368862043399E-3</v>
      </c>
      <c r="AF125" s="6">
        <f t="shared" si="8"/>
        <v>62772.169686668436</v>
      </c>
      <c r="AG125" s="6">
        <f t="shared" si="9"/>
        <v>59939.830313331564</v>
      </c>
      <c r="AH125" s="5">
        <f t="shared" si="10"/>
        <v>0.95487905886518365</v>
      </c>
      <c r="AI125" s="5"/>
      <c r="AJ125" s="7">
        <f t="shared" si="16"/>
        <v>156</v>
      </c>
      <c r="AK125" s="12">
        <f t="shared" si="17"/>
        <v>2127</v>
      </c>
      <c r="AL125" s="12">
        <f t="shared" si="27"/>
        <v>1869.4285714285713</v>
      </c>
    </row>
    <row r="126" spans="1:38" x14ac:dyDescent="0.25">
      <c r="A126" s="2">
        <v>157</v>
      </c>
      <c r="B126" s="6">
        <f>Raw_Data!G159</f>
        <v>123914</v>
      </c>
      <c r="C126" s="6">
        <f>Raw_Data!H159</f>
        <v>83170</v>
      </c>
      <c r="D126" s="6">
        <f>Raw_Data!J159</f>
        <v>1233</v>
      </c>
      <c r="E126" s="6">
        <f t="shared" ref="E126:G126" si="142">IF(ISBLANK(B126),(B125+B127)/2, B126)</f>
        <v>123914</v>
      </c>
      <c r="F126" s="6">
        <f t="shared" si="142"/>
        <v>83170</v>
      </c>
      <c r="G126" s="6">
        <f t="shared" si="142"/>
        <v>1233</v>
      </c>
      <c r="H126" s="6">
        <f t="shared" si="1"/>
        <v>0.98201538461538462</v>
      </c>
      <c r="I126" s="6">
        <f t="shared" si="2"/>
        <v>5.7345428156748909E-3</v>
      </c>
      <c r="J126" s="6">
        <f t="shared" si="3"/>
        <v>1.2250072568940493E-2</v>
      </c>
      <c r="K126" s="2">
        <v>1</v>
      </c>
      <c r="L126" s="6">
        <f t="shared" si="4"/>
        <v>-5.631409268728369E-3</v>
      </c>
      <c r="M126" s="6">
        <f t="shared" si="12"/>
        <v>-1.5986937590711792E-4</v>
      </c>
      <c r="P126" s="2">
        <v>1</v>
      </c>
      <c r="Q126" s="6">
        <f t="shared" si="5"/>
        <v>5.7345428156748909E-3</v>
      </c>
      <c r="R126" s="6">
        <f t="shared" si="13"/>
        <v>3.1654571843251107E-4</v>
      </c>
      <c r="U126" s="2">
        <f t="shared" si="14"/>
        <v>157</v>
      </c>
      <c r="V126" s="1">
        <f t="shared" si="6"/>
        <v>44053</v>
      </c>
      <c r="W126" s="6">
        <f t="shared" si="19"/>
        <v>0.9907778462467558</v>
      </c>
      <c r="X126" s="6">
        <f t="shared" si="20"/>
        <v>2.6257269118324859E-3</v>
      </c>
      <c r="Y126" s="6">
        <f t="shared" si="21"/>
        <v>6.5964268414120154E-3</v>
      </c>
      <c r="AF126" s="6">
        <f t="shared" si="8"/>
        <v>63540.639359852539</v>
      </c>
      <c r="AG126" s="6">
        <f t="shared" si="9"/>
        <v>60373.360640147461</v>
      </c>
      <c r="AH126" s="5">
        <f t="shared" si="10"/>
        <v>0.95015349622518452</v>
      </c>
      <c r="AI126" s="5"/>
      <c r="AJ126" s="7">
        <f t="shared" si="16"/>
        <v>157</v>
      </c>
      <c r="AK126" s="12">
        <f t="shared" si="17"/>
        <v>1202</v>
      </c>
      <c r="AL126" s="12">
        <f t="shared" si="27"/>
        <v>1896.8571428571429</v>
      </c>
    </row>
    <row r="127" spans="1:38" x14ac:dyDescent="0.25">
      <c r="A127" s="2">
        <v>158</v>
      </c>
      <c r="B127" s="6">
        <f>Raw_Data!G160</f>
        <v>124915</v>
      </c>
      <c r="C127" s="6">
        <f>Raw_Data!H160</f>
        <v>85313</v>
      </c>
      <c r="D127" s="6">
        <f>Raw_Data!J160</f>
        <v>1271</v>
      </c>
      <c r="E127" s="6">
        <f t="shared" ref="E127:G127" si="143">IF(ISBLANK(B127),(B126+B128)/2, B127)</f>
        <v>124915</v>
      </c>
      <c r="F127" s="6">
        <f t="shared" si="143"/>
        <v>85313</v>
      </c>
      <c r="G127" s="6">
        <f t="shared" si="143"/>
        <v>1271</v>
      </c>
      <c r="H127" s="6">
        <f t="shared" si="1"/>
        <v>0.98187010159651666</v>
      </c>
      <c r="I127" s="6">
        <f t="shared" si="2"/>
        <v>5.5632801161103048E-3</v>
      </c>
      <c r="J127" s="6">
        <f t="shared" si="3"/>
        <v>1.2566618287373004E-2</v>
      </c>
      <c r="K127" s="2">
        <v>1</v>
      </c>
      <c r="L127" s="6">
        <f t="shared" si="4"/>
        <v>-5.462418412815106E-3</v>
      </c>
      <c r="M127" s="6">
        <f t="shared" si="12"/>
        <v>-1.7989840348331398E-4</v>
      </c>
      <c r="P127" s="2">
        <v>1</v>
      </c>
      <c r="Q127" s="6">
        <f t="shared" si="5"/>
        <v>5.5632801161103048E-3</v>
      </c>
      <c r="R127" s="6">
        <f t="shared" si="13"/>
        <v>2.895500725689417E-4</v>
      </c>
      <c r="U127" s="2">
        <f t="shared" si="14"/>
        <v>158</v>
      </c>
      <c r="V127" s="1">
        <f t="shared" si="6"/>
        <v>44054</v>
      </c>
      <c r="W127" s="6">
        <f t="shared" si="19"/>
        <v>0.99061003058356489</v>
      </c>
      <c r="X127" s="6">
        <f t="shared" si="20"/>
        <v>2.6588819310898559E-3</v>
      </c>
      <c r="Y127" s="6">
        <f t="shared" si="21"/>
        <v>6.7310874853449137E-3</v>
      </c>
      <c r="AF127" s="6">
        <f t="shared" si="8"/>
        <v>64696.889279237883</v>
      </c>
      <c r="AG127" s="6">
        <f t="shared" si="9"/>
        <v>60218.110720762117</v>
      </c>
      <c r="AH127" s="5">
        <f t="shared" si="10"/>
        <v>0.93077289173603173</v>
      </c>
      <c r="AI127" s="5"/>
      <c r="AJ127" s="7">
        <f t="shared" si="16"/>
        <v>158</v>
      </c>
      <c r="AK127" s="12">
        <f t="shared" si="17"/>
        <v>1001</v>
      </c>
      <c r="AL127" s="12">
        <f t="shared" si="27"/>
        <v>1782</v>
      </c>
    </row>
    <row r="128" spans="1:38" x14ac:dyDescent="0.25">
      <c r="A128" s="2">
        <v>159</v>
      </c>
      <c r="B128" s="6">
        <f>Raw_Data!G161</f>
        <v>126393</v>
      </c>
      <c r="C128" s="6">
        <f>Raw_Data!H161</f>
        <v>87290</v>
      </c>
      <c r="D128" s="6">
        <f>Raw_Data!J161</f>
        <v>1289</v>
      </c>
      <c r="E128" s="6">
        <f t="shared" ref="E128:G128" si="144">IF(ISBLANK(B128),(B127+B129)/2, B128)</f>
        <v>126393</v>
      </c>
      <c r="F128" s="6">
        <f t="shared" si="144"/>
        <v>87290</v>
      </c>
      <c r="G128" s="6">
        <f t="shared" si="144"/>
        <v>1289</v>
      </c>
      <c r="H128" s="6">
        <f t="shared" si="1"/>
        <v>0.981655587808418</v>
      </c>
      <c r="I128" s="6">
        <f t="shared" si="2"/>
        <v>5.4882438316400583E-3</v>
      </c>
      <c r="J128" s="6">
        <f t="shared" si="3"/>
        <v>1.2856168359941945E-2</v>
      </c>
      <c r="K128" s="2">
        <v>1</v>
      </c>
      <c r="L128" s="6">
        <f t="shared" si="4"/>
        <v>-5.3875652245845458E-3</v>
      </c>
      <c r="M128" s="6">
        <f t="shared" si="12"/>
        <v>-2.6095791001451429E-4</v>
      </c>
      <c r="P128" s="2">
        <v>1</v>
      </c>
      <c r="Q128" s="6">
        <f t="shared" si="5"/>
        <v>5.4882438316400583E-3</v>
      </c>
      <c r="R128" s="6">
        <f t="shared" si="13"/>
        <v>2.7358490566037688E-4</v>
      </c>
      <c r="U128" s="2">
        <f t="shared" si="14"/>
        <v>159</v>
      </c>
      <c r="V128" s="1">
        <f t="shared" si="6"/>
        <v>44055</v>
      </c>
      <c r="W128" s="6">
        <f t="shared" si="19"/>
        <v>0.99049501709137233</v>
      </c>
      <c r="X128" s="6">
        <f t="shared" si="20"/>
        <v>2.6945367468336093E-3</v>
      </c>
      <c r="Y128" s="6">
        <f t="shared" si="21"/>
        <v>6.8104461617943092E-3</v>
      </c>
      <c r="AF128" s="6">
        <f t="shared" si="8"/>
        <v>65489.332240444637</v>
      </c>
      <c r="AG128" s="6">
        <f t="shared" si="9"/>
        <v>60903.667759555363</v>
      </c>
      <c r="AH128" s="5">
        <f t="shared" si="10"/>
        <v>0.92997845108493449</v>
      </c>
      <c r="AI128" s="5"/>
      <c r="AJ128" s="7">
        <f t="shared" si="16"/>
        <v>159</v>
      </c>
      <c r="AK128" s="12">
        <f t="shared" si="17"/>
        <v>1478</v>
      </c>
      <c r="AL128" s="12">
        <f t="shared" si="27"/>
        <v>1756.4285714285713</v>
      </c>
    </row>
    <row r="129" spans="1:38" x14ac:dyDescent="0.25">
      <c r="A129" s="2">
        <v>160</v>
      </c>
      <c r="B129" s="6">
        <f>Raw_Data!G162</f>
        <v>128511</v>
      </c>
      <c r="C129" s="6">
        <f>Raw_Data!H162</f>
        <v>89151</v>
      </c>
      <c r="D129" s="6">
        <f>Raw_Data!J162</f>
        <v>1313</v>
      </c>
      <c r="E129" s="6">
        <f t="shared" ref="E129:G129" si="145">IF(ISBLANK(B129),(B128+B130)/2, B129)</f>
        <v>128511</v>
      </c>
      <c r="F129" s="6">
        <f t="shared" si="145"/>
        <v>89151</v>
      </c>
      <c r="G129" s="6">
        <f t="shared" si="145"/>
        <v>1313</v>
      </c>
      <c r="H129" s="6">
        <f t="shared" si="1"/>
        <v>0.98134818577648764</v>
      </c>
      <c r="I129" s="6">
        <f t="shared" si="2"/>
        <v>5.5220609579100148E-3</v>
      </c>
      <c r="J129" s="6">
        <f t="shared" si="3"/>
        <v>1.3129753265602322E-2</v>
      </c>
      <c r="K129" s="2">
        <v>1</v>
      </c>
      <c r="L129" s="6">
        <f t="shared" si="4"/>
        <v>-5.4190645027921668E-3</v>
      </c>
      <c r="M129" s="6">
        <f t="shared" si="12"/>
        <v>-2.9499274310595958E-4</v>
      </c>
      <c r="P129" s="2">
        <v>1</v>
      </c>
      <c r="Q129" s="6">
        <f t="shared" si="5"/>
        <v>5.5220609579100148E-3</v>
      </c>
      <c r="R129" s="6">
        <f t="shared" si="13"/>
        <v>3.1712626995645914E-4</v>
      </c>
      <c r="U129" s="2">
        <f t="shared" si="14"/>
        <v>160</v>
      </c>
      <c r="V129" s="1">
        <f t="shared" si="6"/>
        <v>44056</v>
      </c>
      <c r="W129" s="6">
        <f t="shared" si="19"/>
        <v>0.99032344205119593</v>
      </c>
      <c r="X129" s="6">
        <f t="shared" si="20"/>
        <v>2.7285812076557484E-3</v>
      </c>
      <c r="Y129" s="6">
        <f t="shared" si="21"/>
        <v>6.9479767411480351E-3</v>
      </c>
      <c r="AF129" s="6">
        <f t="shared" si="8"/>
        <v>66671.484267260006</v>
      </c>
      <c r="AG129" s="6">
        <f t="shared" si="9"/>
        <v>61839.515732739994</v>
      </c>
      <c r="AH129" s="5">
        <f t="shared" si="10"/>
        <v>0.92752570926499056</v>
      </c>
      <c r="AI129" s="5"/>
      <c r="AJ129" s="7">
        <f t="shared" si="16"/>
        <v>160</v>
      </c>
      <c r="AK129" s="12">
        <f t="shared" si="17"/>
        <v>2118</v>
      </c>
      <c r="AL129" s="12">
        <f t="shared" si="27"/>
        <v>1737.2857142857142</v>
      </c>
    </row>
    <row r="130" spans="1:38" x14ac:dyDescent="0.25">
      <c r="A130" s="2">
        <v>161</v>
      </c>
      <c r="B130" s="6">
        <f>Raw_Data!G163</f>
        <v>130458</v>
      </c>
      <c r="C130" s="6">
        <f>Raw_Data!H163</f>
        <v>91323</v>
      </c>
      <c r="D130" s="6">
        <f>Raw_Data!J163</f>
        <v>1326</v>
      </c>
      <c r="E130" s="6">
        <f t="shared" ref="E130:G130" si="146">IF(ISBLANK(B130),(B129+B131)/2, B130)</f>
        <v>130458</v>
      </c>
      <c r="F130" s="6">
        <f t="shared" si="146"/>
        <v>91323</v>
      </c>
      <c r="G130" s="6">
        <f t="shared" si="146"/>
        <v>1326</v>
      </c>
      <c r="H130" s="6">
        <f t="shared" si="1"/>
        <v>0.98106560232220608</v>
      </c>
      <c r="I130" s="6">
        <f t="shared" si="2"/>
        <v>5.4875181422351232E-3</v>
      </c>
      <c r="J130" s="6">
        <f t="shared" si="3"/>
        <v>1.3446879535558781E-2</v>
      </c>
      <c r="K130" s="2">
        <v>1</v>
      </c>
      <c r="L130" s="6">
        <f t="shared" si="4"/>
        <v>-5.3836152914659343E-3</v>
      </c>
      <c r="M130" s="6">
        <f t="shared" si="12"/>
        <v>-2.3483309143684794E-4</v>
      </c>
      <c r="P130" s="2">
        <v>1</v>
      </c>
      <c r="Q130" s="6">
        <f t="shared" si="5"/>
        <v>5.4875181422351232E-3</v>
      </c>
      <c r="R130" s="6">
        <f t="shared" si="13"/>
        <v>1.155297532656023E-4</v>
      </c>
      <c r="U130" s="2">
        <f t="shared" si="14"/>
        <v>161</v>
      </c>
      <c r="V130" s="1">
        <f t="shared" si="6"/>
        <v>44057</v>
      </c>
      <c r="W130" s="6">
        <f t="shared" si="19"/>
        <v>0.99020485789094526</v>
      </c>
      <c r="X130" s="6">
        <f t="shared" si="20"/>
        <v>2.7650663770860686E-3</v>
      </c>
      <c r="Y130" s="6">
        <f t="shared" si="21"/>
        <v>7.0300757319689492E-3</v>
      </c>
      <c r="AF130" s="6">
        <f t="shared" si="8"/>
        <v>67488.529131387186</v>
      </c>
      <c r="AG130" s="6">
        <f t="shared" si="9"/>
        <v>62969.470868612814</v>
      </c>
      <c r="AH130" s="5">
        <f t="shared" si="10"/>
        <v>0.93303960953161935</v>
      </c>
      <c r="AI130" s="5"/>
      <c r="AJ130" s="7">
        <f t="shared" si="16"/>
        <v>161</v>
      </c>
      <c r="AK130" s="12">
        <f t="shared" si="17"/>
        <v>1947</v>
      </c>
      <c r="AL130" s="12">
        <f t="shared" si="27"/>
        <v>1668</v>
      </c>
    </row>
    <row r="131" spans="1:38" x14ac:dyDescent="0.25">
      <c r="A131" s="2">
        <v>162</v>
      </c>
      <c r="B131" s="6">
        <f>Raw_Data!G164</f>
        <v>131747</v>
      </c>
      <c r="C131" s="6">
        <f>Raw_Data!H164</f>
        <v>92100</v>
      </c>
      <c r="D131" s="6">
        <f>Raw_Data!J164</f>
        <v>1345</v>
      </c>
      <c r="E131" s="6">
        <f t="shared" ref="E131:G131" si="147">IF(ISBLANK(B131),(B130+B132)/2, B131)</f>
        <v>131747</v>
      </c>
      <c r="F131" s="6">
        <f t="shared" si="147"/>
        <v>92100</v>
      </c>
      <c r="G131" s="6">
        <f t="shared" si="147"/>
        <v>1345</v>
      </c>
      <c r="H131" s="6">
        <f t="shared" si="1"/>
        <v>0.98087851959361394</v>
      </c>
      <c r="I131" s="6">
        <f t="shared" si="2"/>
        <v>5.559071117561684E-3</v>
      </c>
      <c r="J131" s="6">
        <f t="shared" si="3"/>
        <v>1.3562409288824384E-2</v>
      </c>
      <c r="K131" s="2">
        <v>1</v>
      </c>
      <c r="L131" s="6">
        <f t="shared" si="4"/>
        <v>-5.4527734481095219E-3</v>
      </c>
      <c r="M131" s="6">
        <f t="shared" si="12"/>
        <v>-2.3584905660378741E-4</v>
      </c>
      <c r="P131" s="2">
        <v>1</v>
      </c>
      <c r="Q131" s="6">
        <f t="shared" si="5"/>
        <v>5.559071117561684E-3</v>
      </c>
      <c r="R131" s="6">
        <f t="shared" si="13"/>
        <v>8.3599419448476125E-5</v>
      </c>
      <c r="U131" s="2">
        <f t="shared" si="14"/>
        <v>162</v>
      </c>
      <c r="V131" s="1">
        <f t="shared" si="6"/>
        <v>44058</v>
      </c>
      <c r="W131" s="6">
        <f t="shared" si="19"/>
        <v>0.99002943820186018</v>
      </c>
      <c r="X131" s="6">
        <f t="shared" si="20"/>
        <v>2.8000187143809542E-3</v>
      </c>
      <c r="Y131" s="6">
        <f t="shared" si="21"/>
        <v>7.1705430837585649E-3</v>
      </c>
      <c r="AF131" s="6">
        <f t="shared" si="8"/>
        <v>68697.170789183365</v>
      </c>
      <c r="AG131" s="6">
        <f t="shared" si="9"/>
        <v>63049.829210816635</v>
      </c>
      <c r="AH131" s="5">
        <f t="shared" si="10"/>
        <v>0.91779368038754916</v>
      </c>
      <c r="AI131" s="5"/>
      <c r="AJ131" s="7">
        <f t="shared" si="16"/>
        <v>162</v>
      </c>
      <c r="AK131" s="12">
        <f t="shared" si="17"/>
        <v>1289</v>
      </c>
      <c r="AL131" s="12">
        <f t="shared" si="27"/>
        <v>1594.5714285714287</v>
      </c>
    </row>
    <row r="132" spans="1:38" x14ac:dyDescent="0.25">
      <c r="A132" s="2">
        <v>163</v>
      </c>
      <c r="B132" s="6">
        <f>Raw_Data!G165</f>
        <v>133708</v>
      </c>
      <c r="C132" s="6">
        <f>Raw_Data!H165</f>
        <v>92655</v>
      </c>
      <c r="D132" s="6">
        <f>Raw_Data!J165</f>
        <v>1366</v>
      </c>
      <c r="E132" s="6">
        <f t="shared" ref="E132:G132" si="148">IF(ISBLANK(B132),(B131+B133)/2, B132)</f>
        <v>133708</v>
      </c>
      <c r="F132" s="6">
        <f t="shared" si="148"/>
        <v>92655</v>
      </c>
      <c r="G132" s="6">
        <f t="shared" si="148"/>
        <v>1366</v>
      </c>
      <c r="H132" s="6">
        <f t="shared" si="1"/>
        <v>0.9805939042089985</v>
      </c>
      <c r="I132" s="6">
        <f t="shared" si="2"/>
        <v>5.7600870827285919E-3</v>
      </c>
      <c r="J132" s="6">
        <f t="shared" si="3"/>
        <v>1.364600870827286E-2</v>
      </c>
      <c r="K132" s="2">
        <v>1</v>
      </c>
      <c r="L132" s="6">
        <f t="shared" si="4"/>
        <v>-5.6483062810366502E-3</v>
      </c>
      <c r="M132" s="6">
        <f t="shared" si="12"/>
        <v>-2.1748911465890863E-4</v>
      </c>
      <c r="P132" s="2">
        <v>1</v>
      </c>
      <c r="Q132" s="6">
        <f t="shared" si="5"/>
        <v>5.7600870827285919E-3</v>
      </c>
      <c r="R132" s="6">
        <f t="shared" si="13"/>
        <v>3.1611030478954916E-4</v>
      </c>
      <c r="U132" s="2">
        <f t="shared" si="14"/>
        <v>163</v>
      </c>
      <c r="V132" s="1">
        <f t="shared" si="6"/>
        <v>44059</v>
      </c>
      <c r="W132" s="6">
        <f t="shared" si="19"/>
        <v>0.98990719037372965</v>
      </c>
      <c r="X132" s="6">
        <f t="shared" si="20"/>
        <v>2.8373541603231079E-3</v>
      </c>
      <c r="Y132" s="6">
        <f t="shared" si="21"/>
        <v>7.2554554659475402E-3</v>
      </c>
      <c r="AF132" s="6">
        <f t="shared" si="8"/>
        <v>69539.458325002706</v>
      </c>
      <c r="AG132" s="6">
        <f t="shared" si="9"/>
        <v>64168.541674997294</v>
      </c>
      <c r="AH132" s="5">
        <f t="shared" si="10"/>
        <v>0.9227644738774976</v>
      </c>
      <c r="AI132" s="5"/>
      <c r="AJ132" s="7">
        <f t="shared" si="16"/>
        <v>163</v>
      </c>
      <c r="AK132" s="12">
        <f t="shared" si="17"/>
        <v>1961</v>
      </c>
      <c r="AL132" s="12">
        <f t="shared" si="27"/>
        <v>1570.8571428571429</v>
      </c>
    </row>
    <row r="133" spans="1:38" x14ac:dyDescent="0.25">
      <c r="A133" s="2">
        <v>164</v>
      </c>
      <c r="B133" s="6">
        <f>Raw_Data!G166</f>
        <v>134744</v>
      </c>
      <c r="C133" s="6">
        <f>Raw_Data!H166</f>
        <v>94812</v>
      </c>
      <c r="D133" s="6">
        <f>Raw_Data!J166</f>
        <v>1387</v>
      </c>
      <c r="E133" s="6">
        <f t="shared" ref="E133:G133" si="149">IF(ISBLANK(B133),(B132+B134)/2, B133)</f>
        <v>134744</v>
      </c>
      <c r="F133" s="6">
        <f t="shared" si="149"/>
        <v>94812</v>
      </c>
      <c r="G133" s="6">
        <f t="shared" si="149"/>
        <v>1387</v>
      </c>
      <c r="H133" s="6">
        <f t="shared" si="1"/>
        <v>0.98044354136429612</v>
      </c>
      <c r="I133" s="6">
        <f t="shared" si="2"/>
        <v>5.5943396226415098E-3</v>
      </c>
      <c r="J133" s="6">
        <f t="shared" si="3"/>
        <v>1.3962119013062409E-2</v>
      </c>
      <c r="K133" s="2">
        <v>1</v>
      </c>
      <c r="L133" s="6">
        <f t="shared" si="4"/>
        <v>-5.4849341512172422E-3</v>
      </c>
      <c r="M133" s="6">
        <f t="shared" si="12"/>
        <v>-1.5021770682144275E-4</v>
      </c>
      <c r="P133" s="2">
        <v>1</v>
      </c>
      <c r="Q133" s="6">
        <f t="shared" si="5"/>
        <v>5.5943396226415098E-3</v>
      </c>
      <c r="R133" s="6">
        <f t="shared" si="13"/>
        <v>3.0812772133526935E-4</v>
      </c>
      <c r="U133" s="2">
        <f t="shared" si="14"/>
        <v>164</v>
      </c>
      <c r="V133" s="1">
        <f t="shared" si="6"/>
        <v>44060</v>
      </c>
      <c r="W133" s="6">
        <f t="shared" si="19"/>
        <v>0.98972783883213478</v>
      </c>
      <c r="X133" s="6">
        <f t="shared" si="20"/>
        <v>2.8732331370443474E-3</v>
      </c>
      <c r="Y133" s="6">
        <f t="shared" si="21"/>
        <v>7.3989280308206246E-3</v>
      </c>
      <c r="AF133" s="6">
        <f t="shared" si="8"/>
        <v>70775.190446591398</v>
      </c>
      <c r="AG133" s="6">
        <f t="shared" si="9"/>
        <v>63968.809553408602</v>
      </c>
      <c r="AH133" s="5">
        <f t="shared" si="10"/>
        <v>0.90383097734906059</v>
      </c>
      <c r="AI133" s="5"/>
      <c r="AJ133" s="7">
        <f t="shared" si="16"/>
        <v>164</v>
      </c>
      <c r="AK133" s="12">
        <f t="shared" si="17"/>
        <v>1036</v>
      </c>
      <c r="AL133" s="12">
        <f t="shared" si="27"/>
        <v>1547.1428571428571</v>
      </c>
    </row>
    <row r="134" spans="1:38" x14ac:dyDescent="0.25">
      <c r="A134" s="2">
        <v>165</v>
      </c>
      <c r="B134" s="6">
        <f>Raw_Data!G167</f>
        <v>135778</v>
      </c>
      <c r="C134" s="6">
        <f>Raw_Data!H167</f>
        <v>96896</v>
      </c>
      <c r="D134" s="6">
        <f>Raw_Data!J167</f>
        <v>1426</v>
      </c>
      <c r="E134" s="6">
        <f t="shared" ref="E134:G134" si="150">IF(ISBLANK(B134),(B133+B135)/2, B134)</f>
        <v>135778</v>
      </c>
      <c r="F134" s="6">
        <f t="shared" si="150"/>
        <v>96896</v>
      </c>
      <c r="G134" s="6">
        <f t="shared" si="150"/>
        <v>1426</v>
      </c>
      <c r="H134" s="6">
        <f t="shared" si="1"/>
        <v>0.98029346879535562</v>
      </c>
      <c r="I134" s="6">
        <f t="shared" si="2"/>
        <v>5.4362844702467343E-3</v>
      </c>
      <c r="J134" s="6">
        <f t="shared" si="3"/>
        <v>1.4270246734397678E-2</v>
      </c>
      <c r="K134" s="2">
        <v>1</v>
      </c>
      <c r="L134" s="6">
        <f t="shared" si="4"/>
        <v>-5.3291541606964934E-3</v>
      </c>
      <c r="M134" s="6">
        <f t="shared" si="12"/>
        <v>-2.2177068214807028E-4</v>
      </c>
      <c r="P134" s="2">
        <v>1</v>
      </c>
      <c r="Q134" s="6">
        <f t="shared" si="5"/>
        <v>5.4362844702467343E-3</v>
      </c>
      <c r="R134" s="6">
        <f t="shared" si="13"/>
        <v>3.2148040638606615E-4</v>
      </c>
      <c r="U134" s="2">
        <f t="shared" si="14"/>
        <v>165</v>
      </c>
      <c r="V134" s="1">
        <f t="shared" si="6"/>
        <v>44061</v>
      </c>
      <c r="W134" s="6">
        <f t="shared" si="19"/>
        <v>0.98960183254745493</v>
      </c>
      <c r="X134" s="6">
        <f t="shared" si="20"/>
        <v>2.9114390608993403E-3</v>
      </c>
      <c r="Y134" s="6">
        <f t="shared" si="21"/>
        <v>7.486728391646073E-3</v>
      </c>
      <c r="AF134" s="6">
        <f t="shared" si="8"/>
        <v>71643.373748035534</v>
      </c>
      <c r="AG134" s="6">
        <f t="shared" si="9"/>
        <v>64134.626251964466</v>
      </c>
      <c r="AH134" s="5">
        <f t="shared" si="10"/>
        <v>0.89519271492603381</v>
      </c>
      <c r="AI134" s="5"/>
      <c r="AJ134" s="7">
        <f t="shared" si="16"/>
        <v>165</v>
      </c>
      <c r="AK134" s="12">
        <f t="shared" si="17"/>
        <v>1034</v>
      </c>
      <c r="AL134" s="12">
        <f t="shared" si="27"/>
        <v>1551.8571428571429</v>
      </c>
    </row>
    <row r="135" spans="1:38" x14ac:dyDescent="0.25">
      <c r="A135" s="2">
        <v>166</v>
      </c>
      <c r="B135" s="6">
        <f>Raw_Data!G168</f>
        <v>137800</v>
      </c>
      <c r="C135" s="6">
        <f>Raw_Data!H168</f>
        <v>99085</v>
      </c>
      <c r="D135" s="6">
        <f>Raw_Data!J168</f>
        <v>1452</v>
      </c>
      <c r="E135" s="6">
        <f t="shared" ref="E135:G135" si="151">IF(ISBLANK(B135),(B134+B136)/2, B135)</f>
        <v>137800</v>
      </c>
      <c r="F135" s="6">
        <f t="shared" si="151"/>
        <v>99085</v>
      </c>
      <c r="G135" s="6">
        <f t="shared" si="151"/>
        <v>1452</v>
      </c>
      <c r="H135" s="6">
        <f t="shared" si="1"/>
        <v>0.98</v>
      </c>
      <c r="I135" s="6">
        <f t="shared" si="2"/>
        <v>5.4082728592162559E-3</v>
      </c>
      <c r="J135" s="6">
        <f t="shared" si="3"/>
        <v>1.4591727140783745E-2</v>
      </c>
      <c r="K135" s="2">
        <v>1</v>
      </c>
      <c r="L135" s="6">
        <f t="shared" si="4"/>
        <v>-5.3001074020319304E-3</v>
      </c>
      <c r="M135" s="6">
        <f t="shared" si="12"/>
        <v>-2.4651669085634653E-4</v>
      </c>
      <c r="P135" s="2">
        <v>1</v>
      </c>
      <c r="Q135" s="6">
        <f t="shared" si="5"/>
        <v>5.4082728592162559E-3</v>
      </c>
      <c r="R135" s="6">
        <f t="shared" si="13"/>
        <v>2.7837445573294581E-4</v>
      </c>
      <c r="U135" s="2">
        <f t="shared" si="14"/>
        <v>166</v>
      </c>
      <c r="V135" s="1">
        <f t="shared" si="6"/>
        <v>44062</v>
      </c>
      <c r="W135" s="6">
        <f t="shared" si="19"/>
        <v>0.98941845999844913</v>
      </c>
      <c r="X135" s="6">
        <f t="shared" si="20"/>
        <v>2.9482637652447161E-3</v>
      </c>
      <c r="Y135" s="6">
        <f t="shared" si="21"/>
        <v>7.6332762363059033E-3</v>
      </c>
      <c r="AF135" s="6">
        <f t="shared" si="8"/>
        <v>72906.810610685498</v>
      </c>
      <c r="AG135" s="6">
        <f t="shared" si="9"/>
        <v>64893.189389314502</v>
      </c>
      <c r="AH135" s="5">
        <f t="shared" si="10"/>
        <v>0.89008405176077632</v>
      </c>
      <c r="AI135" s="5"/>
      <c r="AJ135" s="7">
        <f t="shared" si="16"/>
        <v>166</v>
      </c>
      <c r="AK135" s="12">
        <f t="shared" si="17"/>
        <v>2022</v>
      </c>
      <c r="AL135" s="12">
        <f t="shared" si="27"/>
        <v>1629.5714285714287</v>
      </c>
    </row>
    <row r="136" spans="1:38" x14ac:dyDescent="0.25">
      <c r="A136" s="2">
        <v>167</v>
      </c>
      <c r="B136" s="6">
        <f>Raw_Data!G169</f>
        <v>139175</v>
      </c>
      <c r="C136" s="6">
        <f>Raw_Data!H169</f>
        <v>100967</v>
      </c>
      <c r="D136" s="6">
        <f>Raw_Data!J169</f>
        <v>1488</v>
      </c>
      <c r="E136" s="6">
        <f t="shared" ref="E136:G136" si="152">IF(ISBLANK(B136),(B135+B137)/2, B136)</f>
        <v>139175</v>
      </c>
      <c r="F136" s="6">
        <f t="shared" si="152"/>
        <v>100967</v>
      </c>
      <c r="G136" s="6">
        <f t="shared" si="152"/>
        <v>1488</v>
      </c>
      <c r="H136" s="6">
        <f t="shared" si="1"/>
        <v>0.97980043541364292</v>
      </c>
      <c r="I136" s="6">
        <f t="shared" si="2"/>
        <v>5.3294629898403487E-3</v>
      </c>
      <c r="J136" s="6">
        <f t="shared" si="3"/>
        <v>1.487010159651669E-2</v>
      </c>
      <c r="K136" s="2">
        <v>1</v>
      </c>
      <c r="L136" s="6">
        <f t="shared" si="4"/>
        <v>-5.2218101579664692E-3</v>
      </c>
      <c r="M136" s="6">
        <f t="shared" si="12"/>
        <v>-2.2089985486212216E-4</v>
      </c>
      <c r="P136" s="2">
        <v>1</v>
      </c>
      <c r="Q136" s="6">
        <f t="shared" si="5"/>
        <v>5.3294629898403487E-3</v>
      </c>
      <c r="R136" s="6">
        <f t="shared" si="13"/>
        <v>2.5834542815674974E-4</v>
      </c>
      <c r="U136" s="2">
        <f t="shared" si="14"/>
        <v>167</v>
      </c>
      <c r="V136" s="1">
        <f t="shared" si="6"/>
        <v>44063</v>
      </c>
      <c r="W136" s="6">
        <f t="shared" si="19"/>
        <v>0.98928859865560026</v>
      </c>
      <c r="X136" s="6">
        <f t="shared" si="20"/>
        <v>2.9873606449123073E-3</v>
      </c>
      <c r="Y136" s="6">
        <f t="shared" si="21"/>
        <v>7.7240406994877305E-3</v>
      </c>
      <c r="AF136" s="6">
        <f t="shared" si="8"/>
        <v>73801.555262914204</v>
      </c>
      <c r="AG136" s="6">
        <f t="shared" si="9"/>
        <v>65373.444737085796</v>
      </c>
      <c r="AH136" s="5">
        <f t="shared" si="10"/>
        <v>0.88580036700034703</v>
      </c>
      <c r="AI136" s="5"/>
      <c r="AJ136" s="7">
        <f t="shared" si="16"/>
        <v>167</v>
      </c>
      <c r="AK136" s="12">
        <f t="shared" si="17"/>
        <v>1375</v>
      </c>
      <c r="AL136" s="12">
        <f t="shared" si="27"/>
        <v>1523.4285714285713</v>
      </c>
    </row>
    <row r="137" spans="1:38" x14ac:dyDescent="0.25">
      <c r="A137" s="2">
        <v>168</v>
      </c>
      <c r="B137" s="6">
        <f>Raw_Data!G170</f>
        <v>140844</v>
      </c>
      <c r="C137" s="6">
        <f>Raw_Data!H170</f>
        <v>102686</v>
      </c>
      <c r="D137" s="6">
        <f>Raw_Data!J170</f>
        <v>1549</v>
      </c>
      <c r="E137" s="6">
        <f t="shared" ref="E137:G137" si="153">IF(ISBLANK(B137),(B136+B138)/2, B137)</f>
        <v>140844</v>
      </c>
      <c r="F137" s="6">
        <f t="shared" si="153"/>
        <v>102686</v>
      </c>
      <c r="G137" s="6">
        <f t="shared" si="153"/>
        <v>1549</v>
      </c>
      <c r="H137" s="6">
        <f t="shared" si="1"/>
        <v>0.97955820029027574</v>
      </c>
      <c r="I137" s="6">
        <f t="shared" si="2"/>
        <v>5.3133526850507986E-3</v>
      </c>
      <c r="J137" s="6">
        <f t="shared" si="3"/>
        <v>1.512844702467344E-2</v>
      </c>
      <c r="K137" s="2">
        <v>1</v>
      </c>
      <c r="L137" s="6">
        <f t="shared" si="4"/>
        <v>-5.2047381936758648E-3</v>
      </c>
      <c r="M137" s="6">
        <f t="shared" si="12"/>
        <v>-2.1103047895498772E-4</v>
      </c>
      <c r="P137" s="2">
        <v>1</v>
      </c>
      <c r="Q137" s="6">
        <f t="shared" si="5"/>
        <v>5.3133526850507986E-3</v>
      </c>
      <c r="R137" s="6">
        <f t="shared" si="13"/>
        <v>1.094339622641511E-4</v>
      </c>
      <c r="U137" s="2">
        <f t="shared" si="14"/>
        <v>168</v>
      </c>
      <c r="V137" s="1">
        <f t="shared" si="6"/>
        <v>44064</v>
      </c>
      <c r="W137" s="6">
        <f t="shared" si="19"/>
        <v>0.98910111397404266</v>
      </c>
      <c r="X137" s="6">
        <f t="shared" si="20"/>
        <v>3.0251504870078103E-3</v>
      </c>
      <c r="Y137" s="6">
        <f t="shared" si="21"/>
        <v>7.8737355389492808E-3</v>
      </c>
      <c r="AF137" s="6">
        <f t="shared" si="8"/>
        <v>75093.324718846095</v>
      </c>
      <c r="AG137" s="6">
        <f t="shared" si="9"/>
        <v>65750.675281153905</v>
      </c>
      <c r="AH137" s="5">
        <f t="shared" si="10"/>
        <v>0.87558615266174955</v>
      </c>
      <c r="AI137" s="5"/>
      <c r="AJ137" s="7">
        <f t="shared" si="16"/>
        <v>168</v>
      </c>
      <c r="AK137" s="12">
        <f t="shared" si="17"/>
        <v>1669</v>
      </c>
      <c r="AL137" s="12">
        <f t="shared" si="27"/>
        <v>1483.7142857142858</v>
      </c>
    </row>
    <row r="138" spans="1:38" x14ac:dyDescent="0.25">
      <c r="A138" s="2">
        <v>169</v>
      </c>
      <c r="B138" s="6">
        <f>Raw_Data!G171</f>
        <v>142083</v>
      </c>
      <c r="C138" s="6">
        <f>Raw_Data!H171</f>
        <v>103426</v>
      </c>
      <c r="D138" s="6">
        <f>Raw_Data!J171</f>
        <v>1563</v>
      </c>
      <c r="E138" s="6">
        <f t="shared" ref="E138:G138" si="154">IF(ISBLANK(B138),(B137+B139)/2, B138)</f>
        <v>142083</v>
      </c>
      <c r="F138" s="6">
        <f t="shared" si="154"/>
        <v>103426</v>
      </c>
      <c r="G138" s="6">
        <f t="shared" si="154"/>
        <v>1563</v>
      </c>
      <c r="H138" s="6">
        <f t="shared" si="1"/>
        <v>0.97937837445573295</v>
      </c>
      <c r="I138" s="6">
        <f t="shared" si="2"/>
        <v>5.3837445573294632E-3</v>
      </c>
      <c r="J138" s="6">
        <f t="shared" si="3"/>
        <v>1.5237880986937591E-2</v>
      </c>
      <c r="K138" s="2">
        <v>1</v>
      </c>
      <c r="L138" s="6">
        <f t="shared" si="4"/>
        <v>-5.2727229930422288E-3</v>
      </c>
      <c r="M138" s="6">
        <f t="shared" si="12"/>
        <v>-2.2445573294627152E-4</v>
      </c>
      <c r="P138" s="2">
        <v>1</v>
      </c>
      <c r="Q138" s="6">
        <f t="shared" si="5"/>
        <v>5.3837445573294632E-3</v>
      </c>
      <c r="R138" s="6">
        <f t="shared" si="13"/>
        <v>9.1727140783743819E-5</v>
      </c>
      <c r="U138" s="2">
        <f t="shared" si="14"/>
        <v>169</v>
      </c>
      <c r="V138" s="1">
        <f t="shared" si="6"/>
        <v>44065</v>
      </c>
      <c r="W138" s="6">
        <f t="shared" si="19"/>
        <v>0.98896729913518144</v>
      </c>
      <c r="X138" s="6">
        <f t="shared" si="20"/>
        <v>3.065159074247249E-3</v>
      </c>
      <c r="Y138" s="6">
        <f t="shared" si="21"/>
        <v>7.9675417905716046E-3</v>
      </c>
      <c r="AF138" s="6">
        <f t="shared" si="8"/>
        <v>76015.308958599853</v>
      </c>
      <c r="AG138" s="6">
        <f t="shared" si="9"/>
        <v>66067.691041400147</v>
      </c>
      <c r="AH138" s="5">
        <f t="shared" si="10"/>
        <v>0.86913665084729885</v>
      </c>
      <c r="AI138" s="5"/>
      <c r="AJ138" s="7">
        <f t="shared" si="16"/>
        <v>169</v>
      </c>
      <c r="AK138" s="12">
        <f t="shared" si="17"/>
        <v>1239</v>
      </c>
      <c r="AL138" s="12">
        <f t="shared" si="27"/>
        <v>1476.5714285714287</v>
      </c>
    </row>
    <row r="139" spans="1:38" x14ac:dyDescent="0.25">
      <c r="A139" s="2">
        <v>170</v>
      </c>
      <c r="B139" s="6">
        <f>Raw_Data!G172</f>
        <v>143937</v>
      </c>
      <c r="C139" s="6">
        <f>Raw_Data!H172</f>
        <v>104054</v>
      </c>
      <c r="D139" s="6">
        <f>Raw_Data!J172</f>
        <v>1567</v>
      </c>
      <c r="E139" s="6">
        <f t="shared" ref="E139:G139" si="155">IF(ISBLANK(B139),(B138+B140)/2, B139)</f>
        <v>143937</v>
      </c>
      <c r="F139" s="6">
        <f t="shared" si="155"/>
        <v>104054</v>
      </c>
      <c r="G139" s="6">
        <f t="shared" si="155"/>
        <v>1567</v>
      </c>
      <c r="H139" s="6">
        <f t="shared" si="1"/>
        <v>0.97910928882438319</v>
      </c>
      <c r="I139" s="6">
        <f t="shared" si="2"/>
        <v>5.5611030478955005E-3</v>
      </c>
      <c r="J139" s="6">
        <f t="shared" si="3"/>
        <v>1.5329608127721335E-2</v>
      </c>
      <c r="K139" s="2">
        <v>1</v>
      </c>
      <c r="L139" s="6">
        <f t="shared" si="4"/>
        <v>-5.4449276503040732E-3</v>
      </c>
      <c r="M139" s="6">
        <f t="shared" si="12"/>
        <v>-1.8294629898402137E-4</v>
      </c>
      <c r="P139" s="2">
        <v>1</v>
      </c>
      <c r="Q139" s="6">
        <f t="shared" si="5"/>
        <v>5.5611030478955005E-3</v>
      </c>
      <c r="R139" s="6">
        <f t="shared" si="13"/>
        <v>2.9143686502177031E-4</v>
      </c>
      <c r="U139" s="2">
        <f t="shared" si="14"/>
        <v>170</v>
      </c>
      <c r="V139" s="1">
        <f t="shared" si="6"/>
        <v>44066</v>
      </c>
      <c r="W139" s="6">
        <f t="shared" si="19"/>
        <v>0.98877560920750984</v>
      </c>
      <c r="X139" s="6">
        <f t="shared" si="20"/>
        <v>3.103933782284826E-3</v>
      </c>
      <c r="Y139" s="6">
        <f t="shared" si="21"/>
        <v>8.1204570102051052E-3</v>
      </c>
      <c r="AF139" s="6">
        <f t="shared" si="8"/>
        <v>77336.052560257187</v>
      </c>
      <c r="AG139" s="6">
        <f t="shared" si="9"/>
        <v>66600.947439742813</v>
      </c>
      <c r="AH139" s="5">
        <f t="shared" si="10"/>
        <v>0.8611888664455688</v>
      </c>
      <c r="AI139" s="5"/>
      <c r="AJ139" s="7">
        <f t="shared" si="16"/>
        <v>170</v>
      </c>
      <c r="AK139" s="12">
        <f t="shared" si="17"/>
        <v>1854</v>
      </c>
      <c r="AL139" s="12">
        <f t="shared" si="27"/>
        <v>1461.2857142857142</v>
      </c>
    </row>
    <row r="140" spans="1:38" x14ac:dyDescent="0.25">
      <c r="A140" s="2">
        <v>171</v>
      </c>
      <c r="B140" s="6">
        <f>Raw_Data!G173</f>
        <v>144604</v>
      </c>
      <c r="C140" s="6">
        <f>Raw_Data!H173</f>
        <v>106041</v>
      </c>
      <c r="D140" s="6">
        <f>Raw_Data!J173</f>
        <v>1588</v>
      </c>
      <c r="E140" s="6">
        <f t="shared" ref="E140:G140" si="156">IF(ISBLANK(B140),(B139+B141)/2, B140)</f>
        <v>144604</v>
      </c>
      <c r="F140" s="6">
        <f t="shared" si="156"/>
        <v>106041</v>
      </c>
      <c r="G140" s="6">
        <f t="shared" si="156"/>
        <v>1588</v>
      </c>
      <c r="H140" s="6">
        <f t="shared" si="1"/>
        <v>0.9790124818577649</v>
      </c>
      <c r="I140" s="6">
        <f t="shared" si="2"/>
        <v>5.3664731494920178E-3</v>
      </c>
      <c r="J140" s="6">
        <f t="shared" si="3"/>
        <v>1.5621044992743105E-2</v>
      </c>
      <c r="K140" s="2">
        <v>1</v>
      </c>
      <c r="L140" s="6">
        <f t="shared" si="4"/>
        <v>-5.2538441969072367E-3</v>
      </c>
      <c r="M140" s="6">
        <f t="shared" si="12"/>
        <v>-1.0740203193032594E-4</v>
      </c>
      <c r="P140" s="2">
        <v>1</v>
      </c>
      <c r="Q140" s="6">
        <f t="shared" si="5"/>
        <v>5.3664731494920178E-3</v>
      </c>
      <c r="R140" s="6">
        <f t="shared" si="13"/>
        <v>2.9521044992743099E-4</v>
      </c>
      <c r="U140" s="2">
        <f t="shared" si="14"/>
        <v>171</v>
      </c>
      <c r="V140" s="1">
        <f t="shared" si="6"/>
        <v>44067</v>
      </c>
      <c r="W140" s="6">
        <f t="shared" si="19"/>
        <v>0.98863774057620046</v>
      </c>
      <c r="X140" s="6">
        <f t="shared" si="20"/>
        <v>3.1448750994817819E-3</v>
      </c>
      <c r="Y140" s="6">
        <f t="shared" si="21"/>
        <v>8.2173843243180909E-3</v>
      </c>
      <c r="AF140" s="6">
        <f t="shared" si="8"/>
        <v>78285.967429978802</v>
      </c>
      <c r="AG140" s="6">
        <f t="shared" si="9"/>
        <v>66318.032570021198</v>
      </c>
      <c r="AH140" s="5">
        <f t="shared" si="10"/>
        <v>0.8471254140065132</v>
      </c>
      <c r="AI140" s="5"/>
      <c r="AJ140" s="7">
        <f t="shared" si="16"/>
        <v>171</v>
      </c>
      <c r="AK140" s="12">
        <f t="shared" si="17"/>
        <v>667</v>
      </c>
      <c r="AL140" s="12">
        <f t="shared" si="27"/>
        <v>1408.5714285714287</v>
      </c>
    </row>
    <row r="141" spans="1:38" x14ac:dyDescent="0.25">
      <c r="A141" s="2">
        <v>172</v>
      </c>
      <c r="B141" s="6">
        <f>Raw_Data!G174</f>
        <v>145417</v>
      </c>
      <c r="C141" s="6">
        <f>Raw_Data!H174</f>
        <v>108035</v>
      </c>
      <c r="D141" s="6">
        <f>Raw_Data!J174</f>
        <v>1628</v>
      </c>
      <c r="E141" s="6">
        <f t="shared" ref="E141:G141" si="157">IF(ISBLANK(B141),(B140+B142)/2, B141)</f>
        <v>145417</v>
      </c>
      <c r="F141" s="6">
        <f t="shared" si="157"/>
        <v>108035</v>
      </c>
      <c r="G141" s="6">
        <f t="shared" si="157"/>
        <v>1628</v>
      </c>
      <c r="H141" s="6">
        <f t="shared" si="1"/>
        <v>0.97889448476052254</v>
      </c>
      <c r="I141" s="6">
        <f t="shared" si="2"/>
        <v>5.1892597968069666E-3</v>
      </c>
      <c r="J141" s="6">
        <f t="shared" si="3"/>
        <v>1.5916255442670536E-2</v>
      </c>
      <c r="K141" s="2">
        <v>1</v>
      </c>
      <c r="L141" s="6">
        <f t="shared" si="4"/>
        <v>-5.0797377950838494E-3</v>
      </c>
      <c r="M141" s="6">
        <f t="shared" si="12"/>
        <v>-1.9949201741653599E-4</v>
      </c>
      <c r="P141" s="2">
        <v>1</v>
      </c>
      <c r="Q141" s="6">
        <f t="shared" si="5"/>
        <v>5.1892597968069666E-3</v>
      </c>
      <c r="R141" s="6">
        <f t="shared" si="13"/>
        <v>2.5399129172714099E-4</v>
      </c>
      <c r="U141" s="2">
        <f t="shared" si="14"/>
        <v>172</v>
      </c>
      <c r="V141" s="1">
        <f t="shared" si="6"/>
        <v>44068</v>
      </c>
      <c r="W141" s="6">
        <f t="shared" si="19"/>
        <v>0.98844175028308956</v>
      </c>
      <c r="X141" s="6">
        <f t="shared" si="20"/>
        <v>3.1846547152778806E-3</v>
      </c>
      <c r="Y141" s="6">
        <f t="shared" si="21"/>
        <v>8.3735950016323533E-3</v>
      </c>
      <c r="AF141" s="6">
        <f t="shared" si="8"/>
        <v>79636.340549512941</v>
      </c>
      <c r="AG141" s="6">
        <f t="shared" si="9"/>
        <v>65780.659450487059</v>
      </c>
      <c r="AH141" s="5">
        <f t="shared" si="10"/>
        <v>0.8260130864449845</v>
      </c>
      <c r="AI141" s="5"/>
      <c r="AJ141" s="7">
        <f t="shared" si="16"/>
        <v>172</v>
      </c>
      <c r="AK141" s="12">
        <f t="shared" si="17"/>
        <v>813</v>
      </c>
      <c r="AL141" s="12">
        <f t="shared" si="27"/>
        <v>1377</v>
      </c>
    </row>
    <row r="142" spans="1:38" x14ac:dyDescent="0.25">
      <c r="A142" s="2">
        <v>173</v>
      </c>
      <c r="B142" s="6">
        <f>Raw_Data!G175</f>
        <v>147353</v>
      </c>
      <c r="C142" s="6">
        <f>Raw_Data!H175</f>
        <v>109765</v>
      </c>
      <c r="D142" s="6">
        <f>Raw_Data!J175</f>
        <v>1648</v>
      </c>
      <c r="E142" s="6">
        <f t="shared" ref="E142:G142" si="158">IF(ISBLANK(B142),(B141+B143)/2, B142)</f>
        <v>147353</v>
      </c>
      <c r="F142" s="6">
        <f t="shared" si="158"/>
        <v>109765</v>
      </c>
      <c r="G142" s="6">
        <f t="shared" si="158"/>
        <v>1648</v>
      </c>
      <c r="H142" s="6">
        <f t="shared" si="1"/>
        <v>0.97861349782293183</v>
      </c>
      <c r="I142" s="6">
        <f t="shared" si="2"/>
        <v>5.2162554426705369E-3</v>
      </c>
      <c r="J142" s="6">
        <f t="shared" si="3"/>
        <v>1.6170246734397677E-2</v>
      </c>
      <c r="K142" s="2">
        <v>1</v>
      </c>
      <c r="L142" s="6">
        <f t="shared" si="4"/>
        <v>-5.1046979842897201E-3</v>
      </c>
      <c r="M142" s="6">
        <f t="shared" si="12"/>
        <v>-2.7300435413646351E-4</v>
      </c>
      <c r="P142" s="2">
        <v>1</v>
      </c>
      <c r="Q142" s="6">
        <f t="shared" si="5"/>
        <v>5.2162554426705369E-3</v>
      </c>
      <c r="R142" s="6">
        <f t="shared" si="13"/>
        <v>2.4325108853410701E-4</v>
      </c>
      <c r="U142" s="2">
        <f t="shared" si="14"/>
        <v>173</v>
      </c>
      <c r="V142" s="1">
        <f t="shared" si="6"/>
        <v>44069</v>
      </c>
      <c r="W142" s="6">
        <f t="shared" si="19"/>
        <v>0.98829972568291891</v>
      </c>
      <c r="X142" s="6">
        <f t="shared" si="20"/>
        <v>3.2265500515848752E-3</v>
      </c>
      <c r="Y142" s="6">
        <f t="shared" si="21"/>
        <v>8.4737242654965485E-3</v>
      </c>
      <c r="AF142" s="6">
        <f t="shared" si="8"/>
        <v>80614.890044688742</v>
      </c>
      <c r="AG142" s="6">
        <f t="shared" si="9"/>
        <v>66738.109955311258</v>
      </c>
      <c r="AH142" s="5">
        <f t="shared" si="10"/>
        <v>0.82786331307175498</v>
      </c>
      <c r="AI142" s="5"/>
      <c r="AJ142" s="7">
        <f t="shared" si="16"/>
        <v>173</v>
      </c>
      <c r="AK142" s="12">
        <f t="shared" si="17"/>
        <v>1936</v>
      </c>
      <c r="AL142" s="12">
        <f t="shared" si="27"/>
        <v>1364.7142857142858</v>
      </c>
    </row>
    <row r="143" spans="1:38" x14ac:dyDescent="0.25">
      <c r="A143" s="2">
        <v>174</v>
      </c>
      <c r="B143" s="6">
        <f>Raw_Data!G176</f>
        <v>149179</v>
      </c>
      <c r="C143" s="6">
        <f>Raw_Data!H176</f>
        <v>111416</v>
      </c>
      <c r="D143" s="6">
        <f>Raw_Data!J176</f>
        <v>1673</v>
      </c>
      <c r="E143" s="6">
        <f t="shared" ref="E143:G143" si="159">IF(ISBLANK(B143),(B142+B144)/2, B143)</f>
        <v>149179</v>
      </c>
      <c r="F143" s="6">
        <f t="shared" si="159"/>
        <v>111416</v>
      </c>
      <c r="G143" s="6">
        <f t="shared" si="159"/>
        <v>1673</v>
      </c>
      <c r="H143" s="6">
        <f t="shared" si="1"/>
        <v>0.97834847605224962</v>
      </c>
      <c r="I143" s="6">
        <f t="shared" si="2"/>
        <v>5.238026124818578E-3</v>
      </c>
      <c r="J143" s="6">
        <f t="shared" si="3"/>
        <v>1.6413497822931784E-2</v>
      </c>
      <c r="K143" s="2">
        <v>1</v>
      </c>
      <c r="L143" s="6">
        <f t="shared" si="4"/>
        <v>-5.1246148767381261E-3</v>
      </c>
      <c r="M143" s="6">
        <f t="shared" si="12"/>
        <v>-2.5123367198842672E-4</v>
      </c>
      <c r="P143" s="2">
        <v>1</v>
      </c>
      <c r="Q143" s="6">
        <f t="shared" si="5"/>
        <v>5.238026124818578E-3</v>
      </c>
      <c r="R143" s="6">
        <f t="shared" si="13"/>
        <v>2.7939042089985405E-4</v>
      </c>
      <c r="U143" s="2">
        <f t="shared" si="14"/>
        <v>174</v>
      </c>
      <c r="V143" s="1">
        <f t="shared" si="6"/>
        <v>44070</v>
      </c>
      <c r="W143" s="6">
        <f t="shared" si="19"/>
        <v>0.98809933788286242</v>
      </c>
      <c r="X143" s="6">
        <f t="shared" si="20"/>
        <v>3.2673549255257321E-3</v>
      </c>
      <c r="Y143" s="6">
        <f t="shared" si="21"/>
        <v>8.6333071916116205E-3</v>
      </c>
      <c r="AF143" s="6">
        <f t="shared" si="8"/>
        <v>81995.561987077948</v>
      </c>
      <c r="AG143" s="6">
        <f t="shared" si="9"/>
        <v>67183.438012922052</v>
      </c>
      <c r="AH143" s="5">
        <f t="shared" si="10"/>
        <v>0.81935456486669112</v>
      </c>
      <c r="AI143" s="5"/>
      <c r="AJ143" s="7">
        <f t="shared" si="16"/>
        <v>174</v>
      </c>
      <c r="AK143" s="12">
        <f t="shared" si="17"/>
        <v>1826</v>
      </c>
      <c r="AL143" s="12">
        <f t="shared" si="27"/>
        <v>1429.1428571428571</v>
      </c>
    </row>
    <row r="144" spans="1:38" x14ac:dyDescent="0.25">
      <c r="A144" s="2">
        <v>175</v>
      </c>
      <c r="B144" s="6">
        <f>Raw_Data!G177</f>
        <v>150815</v>
      </c>
      <c r="C144" s="6">
        <f>Raw_Data!H177</f>
        <v>113313</v>
      </c>
      <c r="D144" s="6">
        <f>Raw_Data!J177</f>
        <v>1701</v>
      </c>
      <c r="E144" s="6">
        <f t="shared" ref="E144:G144" si="160">IF(ISBLANK(B144),(B143+B145)/2, B144)</f>
        <v>150815</v>
      </c>
      <c r="F144" s="6">
        <f t="shared" si="160"/>
        <v>113313</v>
      </c>
      <c r="G144" s="6">
        <f t="shared" si="160"/>
        <v>1701</v>
      </c>
      <c r="H144" s="6">
        <f t="shared" si="1"/>
        <v>0.97811103047895498</v>
      </c>
      <c r="I144" s="6">
        <f t="shared" si="2"/>
        <v>5.1960812772133529E-3</v>
      </c>
      <c r="J144" s="6">
        <f t="shared" si="3"/>
        <v>1.6692888243831638E-2</v>
      </c>
      <c r="K144" s="2">
        <v>1</v>
      </c>
      <c r="L144" s="6">
        <f t="shared" si="4"/>
        <v>-5.0823444125075576E-3</v>
      </c>
      <c r="M144" s="6">
        <f t="shared" si="12"/>
        <v>-2.2503628447023694E-4</v>
      </c>
      <c r="P144" s="2">
        <v>1</v>
      </c>
      <c r="Q144" s="6">
        <f t="shared" si="5"/>
        <v>5.1960812772133529E-3</v>
      </c>
      <c r="R144" s="6">
        <f t="shared" si="13"/>
        <v>1.1756168359942226E-4</v>
      </c>
      <c r="U144" s="2">
        <f t="shared" si="14"/>
        <v>175</v>
      </c>
      <c r="V144" s="1">
        <f t="shared" si="6"/>
        <v>44071</v>
      </c>
      <c r="W144" s="6">
        <f t="shared" si="19"/>
        <v>0.98795305323712268</v>
      </c>
      <c r="X144" s="6">
        <f t="shared" si="20"/>
        <v>3.3102258323422225E-3</v>
      </c>
      <c r="Y144" s="6">
        <f t="shared" si="21"/>
        <v>8.7367209305354229E-3</v>
      </c>
      <c r="AF144" s="6">
        <f t="shared" si="8"/>
        <v>83003.463196224737</v>
      </c>
      <c r="AG144" s="6">
        <f t="shared" si="9"/>
        <v>67811.536803775263</v>
      </c>
      <c r="AH144" s="5">
        <f t="shared" si="10"/>
        <v>0.81697237913392928</v>
      </c>
      <c r="AI144" s="5"/>
      <c r="AJ144" s="7">
        <f t="shared" si="16"/>
        <v>175</v>
      </c>
      <c r="AK144" s="12">
        <f t="shared" si="17"/>
        <v>1636</v>
      </c>
      <c r="AL144" s="12">
        <f t="shared" si="27"/>
        <v>1424.4285714285713</v>
      </c>
    </row>
    <row r="145" spans="1:38" x14ac:dyDescent="0.25">
      <c r="A145" s="2">
        <v>176</v>
      </c>
      <c r="B145" s="6">
        <f>Raw_Data!G178</f>
        <v>152280</v>
      </c>
      <c r="C145" s="6">
        <f>Raw_Data!H178</f>
        <v>114099</v>
      </c>
      <c r="D145" s="6">
        <f>Raw_Data!J178</f>
        <v>1725</v>
      </c>
      <c r="E145" s="6">
        <f t="shared" ref="E145:G145" si="161">IF(ISBLANK(B145),(B144+B146)/2, B145)</f>
        <v>152280</v>
      </c>
      <c r="F145" s="6">
        <f t="shared" si="161"/>
        <v>114099</v>
      </c>
      <c r="G145" s="6">
        <f t="shared" si="161"/>
        <v>1725</v>
      </c>
      <c r="H145" s="6">
        <f t="shared" si="1"/>
        <v>0.97789840348330914</v>
      </c>
      <c r="I145" s="6">
        <f t="shared" si="2"/>
        <v>5.2911465892597964E-3</v>
      </c>
      <c r="J145" s="6">
        <f t="shared" si="3"/>
        <v>1.6810449927431061E-2</v>
      </c>
      <c r="K145" s="2">
        <v>1</v>
      </c>
      <c r="L145" s="6">
        <f t="shared" si="4"/>
        <v>-5.1742038022333115E-3</v>
      </c>
      <c r="M145" s="6">
        <f t="shared" si="12"/>
        <v>-1.6690856313494873E-4</v>
      </c>
      <c r="P145" s="2">
        <v>1</v>
      </c>
      <c r="Q145" s="6">
        <f t="shared" si="5"/>
        <v>5.2911465892597964E-3</v>
      </c>
      <c r="R145" s="6">
        <f t="shared" si="13"/>
        <v>1.0043541364295958E-4</v>
      </c>
      <c r="U145" s="2">
        <f t="shared" si="14"/>
        <v>176</v>
      </c>
      <c r="V145" s="1">
        <f t="shared" si="6"/>
        <v>44072</v>
      </c>
      <c r="W145" s="6">
        <f t="shared" si="19"/>
        <v>0.98774816875102767</v>
      </c>
      <c r="X145" s="6">
        <f t="shared" si="20"/>
        <v>3.3520766176806825E-3</v>
      </c>
      <c r="Y145" s="6">
        <f t="shared" si="21"/>
        <v>8.8997546312914282E-3</v>
      </c>
      <c r="AF145" s="6">
        <f t="shared" si="8"/>
        <v>84415.117305419379</v>
      </c>
      <c r="AG145" s="6">
        <f t="shared" si="9"/>
        <v>67864.882694580621</v>
      </c>
      <c r="AH145" s="5">
        <f t="shared" si="10"/>
        <v>0.80394228973278647</v>
      </c>
      <c r="AI145" s="5"/>
      <c r="AJ145" s="7">
        <f t="shared" si="16"/>
        <v>176</v>
      </c>
      <c r="AK145" s="12">
        <f t="shared" si="17"/>
        <v>1465</v>
      </c>
      <c r="AL145" s="12">
        <f t="shared" si="27"/>
        <v>1456.7142857142858</v>
      </c>
    </row>
    <row r="146" spans="1:38" x14ac:dyDescent="0.25">
      <c r="A146" s="2">
        <v>177</v>
      </c>
      <c r="B146" s="6">
        <f>Raw_Data!G179</f>
        <v>153115</v>
      </c>
      <c r="C146" s="6">
        <f>Raw_Data!H179</f>
        <v>114769</v>
      </c>
      <c r="D146" s="6">
        <f>Raw_Data!J179</f>
        <v>1747</v>
      </c>
      <c r="E146" s="6">
        <f t="shared" ref="E146:G146" si="162">IF(ISBLANK(B146),(B145+B147)/2, B146)</f>
        <v>153115</v>
      </c>
      <c r="F146" s="6">
        <f t="shared" si="162"/>
        <v>114769</v>
      </c>
      <c r="G146" s="6">
        <f t="shared" si="162"/>
        <v>1747</v>
      </c>
      <c r="H146" s="6">
        <f t="shared" si="1"/>
        <v>0.97777721335268508</v>
      </c>
      <c r="I146" s="6">
        <f t="shared" si="2"/>
        <v>5.3119013062409293E-3</v>
      </c>
      <c r="J146" s="6">
        <f t="shared" si="3"/>
        <v>1.691088534107402E-2</v>
      </c>
      <c r="K146" s="2">
        <v>1</v>
      </c>
      <c r="L146" s="6">
        <f t="shared" si="4"/>
        <v>-5.1938560568207436E-3</v>
      </c>
      <c r="M146" s="6">
        <f t="shared" si="12"/>
        <v>-1.925253991291731E-4</v>
      </c>
      <c r="P146" s="2">
        <v>1</v>
      </c>
      <c r="Q146" s="6">
        <f t="shared" si="5"/>
        <v>5.3119013062409293E-3</v>
      </c>
      <c r="R146" s="6">
        <f t="shared" si="13"/>
        <v>3.0507982583454288E-4</v>
      </c>
      <c r="U146" s="2">
        <f t="shared" si="14"/>
        <v>177</v>
      </c>
      <c r="V146" s="1">
        <f t="shared" si="6"/>
        <v>44073</v>
      </c>
      <c r="W146" s="6">
        <f t="shared" si="19"/>
        <v>0.987597518063553</v>
      </c>
      <c r="X146" s="6">
        <f t="shared" si="20"/>
        <v>3.3959449034377809E-3</v>
      </c>
      <c r="Y146" s="6">
        <f t="shared" si="21"/>
        <v>9.0065370330094947E-3</v>
      </c>
      <c r="AF146" s="6">
        <f t="shared" si="8"/>
        <v>85453.100542119806</v>
      </c>
      <c r="AG146" s="6">
        <f t="shared" si="9"/>
        <v>67661.899457880194</v>
      </c>
      <c r="AH146" s="5">
        <f t="shared" si="10"/>
        <v>0.79180157336163204</v>
      </c>
      <c r="AI146" s="5"/>
      <c r="AJ146" s="7">
        <f t="shared" si="16"/>
        <v>177</v>
      </c>
      <c r="AK146" s="12">
        <f t="shared" si="17"/>
        <v>835</v>
      </c>
      <c r="AL146" s="12">
        <f t="shared" si="27"/>
        <v>1311.1428571428571</v>
      </c>
    </row>
    <row r="147" spans="1:38" x14ac:dyDescent="0.25">
      <c r="A147" s="2">
        <v>178</v>
      </c>
      <c r="B147" s="6">
        <f>Raw_Data!G180</f>
        <v>154933</v>
      </c>
      <c r="C147" s="6">
        <f>Raw_Data!H180</f>
        <v>116864</v>
      </c>
      <c r="D147" s="6">
        <f>Raw_Data!J180</f>
        <v>1754</v>
      </c>
      <c r="E147" s="6">
        <f t="shared" ref="E147:G147" si="163">IF(ISBLANK(B147),(B146+B148)/2, B147)</f>
        <v>154933</v>
      </c>
      <c r="F147" s="6">
        <f t="shared" si="163"/>
        <v>116864</v>
      </c>
      <c r="G147" s="6">
        <f t="shared" si="163"/>
        <v>1754</v>
      </c>
      <c r="H147" s="6">
        <f t="shared" si="1"/>
        <v>0.9775133526850508</v>
      </c>
      <c r="I147" s="6">
        <f t="shared" si="2"/>
        <v>5.2706821480406384E-3</v>
      </c>
      <c r="J147" s="6">
        <f t="shared" si="3"/>
        <v>1.7215965166908563E-2</v>
      </c>
      <c r="K147" s="2">
        <v>1</v>
      </c>
      <c r="L147" s="6">
        <f t="shared" si="4"/>
        <v>-5.1521621774684497E-3</v>
      </c>
      <c r="M147" s="6">
        <f t="shared" si="12"/>
        <v>-2.3323657474599857E-4</v>
      </c>
      <c r="P147" s="2">
        <v>1</v>
      </c>
      <c r="Q147" s="6">
        <f t="shared" si="5"/>
        <v>5.2706821480406384E-3</v>
      </c>
      <c r="R147" s="6">
        <f t="shared" si="13"/>
        <v>2.9724238026124922E-4</v>
      </c>
      <c r="U147" s="2">
        <f t="shared" si="14"/>
        <v>178</v>
      </c>
      <c r="V147" s="1">
        <f t="shared" si="6"/>
        <v>44074</v>
      </c>
      <c r="W147" s="6">
        <f t="shared" si="19"/>
        <v>0.98738803566043876</v>
      </c>
      <c r="X147" s="6">
        <f t="shared" si="20"/>
        <v>3.4388625499053014E-3</v>
      </c>
      <c r="Y147" s="6">
        <f t="shared" si="21"/>
        <v>9.1731017896556806E-3</v>
      </c>
      <c r="AF147" s="6">
        <f t="shared" si="8"/>
        <v>86896.434299576969</v>
      </c>
      <c r="AG147" s="6">
        <f t="shared" si="9"/>
        <v>68036.565700423031</v>
      </c>
      <c r="AH147" s="5">
        <f t="shared" si="10"/>
        <v>0.78296153632571142</v>
      </c>
      <c r="AI147" s="5"/>
      <c r="AJ147" s="7">
        <f t="shared" si="16"/>
        <v>178</v>
      </c>
      <c r="AK147" s="12">
        <f t="shared" si="17"/>
        <v>1818</v>
      </c>
      <c r="AL147" s="12">
        <f t="shared" si="27"/>
        <v>1475.5714285714287</v>
      </c>
    </row>
    <row r="148" spans="1:38" x14ac:dyDescent="0.25">
      <c r="A148" s="2">
        <v>179</v>
      </c>
      <c r="B148" s="6">
        <f>Raw_Data!G181</f>
        <v>156329</v>
      </c>
      <c r="C148" s="6">
        <f>Raw_Data!H181</f>
        <v>118885</v>
      </c>
      <c r="D148" s="6">
        <f>Raw_Data!J181</f>
        <v>1781</v>
      </c>
      <c r="E148" s="6">
        <f t="shared" ref="E148:G148" si="164">IF(ISBLANK(B148),(B147+B149)/2, B148)</f>
        <v>156329</v>
      </c>
      <c r="F148" s="6">
        <f t="shared" si="164"/>
        <v>118885</v>
      </c>
      <c r="G148" s="6">
        <f t="shared" si="164"/>
        <v>1781</v>
      </c>
      <c r="H148" s="6">
        <f t="shared" si="1"/>
        <v>0.97731074020319308</v>
      </c>
      <c r="I148" s="6">
        <f t="shared" si="2"/>
        <v>5.1760522496371551E-3</v>
      </c>
      <c r="J148" s="6">
        <f t="shared" si="3"/>
        <v>1.7513207547169812E-2</v>
      </c>
      <c r="K148" s="2">
        <v>1</v>
      </c>
      <c r="L148" s="6">
        <f t="shared" si="4"/>
        <v>-5.0586114554232904E-3</v>
      </c>
      <c r="M148" s="6">
        <f t="shared" si="12"/>
        <v>-2.1030478955008647E-4</v>
      </c>
      <c r="P148" s="2">
        <v>1</v>
      </c>
      <c r="Q148" s="6">
        <f t="shared" si="5"/>
        <v>5.1760522496371551E-3</v>
      </c>
      <c r="R148" s="6">
        <f t="shared" si="13"/>
        <v>2.6211901306240695E-4</v>
      </c>
      <c r="U148" s="2">
        <f t="shared" si="14"/>
        <v>179</v>
      </c>
      <c r="V148" s="1">
        <f t="shared" si="6"/>
        <v>44075</v>
      </c>
      <c r="W148" s="6">
        <f t="shared" si="19"/>
        <v>0.98723291099768817</v>
      </c>
      <c r="X148" s="6">
        <f t="shared" si="20"/>
        <v>3.48375027411896E-3</v>
      </c>
      <c r="Y148" s="6">
        <f t="shared" si="21"/>
        <v>9.2833387281931468E-3</v>
      </c>
      <c r="AF148" s="6">
        <f t="shared" si="8"/>
        <v>87965.243225928483</v>
      </c>
      <c r="AG148" s="6">
        <f t="shared" si="9"/>
        <v>68363.756774071517</v>
      </c>
      <c r="AH148" s="5">
        <f t="shared" si="10"/>
        <v>0.77716782523396388</v>
      </c>
      <c r="AI148" s="5"/>
      <c r="AJ148" s="7">
        <f t="shared" si="16"/>
        <v>179</v>
      </c>
      <c r="AK148" s="12">
        <f t="shared" si="17"/>
        <v>1396</v>
      </c>
      <c r="AL148" s="12">
        <f t="shared" si="27"/>
        <v>1558.8571428571429</v>
      </c>
    </row>
    <row r="149" spans="1:38" x14ac:dyDescent="0.25">
      <c r="A149" s="2">
        <v>180</v>
      </c>
      <c r="B149" s="6">
        <f>Raw_Data!G182</f>
        <v>157831</v>
      </c>
      <c r="C149" s="6">
        <f>Raw_Data!H182</f>
        <v>120675</v>
      </c>
      <c r="D149" s="6">
        <f>Raw_Data!J182</f>
        <v>1797</v>
      </c>
      <c r="E149" s="6">
        <f t="shared" ref="E149:G149" si="165">IF(ISBLANK(B149),(B148+B150)/2, B149)</f>
        <v>157831</v>
      </c>
      <c r="F149" s="6">
        <f t="shared" si="165"/>
        <v>120675</v>
      </c>
      <c r="G149" s="6">
        <f t="shared" si="165"/>
        <v>1797</v>
      </c>
      <c r="H149" s="6">
        <f t="shared" si="1"/>
        <v>0.97709274310595062</v>
      </c>
      <c r="I149" s="6">
        <f t="shared" si="2"/>
        <v>5.1319303338171265E-3</v>
      </c>
      <c r="J149" s="6">
        <f t="shared" si="3"/>
        <v>1.7775326560232219E-2</v>
      </c>
      <c r="K149" s="2">
        <v>1</v>
      </c>
      <c r="L149" s="6">
        <f t="shared" si="4"/>
        <v>-5.0143718872980129E-3</v>
      </c>
      <c r="P149" s="2">
        <v>1</v>
      </c>
      <c r="Q149" s="6">
        <f t="shared" si="5"/>
        <v>5.1319303338171265E-3</v>
      </c>
      <c r="U149" s="2">
        <f t="shared" si="14"/>
        <v>180</v>
      </c>
      <c r="V149" s="1">
        <f t="shared" si="6"/>
        <v>44076</v>
      </c>
      <c r="W149" s="6">
        <f t="shared" si="19"/>
        <v>0.98701872738158614</v>
      </c>
      <c r="X149" s="6">
        <f t="shared" si="20"/>
        <v>3.5277560208153043E-3</v>
      </c>
      <c r="Y149" s="6">
        <f t="shared" si="21"/>
        <v>9.4535165975982646E-3</v>
      </c>
      <c r="AF149" s="6">
        <f t="shared" si="8"/>
        <v>89440.968340871521</v>
      </c>
      <c r="AG149" s="6">
        <f t="shared" si="9"/>
        <v>68390.031659128479</v>
      </c>
      <c r="AH149" s="5">
        <f t="shared" si="10"/>
        <v>0.76463876596779345</v>
      </c>
      <c r="AI149" s="5"/>
      <c r="AJ149" s="7">
        <f t="shared" si="16"/>
        <v>180</v>
      </c>
      <c r="AK149" s="12">
        <f t="shared" si="17"/>
        <v>1502</v>
      </c>
      <c r="AL149" s="12">
        <f t="shared" si="27"/>
        <v>1496.8571428571429</v>
      </c>
    </row>
    <row r="150" spans="1:38" x14ac:dyDescent="0.25">
      <c r="A150" s="2">
        <v>181</v>
      </c>
      <c r="B150" s="6">
        <f>Raw_Data!G183</f>
        <v>159546</v>
      </c>
      <c r="C150" s="6">
        <f>Raw_Data!H183</f>
        <v>0</v>
      </c>
      <c r="D150" s="6">
        <f>Raw_Data!J183</f>
        <v>1815</v>
      </c>
      <c r="E150" s="6">
        <f t="shared" ref="E150:G150" si="166">IF(ISBLANK(B150),(B149+B151)/2, B150)</f>
        <v>159546</v>
      </c>
      <c r="F150" s="6">
        <f t="shared" si="166"/>
        <v>0</v>
      </c>
      <c r="G150" s="6">
        <f t="shared" si="166"/>
        <v>1815</v>
      </c>
      <c r="H150" s="6">
        <f t="shared" si="1"/>
        <v>0.97684383164005806</v>
      </c>
      <c r="I150" s="6">
        <f t="shared" si="2"/>
        <v>2.2892743105950655E-2</v>
      </c>
      <c r="J150" s="6">
        <f t="shared" si="3"/>
        <v>2.6342525399129172E-4</v>
      </c>
      <c r="K150" s="2">
        <v>1</v>
      </c>
      <c r="L150" s="6">
        <f t="shared" si="4"/>
        <v>-2.2362634892368363E-2</v>
      </c>
      <c r="U150" s="2">
        <f t="shared" si="14"/>
        <v>181</v>
      </c>
      <c r="V150" s="1">
        <f t="shared" si="6"/>
        <v>44077</v>
      </c>
      <c r="W150" s="6">
        <f t="shared" si="19"/>
        <v>0.98685901885606697</v>
      </c>
      <c r="X150" s="6">
        <f t="shared" si="20"/>
        <v>3.5736854873706404E-3</v>
      </c>
      <c r="Y150" s="6">
        <f t="shared" si="21"/>
        <v>9.5672956565626445E-3</v>
      </c>
      <c r="AH150" s="5"/>
      <c r="AI150" s="5"/>
      <c r="AJ150" s="7">
        <f t="shared" si="16"/>
        <v>181</v>
      </c>
      <c r="AK150" s="12">
        <f t="shared" si="17"/>
        <v>1715</v>
      </c>
      <c r="AL150" s="12">
        <f t="shared" si="27"/>
        <v>1481</v>
      </c>
    </row>
    <row r="151" spans="1:38" x14ac:dyDescent="0.25">
      <c r="A151" s="2">
        <v>182</v>
      </c>
      <c r="B151" s="6">
        <f>Raw_Data!G184</f>
        <v>160597</v>
      </c>
      <c r="C151" s="6">
        <f>Raw_Data!H184</f>
        <v>0</v>
      </c>
      <c r="D151" s="6">
        <f>Raw_Data!J184</f>
        <v>1837</v>
      </c>
      <c r="E151" s="6">
        <f t="shared" ref="E151:G151" si="167">IF(ISBLANK(B151),(B150+B152)/2, B151)</f>
        <v>160597</v>
      </c>
      <c r="F151" s="6">
        <f t="shared" si="167"/>
        <v>0</v>
      </c>
      <c r="G151" s="6">
        <f t="shared" si="167"/>
        <v>1837</v>
      </c>
      <c r="H151" s="6">
        <f t="shared" si="1"/>
        <v>0.97669129172714075</v>
      </c>
      <c r="I151" s="6">
        <f t="shared" si="2"/>
        <v>2.3042089985486212E-2</v>
      </c>
      <c r="J151" s="6">
        <f t="shared" si="3"/>
        <v>2.6661828737300434E-4</v>
      </c>
      <c r="K151" s="2">
        <v>1</v>
      </c>
      <c r="L151" s="6">
        <f t="shared" si="4"/>
        <v>-2.2505008632017542E-2</v>
      </c>
      <c r="U151" s="2">
        <f t="shared" si="14"/>
        <v>182</v>
      </c>
      <c r="V151" s="1">
        <f t="shared" si="6"/>
        <v>44078</v>
      </c>
      <c r="W151" s="6">
        <f t="shared" si="19"/>
        <v>0.98664002865422229</v>
      </c>
      <c r="X151" s="6">
        <f t="shared" si="20"/>
        <v>3.6188008548926386E-3</v>
      </c>
      <c r="Y151" s="6">
        <f t="shared" si="21"/>
        <v>9.7411704908847672E-3</v>
      </c>
      <c r="AH151" s="5"/>
      <c r="AI151" s="5"/>
      <c r="AJ151" s="7">
        <f t="shared" si="16"/>
        <v>182</v>
      </c>
      <c r="AK151" s="12">
        <f t="shared" si="17"/>
        <v>1051</v>
      </c>
      <c r="AL151" s="12">
        <f t="shared" si="27"/>
        <v>1397.4285714285713</v>
      </c>
    </row>
    <row r="152" spans="1:38" x14ac:dyDescent="0.25">
      <c r="A152" s="2">
        <v>183</v>
      </c>
      <c r="B152" s="6">
        <f>Raw_Data!G185</f>
        <v>162362</v>
      </c>
      <c r="C152" s="6">
        <f>Raw_Data!H185</f>
        <v>0</v>
      </c>
      <c r="D152" s="6">
        <f>Raw_Data!J185</f>
        <v>1862</v>
      </c>
      <c r="E152" s="6">
        <f t="shared" ref="E152:G152" si="168">IF(ISBLANK(B152),(B151+B153)/2, B152)</f>
        <v>162362</v>
      </c>
      <c r="F152" s="6">
        <f t="shared" si="168"/>
        <v>0</v>
      </c>
      <c r="G152" s="6">
        <f t="shared" si="168"/>
        <v>1862</v>
      </c>
      <c r="H152" s="6">
        <f t="shared" si="1"/>
        <v>0.97643512336719884</v>
      </c>
      <c r="I152" s="6">
        <f t="shared" si="2"/>
        <v>2.3294629898403484E-2</v>
      </c>
      <c r="J152" s="6">
        <f t="shared" si="3"/>
        <v>2.7024673439767779E-4</v>
      </c>
      <c r="K152" s="2">
        <v>1</v>
      </c>
      <c r="L152" s="6">
        <f t="shared" si="4"/>
        <v>-2.2745694818640846E-2</v>
      </c>
      <c r="U152" s="2">
        <f t="shared" si="14"/>
        <v>183</v>
      </c>
      <c r="V152" s="1">
        <f t="shared" si="6"/>
        <v>44079</v>
      </c>
      <c r="W152" s="6">
        <f t="shared" si="19"/>
        <v>0.98647562440935499</v>
      </c>
      <c r="X152" s="6">
        <f t="shared" si="20"/>
        <v>3.665794604520945E-3</v>
      </c>
      <c r="Y152" s="6">
        <f t="shared" si="21"/>
        <v>9.8585809861242799E-3</v>
      </c>
      <c r="AH152" s="5"/>
      <c r="AI152" s="5"/>
      <c r="AJ152" s="7">
        <f t="shared" si="16"/>
        <v>183</v>
      </c>
      <c r="AK152" s="12">
        <f t="shared" si="17"/>
        <v>1765</v>
      </c>
      <c r="AL152" s="12">
        <f t="shared" si="27"/>
        <v>1440.2857142857142</v>
      </c>
    </row>
    <row r="153" spans="1:38" x14ac:dyDescent="0.25">
      <c r="A153" s="2">
        <v>184</v>
      </c>
      <c r="B153" s="6">
        <f>Raw_Data!G186</f>
        <v>164126</v>
      </c>
      <c r="C153" s="6">
        <f>Raw_Data!H186</f>
        <v>0</v>
      </c>
      <c r="D153" s="6">
        <f>Raw_Data!J186</f>
        <v>1865</v>
      </c>
      <c r="E153" s="6">
        <f t="shared" ref="E153:G153" si="169">IF(ISBLANK(B153),(B152+B154)/2, B153)</f>
        <v>164126</v>
      </c>
      <c r="F153" s="6">
        <f t="shared" si="169"/>
        <v>0</v>
      </c>
      <c r="G153" s="6">
        <f t="shared" si="169"/>
        <v>1865</v>
      </c>
      <c r="H153" s="6">
        <f t="shared" si="1"/>
        <v>0.97617910014513787</v>
      </c>
      <c r="I153" s="6">
        <f t="shared" si="2"/>
        <v>2.3550217706821482E-2</v>
      </c>
      <c r="J153" s="6">
        <f t="shared" si="3"/>
        <v>2.7068214804063862E-4</v>
      </c>
      <c r="K153" s="2">
        <v>1</v>
      </c>
      <c r="L153" s="6">
        <f t="shared" si="4"/>
        <v>-2.2989230329267085E-2</v>
      </c>
      <c r="U153" s="2">
        <f t="shared" si="14"/>
        <v>184</v>
      </c>
      <c r="V153" s="1">
        <f t="shared" si="6"/>
        <v>44080</v>
      </c>
      <c r="W153" s="6">
        <f t="shared" si="19"/>
        <v>0.98625172016183404</v>
      </c>
      <c r="X153" s="6">
        <f t="shared" si="20"/>
        <v>3.7120413862905912E-3</v>
      </c>
      <c r="Y153" s="6">
        <f t="shared" si="21"/>
        <v>1.0036238451875073E-2</v>
      </c>
      <c r="AH153" s="5"/>
      <c r="AI153" s="5"/>
      <c r="AJ153" s="7">
        <f t="shared" si="16"/>
        <v>184</v>
      </c>
      <c r="AK153" s="12">
        <f t="shared" si="17"/>
        <v>1764</v>
      </c>
      <c r="AL153" s="12">
        <f t="shared" si="27"/>
        <v>1573</v>
      </c>
    </row>
    <row r="154" spans="1:38" x14ac:dyDescent="0.25">
      <c r="A154" s="2">
        <v>185</v>
      </c>
      <c r="B154" s="6">
        <f>Raw_Data!G187</f>
        <v>165109</v>
      </c>
      <c r="C154" s="6">
        <f>Raw_Data!H187</f>
        <v>0</v>
      </c>
      <c r="D154" s="6">
        <f>Raw_Data!J187</f>
        <v>1869</v>
      </c>
      <c r="E154" s="6">
        <f t="shared" ref="E154:G154" si="170">IF(ISBLANK(B154),(B153+B155)/2, B154)</f>
        <v>165109</v>
      </c>
      <c r="F154" s="6">
        <f t="shared" si="170"/>
        <v>0</v>
      </c>
      <c r="G154" s="6">
        <f t="shared" si="170"/>
        <v>1869</v>
      </c>
      <c r="H154" s="6">
        <f t="shared" si="1"/>
        <v>0.97603642960812775</v>
      </c>
      <c r="I154" s="6">
        <f t="shared" si="2"/>
        <v>2.3692307692307693E-2</v>
      </c>
      <c r="J154" s="6">
        <f t="shared" si="3"/>
        <v>2.7126269956458636E-4</v>
      </c>
      <c r="K154" s="2">
        <v>1</v>
      </c>
      <c r="L154" s="6">
        <f t="shared" si="4"/>
        <v>-2.312455540917718E-2</v>
      </c>
      <c r="U154" s="2">
        <f t="shared" si="14"/>
        <v>185</v>
      </c>
      <c r="V154" s="1">
        <f t="shared" si="6"/>
        <v>44081</v>
      </c>
      <c r="W154" s="6">
        <f t="shared" si="19"/>
        <v>0.98608250635836181</v>
      </c>
      <c r="X154" s="6">
        <f t="shared" si="20"/>
        <v>3.7601221881994546E-3</v>
      </c>
      <c r="Y154" s="6">
        <f t="shared" si="21"/>
        <v>1.0157371453438946E-2</v>
      </c>
      <c r="AH154" s="5"/>
      <c r="AI154" s="5"/>
      <c r="AJ154" s="7">
        <f t="shared" si="16"/>
        <v>185</v>
      </c>
      <c r="AK154" s="12">
        <f t="shared" si="17"/>
        <v>983</v>
      </c>
      <c r="AL154" s="12">
        <f t="shared" si="27"/>
        <v>1453.7142857142858</v>
      </c>
    </row>
    <row r="155" spans="1:38" x14ac:dyDescent="0.25">
      <c r="A155" s="2">
        <v>186</v>
      </c>
      <c r="B155" s="6">
        <f>Raw_Data!G188</f>
        <v>165754</v>
      </c>
      <c r="C155" s="6">
        <f>Raw_Data!H188</f>
        <v>0</v>
      </c>
      <c r="D155" s="6">
        <f>Raw_Data!J188</f>
        <v>1896</v>
      </c>
      <c r="E155" s="6">
        <f t="shared" ref="E155:G155" si="171">IF(ISBLANK(B155),(B154+B156)/2, B155)</f>
        <v>165754</v>
      </c>
      <c r="F155" s="6">
        <f t="shared" si="171"/>
        <v>0</v>
      </c>
      <c r="G155" s="6">
        <f t="shared" si="171"/>
        <v>1896</v>
      </c>
      <c r="H155" s="6">
        <f t="shared" si="1"/>
        <v>0.97594281567489116</v>
      </c>
      <c r="I155" s="6">
        <f t="shared" si="2"/>
        <v>2.3782002902757619E-2</v>
      </c>
      <c r="J155" s="6">
        <f t="shared" si="3"/>
        <v>2.7518142235123368E-4</v>
      </c>
      <c r="K155" s="2">
        <v>1</v>
      </c>
      <c r="L155" s="6">
        <f t="shared" si="4"/>
        <v>-2.3209874875305705E-2</v>
      </c>
      <c r="U155" s="2">
        <f t="shared" si="14"/>
        <v>186</v>
      </c>
      <c r="V155" s="1">
        <f t="shared" si="6"/>
        <v>44082</v>
      </c>
      <c r="W155" s="6">
        <f t="shared" si="19"/>
        <v>0.98585357850917499</v>
      </c>
      <c r="X155" s="6">
        <f t="shared" si="20"/>
        <v>3.807522440950506E-3</v>
      </c>
      <c r="Y155" s="6">
        <f t="shared" si="21"/>
        <v>1.0338899049874239E-2</v>
      </c>
      <c r="AH155" s="5"/>
      <c r="AI155" s="5"/>
      <c r="AJ155" s="7">
        <f t="shared" si="16"/>
        <v>186</v>
      </c>
      <c r="AK155" s="12">
        <f t="shared" si="17"/>
        <v>645</v>
      </c>
      <c r="AL155" s="12">
        <f t="shared" si="27"/>
        <v>1346.4285714285713</v>
      </c>
    </row>
    <row r="156" spans="1:38" x14ac:dyDescent="0.25">
      <c r="A156" s="2">
        <v>187</v>
      </c>
      <c r="B156" s="6">
        <f>Raw_Data!G189</f>
        <v>166587</v>
      </c>
      <c r="C156" s="6">
        <f>Raw_Data!H189</f>
        <v>0</v>
      </c>
      <c r="D156" s="6">
        <f>Raw_Data!J189</f>
        <v>1931</v>
      </c>
      <c r="E156" s="6">
        <f t="shared" ref="E156:G156" si="172">IF(ISBLANK(B156),(B155+B157)/2, B156)</f>
        <v>166587</v>
      </c>
      <c r="F156" s="6">
        <f t="shared" si="172"/>
        <v>0</v>
      </c>
      <c r="G156" s="6">
        <f t="shared" si="172"/>
        <v>1931</v>
      </c>
      <c r="H156" s="6">
        <f t="shared" si="1"/>
        <v>0.97582191582002897</v>
      </c>
      <c r="I156" s="6">
        <f t="shared" si="2"/>
        <v>2.3897822931785197E-2</v>
      </c>
      <c r="J156" s="6">
        <f t="shared" si="3"/>
        <v>2.8026124818577647E-4</v>
      </c>
      <c r="K156" s="2">
        <v>1</v>
      </c>
      <c r="L156" s="6">
        <f t="shared" si="4"/>
        <v>-2.3320019357222454E-2</v>
      </c>
      <c r="U156" s="2">
        <f t="shared" si="14"/>
        <v>187</v>
      </c>
      <c r="V156" s="1">
        <f t="shared" si="6"/>
        <v>44083</v>
      </c>
      <c r="W156" s="6">
        <f t="shared" si="19"/>
        <v>0.98567943931322655</v>
      </c>
      <c r="X156" s="6">
        <f t="shared" si="20"/>
        <v>3.8567132835663695E-3</v>
      </c>
      <c r="Y156" s="6">
        <f t="shared" si="21"/>
        <v>1.0463847403207254E-2</v>
      </c>
      <c r="AH156" s="5"/>
      <c r="AI156" s="5"/>
      <c r="AJ156" s="7">
        <f t="shared" si="16"/>
        <v>187</v>
      </c>
      <c r="AK156" s="12">
        <f t="shared" si="17"/>
        <v>833</v>
      </c>
      <c r="AL156" s="12">
        <f t="shared" si="27"/>
        <v>1250.8571428571429</v>
      </c>
    </row>
    <row r="157" spans="1:38" x14ac:dyDescent="0.25">
      <c r="A157" s="2">
        <v>188</v>
      </c>
      <c r="B157" s="6">
        <f>Raw_Data!G190</f>
        <v>168237</v>
      </c>
      <c r="C157" s="6">
        <f>Raw_Data!H190</f>
        <v>0</v>
      </c>
      <c r="D157" s="6">
        <f>Raw_Data!J190</f>
        <v>1988</v>
      </c>
      <c r="E157" s="6">
        <f t="shared" ref="E157:G157" si="173">IF(ISBLANK(B157),(B156+B158)/2, B157)</f>
        <v>168237</v>
      </c>
      <c r="F157" s="6">
        <f t="shared" si="173"/>
        <v>0</v>
      </c>
      <c r="G157" s="6">
        <f t="shared" si="173"/>
        <v>1988</v>
      </c>
      <c r="H157" s="6">
        <f t="shared" si="1"/>
        <v>0.97558243831640057</v>
      </c>
      <c r="I157" s="6">
        <f t="shared" si="2"/>
        <v>2.4129027576197389E-2</v>
      </c>
      <c r="J157" s="6">
        <f t="shared" si="3"/>
        <v>2.8853410740203194E-4</v>
      </c>
      <c r="K157" s="2">
        <v>1</v>
      </c>
      <c r="L157" s="6">
        <f t="shared" si="4"/>
        <v>-2.3539855556990317E-2</v>
      </c>
      <c r="U157" s="2">
        <f t="shared" si="14"/>
        <v>188</v>
      </c>
      <c r="V157" s="1">
        <f t="shared" si="6"/>
        <v>44084</v>
      </c>
      <c r="W157" s="6">
        <f t="shared" si="19"/>
        <v>0.9854453762030797</v>
      </c>
      <c r="X157" s="6">
        <f t="shared" si="20"/>
        <v>3.9052893169475599E-3</v>
      </c>
      <c r="Y157" s="6">
        <f t="shared" si="21"/>
        <v>1.0649334479972449E-2</v>
      </c>
      <c r="AH157" s="5"/>
      <c r="AI157" s="5"/>
      <c r="AJ157" s="7">
        <f t="shared" si="16"/>
        <v>188</v>
      </c>
      <c r="AK157" s="12">
        <f t="shared" si="17"/>
        <v>1650</v>
      </c>
      <c r="AL157" s="12">
        <f t="shared" si="27"/>
        <v>1241.5714285714287</v>
      </c>
    </row>
    <row r="158" spans="1:38" x14ac:dyDescent="0.25">
      <c r="A158" s="2">
        <v>189</v>
      </c>
      <c r="B158" s="6">
        <f>Raw_Data!G191</f>
        <v>169859</v>
      </c>
      <c r="C158" s="6">
        <f>Raw_Data!H191</f>
        <v>0</v>
      </c>
      <c r="D158" s="6">
        <f>Raw_Data!J191</f>
        <v>2025</v>
      </c>
      <c r="E158" s="6">
        <f t="shared" ref="E158:G158" si="174">IF(ISBLANK(B158),(B157+B159)/2, B158)</f>
        <v>169859</v>
      </c>
      <c r="F158" s="6">
        <f t="shared" si="174"/>
        <v>0</v>
      </c>
      <c r="G158" s="6">
        <f t="shared" si="174"/>
        <v>2025</v>
      </c>
      <c r="H158" s="6">
        <f t="shared" si="1"/>
        <v>0.97534702467343981</v>
      </c>
      <c r="I158" s="6">
        <f t="shared" si="2"/>
        <v>2.4359071117561682E-2</v>
      </c>
      <c r="J158" s="6">
        <f t="shared" si="3"/>
        <v>2.9390420899854861E-4</v>
      </c>
      <c r="K158" s="2">
        <v>1</v>
      </c>
      <c r="L158" s="6">
        <f t="shared" si="4"/>
        <v>-2.3758547538322509E-2</v>
      </c>
      <c r="U158" s="2">
        <f t="shared" si="14"/>
        <v>189</v>
      </c>
      <c r="V158" s="1">
        <f t="shared" si="6"/>
        <v>44085</v>
      </c>
      <c r="W158" s="6">
        <f t="shared" si="19"/>
        <v>0.98526619377599856</v>
      </c>
      <c r="X158" s="6">
        <f t="shared" si="20"/>
        <v>3.9556133977290062E-3</v>
      </c>
      <c r="Y158" s="6">
        <f t="shared" si="21"/>
        <v>1.077819282627264E-2</v>
      </c>
      <c r="AH158" s="5"/>
      <c r="AI158" s="5"/>
      <c r="AJ158" s="7">
        <f t="shared" si="16"/>
        <v>189</v>
      </c>
      <c r="AK158" s="12">
        <f t="shared" si="17"/>
        <v>1622</v>
      </c>
      <c r="AL158" s="12">
        <f t="shared" si="27"/>
        <v>1323.1428571428571</v>
      </c>
    </row>
    <row r="159" spans="1:38" x14ac:dyDescent="0.25">
      <c r="A159" s="2">
        <v>190</v>
      </c>
      <c r="B159" s="6">
        <f>Raw_Data!G192</f>
        <v>170891</v>
      </c>
      <c r="C159" s="6">
        <f>Raw_Data!H192</f>
        <v>0</v>
      </c>
      <c r="D159" s="6">
        <f>Raw_Data!J192</f>
        <v>2064</v>
      </c>
      <c r="E159" s="6">
        <f t="shared" ref="E159:G159" si="175">IF(ISBLANK(B159),(B158+B160)/2, B159)</f>
        <v>170891</v>
      </c>
      <c r="F159" s="6">
        <f t="shared" si="175"/>
        <v>0</v>
      </c>
      <c r="G159" s="6">
        <f t="shared" si="175"/>
        <v>2064</v>
      </c>
      <c r="H159" s="6">
        <f t="shared" si="1"/>
        <v>0.97519724238026129</v>
      </c>
      <c r="I159" s="6">
        <f t="shared" si="2"/>
        <v>2.4503193033381714E-2</v>
      </c>
      <c r="J159" s="6">
        <f t="shared" si="3"/>
        <v>2.995645863570392E-4</v>
      </c>
      <c r="K159" s="2">
        <v>1</v>
      </c>
      <c r="L159" s="6">
        <f t="shared" si="4"/>
        <v>-2.3895446275665078E-2</v>
      </c>
      <c r="U159" s="2">
        <f t="shared" si="14"/>
        <v>190</v>
      </c>
      <c r="V159" s="1">
        <f t="shared" si="6"/>
        <v>44086</v>
      </c>
      <c r="W159" s="6">
        <f t="shared" si="19"/>
        <v>0.98502688163679064</v>
      </c>
      <c r="X159" s="6">
        <f t="shared" si="20"/>
        <v>4.0053877629809467E-3</v>
      </c>
      <c r="Y159" s="6">
        <f t="shared" si="21"/>
        <v>1.0967730600228173E-2</v>
      </c>
      <c r="AH159" s="5"/>
      <c r="AI159" s="5"/>
      <c r="AJ159" s="7">
        <f t="shared" si="16"/>
        <v>190</v>
      </c>
      <c r="AK159" s="12">
        <f t="shared" si="17"/>
        <v>1032</v>
      </c>
      <c r="AL159" s="12">
        <f t="shared" si="27"/>
        <v>1218.4285714285713</v>
      </c>
    </row>
    <row r="160" spans="1:38" x14ac:dyDescent="0.25">
      <c r="A160" s="2">
        <v>191</v>
      </c>
      <c r="B160" s="6">
        <f>Raw_Data!G193</f>
        <v>171824</v>
      </c>
      <c r="C160" s="6">
        <f>Raw_Data!H193</f>
        <v>0</v>
      </c>
      <c r="D160" s="6">
        <f>Raw_Data!J193</f>
        <v>2078</v>
      </c>
      <c r="E160" s="6">
        <f t="shared" ref="E160:G160" si="176">IF(ISBLANK(B160),(B159+B161)/2, B160)</f>
        <v>171824</v>
      </c>
      <c r="F160" s="6">
        <f t="shared" si="176"/>
        <v>0</v>
      </c>
      <c r="G160" s="6">
        <f t="shared" si="176"/>
        <v>2078</v>
      </c>
      <c r="H160" s="6">
        <f t="shared" si="1"/>
        <v>0.97506182873730041</v>
      </c>
      <c r="I160" s="6">
        <f t="shared" si="2"/>
        <v>2.4636574746008708E-2</v>
      </c>
      <c r="J160" s="6">
        <f t="shared" si="3"/>
        <v>3.0159651669085634E-4</v>
      </c>
      <c r="K160" s="2">
        <v>1</v>
      </c>
      <c r="L160" s="6">
        <f t="shared" si="4"/>
        <v>-2.4022183625666441E-2</v>
      </c>
      <c r="U160" s="2">
        <f t="shared" si="14"/>
        <v>191</v>
      </c>
      <c r="V160" s="1">
        <f t="shared" si="6"/>
        <v>44087</v>
      </c>
      <c r="W160" s="6">
        <f t="shared" si="19"/>
        <v>0.98484253612684713</v>
      </c>
      <c r="X160" s="6">
        <f t="shared" si="20"/>
        <v>4.0568684772599537E-3</v>
      </c>
      <c r="Y160" s="6">
        <f t="shared" si="21"/>
        <v>1.1100595395893084E-2</v>
      </c>
      <c r="AH160" s="5"/>
      <c r="AI160" s="5"/>
      <c r="AJ160" s="7">
        <f t="shared" si="16"/>
        <v>191</v>
      </c>
      <c r="AK160" s="12">
        <f t="shared" si="17"/>
        <v>933</v>
      </c>
      <c r="AL160" s="12">
        <f t="shared" si="27"/>
        <v>1099.7142857142858</v>
      </c>
    </row>
    <row r="161" spans="1:38" x14ac:dyDescent="0.25">
      <c r="A161" s="2">
        <v>192</v>
      </c>
      <c r="B161" s="6">
        <f>Raw_Data!G194</f>
        <v>174274</v>
      </c>
      <c r="C161" s="6">
        <f>Raw_Data!H194</f>
        <v>0</v>
      </c>
      <c r="D161" s="6">
        <f>Raw_Data!J194</f>
        <v>2097</v>
      </c>
      <c r="E161" s="6">
        <f t="shared" ref="E161:G161" si="177">IF(ISBLANK(B161),(B160+B162)/2, B161)</f>
        <v>174274</v>
      </c>
      <c r="F161" s="6">
        <f t="shared" si="177"/>
        <v>0</v>
      </c>
      <c r="G161" s="6">
        <f t="shared" si="177"/>
        <v>2097</v>
      </c>
      <c r="H161" s="6">
        <f t="shared" si="1"/>
        <v>0.97470624092888247</v>
      </c>
      <c r="I161" s="6">
        <f t="shared" si="2"/>
        <v>2.4989404934687955E-2</v>
      </c>
      <c r="J161" s="6">
        <f t="shared" si="3"/>
        <v>3.0435413642960812E-4</v>
      </c>
      <c r="K161" s="2">
        <v>1</v>
      </c>
      <c r="L161" s="6">
        <f t="shared" si="4"/>
        <v>-2.4357328946939361E-2</v>
      </c>
      <c r="U161" s="2">
        <f t="shared" si="14"/>
        <v>192</v>
      </c>
      <c r="V161" s="1">
        <f t="shared" si="6"/>
        <v>44088</v>
      </c>
      <c r="W161" s="6">
        <f t="shared" si="19"/>
        <v>0.98459785907803621</v>
      </c>
      <c r="X161" s="6">
        <f t="shared" si="20"/>
        <v>4.1078639549218124E-3</v>
      </c>
      <c r="Y161" s="6">
        <f t="shared" si="21"/>
        <v>1.1294276967041699E-2</v>
      </c>
      <c r="AH161" s="5"/>
      <c r="AI161" s="5"/>
      <c r="AJ161" s="7">
        <f t="shared" si="16"/>
        <v>192</v>
      </c>
      <c r="AK161" s="12">
        <f t="shared" si="17"/>
        <v>2450</v>
      </c>
      <c r="AL161" s="12">
        <f t="shared" si="27"/>
        <v>1309.2857142857142</v>
      </c>
    </row>
    <row r="162" spans="1:38" x14ac:dyDescent="0.25">
      <c r="A162" s="2">
        <v>193</v>
      </c>
      <c r="B162" s="6">
        <f>Raw_Data!G195</f>
        <v>174231</v>
      </c>
      <c r="C162" s="6">
        <f>Raw_Data!H195</f>
        <v>0</v>
      </c>
      <c r="D162" s="6">
        <f>Raw_Data!J195</f>
        <v>2127</v>
      </c>
      <c r="E162" s="6">
        <f t="shared" ref="E162:G162" si="178">IF(ISBLANK(B162),(B161+B163)/2, B162)</f>
        <v>174231</v>
      </c>
      <c r="F162" s="6">
        <f t="shared" si="178"/>
        <v>0</v>
      </c>
      <c r="G162" s="6">
        <f t="shared" si="178"/>
        <v>2127</v>
      </c>
      <c r="H162" s="6">
        <f t="shared" si="1"/>
        <v>0.97471248185776482</v>
      </c>
      <c r="I162" s="6">
        <f t="shared" si="2"/>
        <v>2.4978809869375906E-2</v>
      </c>
      <c r="J162" s="6">
        <f t="shared" si="3"/>
        <v>3.0870827285921627E-4</v>
      </c>
      <c r="K162" s="2">
        <v>1</v>
      </c>
      <c r="L162" s="6">
        <f t="shared" si="4"/>
        <v>-2.4347157761632619E-2</v>
      </c>
      <c r="U162" s="2">
        <f t="shared" si="14"/>
        <v>193</v>
      </c>
      <c r="V162" s="1">
        <f t="shared" si="6"/>
        <v>44089</v>
      </c>
      <c r="W162" s="6">
        <f t="shared" si="19"/>
        <v>0.98440822861414579</v>
      </c>
      <c r="X162" s="6">
        <f t="shared" si="20"/>
        <v>4.160524883729263E-3</v>
      </c>
      <c r="Y162" s="6">
        <f t="shared" si="21"/>
        <v>1.1431246502125139E-2</v>
      </c>
      <c r="AH162" s="5"/>
      <c r="AI162" s="5"/>
      <c r="AJ162" s="7">
        <f t="shared" si="16"/>
        <v>193</v>
      </c>
      <c r="AK162" s="12">
        <f t="shared" si="17"/>
        <v>-43</v>
      </c>
      <c r="AL162" s="12">
        <f t="shared" si="27"/>
        <v>1211</v>
      </c>
    </row>
    <row r="163" spans="1:38" x14ac:dyDescent="0.25">
      <c r="A163" s="2">
        <v>194</v>
      </c>
      <c r="B163" s="6">
        <f>Raw_Data!G196</f>
        <v>177087</v>
      </c>
      <c r="C163" s="6">
        <f>Raw_Data!H196</f>
        <v>0</v>
      </c>
      <c r="D163" s="6">
        <f>Raw_Data!J196</f>
        <v>2151</v>
      </c>
      <c r="E163" s="6">
        <f t="shared" ref="E163:G163" si="179">IF(ISBLANK(B163),(B162+B164)/2, B163)</f>
        <v>177087</v>
      </c>
      <c r="F163" s="6">
        <f t="shared" si="179"/>
        <v>0</v>
      </c>
      <c r="G163" s="6">
        <f t="shared" si="179"/>
        <v>2151</v>
      </c>
      <c r="H163" s="6">
        <f t="shared" si="1"/>
        <v>0.97429796806966618</v>
      </c>
      <c r="I163" s="6">
        <f t="shared" si="2"/>
        <v>2.5389840348330913E-2</v>
      </c>
      <c r="J163" s="6">
        <f t="shared" si="3"/>
        <v>3.1219158200290276E-4</v>
      </c>
      <c r="K163" s="2">
        <v>1</v>
      </c>
      <c r="L163" s="6">
        <f t="shared" si="4"/>
        <v>-2.4737269860992034E-2</v>
      </c>
      <c r="U163" s="2">
        <f t="shared" si="14"/>
        <v>194</v>
      </c>
      <c r="V163" s="1">
        <f t="shared" si="6"/>
        <v>44090</v>
      </c>
      <c r="W163" s="6">
        <f t="shared" si="19"/>
        <v>0.98415806866111011</v>
      </c>
      <c r="X163" s="6">
        <f t="shared" si="20"/>
        <v>4.2127644703303649E-3</v>
      </c>
      <c r="Y163" s="6">
        <f t="shared" si="21"/>
        <v>1.1629166868559205E-2</v>
      </c>
      <c r="AH163" s="5"/>
      <c r="AI163" s="5"/>
      <c r="AJ163" s="7">
        <f t="shared" si="16"/>
        <v>194</v>
      </c>
      <c r="AK163" s="12">
        <f t="shared" si="17"/>
        <v>2856</v>
      </c>
      <c r="AL163" s="12">
        <f t="shared" si="27"/>
        <v>1500</v>
      </c>
    </row>
    <row r="164" spans="1:38" x14ac:dyDescent="0.25">
      <c r="A164" s="2">
        <v>195</v>
      </c>
      <c r="B164" s="6">
        <f>Raw_Data!G197</f>
        <v>178140</v>
      </c>
      <c r="C164" s="6">
        <f>Raw_Data!H197</f>
        <v>0</v>
      </c>
      <c r="D164" s="6">
        <f>Raw_Data!J197</f>
        <v>2164</v>
      </c>
      <c r="E164" s="6">
        <f t="shared" ref="E164:G164" si="180">IF(ISBLANK(B164),(B163+B165)/2, B164)</f>
        <v>178140</v>
      </c>
      <c r="F164" s="6">
        <f t="shared" si="180"/>
        <v>0</v>
      </c>
      <c r="G164" s="6">
        <f t="shared" si="180"/>
        <v>2164</v>
      </c>
      <c r="H164" s="6">
        <f t="shared" si="1"/>
        <v>0.97414513788098689</v>
      </c>
      <c r="I164" s="6">
        <f t="shared" si="2"/>
        <v>2.554078374455733E-2</v>
      </c>
      <c r="J164" s="6">
        <f t="shared" si="3"/>
        <v>3.1407837445573294E-4</v>
      </c>
      <c r="K164" s="2">
        <v>1</v>
      </c>
      <c r="L164" s="6">
        <f t="shared" si="4"/>
        <v>-2.488043030243027E-2</v>
      </c>
      <c r="U164" s="2">
        <f t="shared" si="14"/>
        <v>195</v>
      </c>
      <c r="V164" s="1">
        <f t="shared" si="6"/>
        <v>44091</v>
      </c>
      <c r="W164" s="6">
        <f t="shared" si="19"/>
        <v>0.98396302934868229</v>
      </c>
      <c r="X164" s="6">
        <f t="shared" si="20"/>
        <v>4.2666293671611696E-3</v>
      </c>
      <c r="Y164" s="6">
        <f t="shared" si="21"/>
        <v>1.1770341284156778E-2</v>
      </c>
      <c r="AH164" s="5"/>
      <c r="AI164" s="5"/>
      <c r="AJ164" s="7">
        <f t="shared" si="16"/>
        <v>195</v>
      </c>
      <c r="AK164" s="12">
        <f t="shared" si="17"/>
        <v>1053</v>
      </c>
      <c r="AL164" s="12">
        <f t="shared" si="27"/>
        <v>1414.7142857142858</v>
      </c>
    </row>
    <row r="165" spans="1:38" x14ac:dyDescent="0.25">
      <c r="A165" s="2">
        <v>196</v>
      </c>
      <c r="B165" s="6">
        <f>Raw_Data!G198</f>
        <v>180497</v>
      </c>
      <c r="C165" s="6">
        <f>Raw_Data!H198</f>
        <v>0</v>
      </c>
      <c r="D165" s="6">
        <f>Raw_Data!J198</f>
        <v>2196</v>
      </c>
      <c r="E165" s="6">
        <f t="shared" ref="E165:G165" si="181">IF(ISBLANK(B165),(B164+B166)/2, B165)</f>
        <v>180497</v>
      </c>
      <c r="F165" s="6">
        <f t="shared" si="181"/>
        <v>0</v>
      </c>
      <c r="G165" s="6">
        <f t="shared" si="181"/>
        <v>2196</v>
      </c>
      <c r="H165" s="6">
        <f t="shared" si="1"/>
        <v>0.97380304789550076</v>
      </c>
      <c r="I165" s="6">
        <f t="shared" si="2"/>
        <v>2.5878229317851959E-2</v>
      </c>
      <c r="J165" s="6">
        <f t="shared" si="3"/>
        <v>3.1872278664731496E-4</v>
      </c>
      <c r="K165" s="2">
        <v>1</v>
      </c>
      <c r="L165" s="6">
        <f t="shared" si="4"/>
        <v>-2.5200298583862944E-2</v>
      </c>
      <c r="U165" s="2">
        <f t="shared" si="14"/>
        <v>196</v>
      </c>
      <c r="V165" s="1">
        <f t="shared" si="6"/>
        <v>44092</v>
      </c>
      <c r="W165" s="6">
        <f t="shared" si="19"/>
        <v>0.9837072663832076</v>
      </c>
      <c r="X165" s="6">
        <f t="shared" si="20"/>
        <v>4.3201362608517938E-3</v>
      </c>
      <c r="Y165" s="6">
        <f t="shared" si="21"/>
        <v>1.1972597355940298E-2</v>
      </c>
      <c r="AH165" s="5"/>
      <c r="AI165" s="5"/>
      <c r="AJ165" s="7">
        <f t="shared" si="16"/>
        <v>196</v>
      </c>
      <c r="AK165" s="12">
        <f t="shared" si="17"/>
        <v>2357</v>
      </c>
      <c r="AL165" s="12">
        <f t="shared" si="27"/>
        <v>1519.7142857142858</v>
      </c>
    </row>
    <row r="166" spans="1:38" x14ac:dyDescent="0.25">
      <c r="A166" s="2">
        <v>197</v>
      </c>
      <c r="B166" s="6">
        <f>Raw_Data!G199</f>
        <v>181439</v>
      </c>
      <c r="C166" s="6">
        <f>Raw_Data!H199</f>
        <v>0</v>
      </c>
      <c r="D166" s="6">
        <f>Raw_Data!J199</f>
        <v>2216</v>
      </c>
      <c r="E166" s="6">
        <f t="shared" ref="E166:G166" si="182">IF(ISBLANK(B166),(B165+B167)/2, B166)</f>
        <v>181439</v>
      </c>
      <c r="F166" s="6">
        <f t="shared" si="182"/>
        <v>0</v>
      </c>
      <c r="G166" s="6">
        <f t="shared" si="182"/>
        <v>2216</v>
      </c>
      <c r="H166" s="6">
        <f t="shared" si="1"/>
        <v>0.97366632801161102</v>
      </c>
      <c r="I166" s="6">
        <f t="shared" si="2"/>
        <v>2.6012046444121917E-2</v>
      </c>
      <c r="J166" s="6">
        <f t="shared" si="3"/>
        <v>3.2162554426705371E-4</v>
      </c>
      <c r="K166" s="2">
        <v>1</v>
      </c>
      <c r="L166" s="6">
        <f t="shared" si="4"/>
        <v>-2.5327053745315669E-2</v>
      </c>
      <c r="U166" s="2">
        <f t="shared" si="14"/>
        <v>197</v>
      </c>
      <c r="V166" s="1">
        <f t="shared" si="6"/>
        <v>44093</v>
      </c>
      <c r="W166" s="6">
        <f t="shared" si="19"/>
        <v>0.98350669230225785</v>
      </c>
      <c r="X166" s="6">
        <f t="shared" si="20"/>
        <v>4.3752290373241269E-3</v>
      </c>
      <c r="Y166" s="6">
        <f t="shared" si="21"/>
        <v>1.2118078660418318E-2</v>
      </c>
      <c r="AH166" s="5"/>
      <c r="AI166" s="5"/>
      <c r="AJ166" s="7">
        <f t="shared" si="16"/>
        <v>197</v>
      </c>
      <c r="AK166" s="12">
        <f t="shared" si="17"/>
        <v>942</v>
      </c>
      <c r="AL166" s="12">
        <f t="shared" si="27"/>
        <v>1506.8571428571429</v>
      </c>
    </row>
    <row r="167" spans="1:38" x14ac:dyDescent="0.25">
      <c r="A167" s="2">
        <v>198</v>
      </c>
      <c r="B167" s="6">
        <f>Raw_Data!G200</f>
        <v>183514</v>
      </c>
      <c r="C167" s="6">
        <f>Raw_Data!H200</f>
        <v>0</v>
      </c>
      <c r="D167" s="6">
        <f>Raw_Data!J200</f>
        <v>2218</v>
      </c>
      <c r="E167" s="6">
        <f t="shared" ref="E167:G167" si="183">IF(ISBLANK(B167),(B166+B168)/2, B167)</f>
        <v>183514</v>
      </c>
      <c r="F167" s="6">
        <f t="shared" si="183"/>
        <v>0</v>
      </c>
      <c r="G167" s="6">
        <f t="shared" si="183"/>
        <v>2218</v>
      </c>
      <c r="H167" s="6">
        <f t="shared" si="1"/>
        <v>0.97336516690856312</v>
      </c>
      <c r="I167" s="6">
        <f t="shared" si="2"/>
        <v>2.6312917271407839E-2</v>
      </c>
      <c r="J167" s="6">
        <f t="shared" si="3"/>
        <v>3.2191582002902758E-4</v>
      </c>
      <c r="K167" s="2">
        <v>1</v>
      </c>
      <c r="L167" s="6">
        <f t="shared" si="4"/>
        <v>-2.5612077111735104E-2</v>
      </c>
      <c r="U167" s="2">
        <f t="shared" si="14"/>
        <v>198</v>
      </c>
      <c r="V167" s="1">
        <f t="shared" si="6"/>
        <v>44094</v>
      </c>
      <c r="W167" s="6">
        <f t="shared" si="19"/>
        <v>0.98324520410528615</v>
      </c>
      <c r="X167" s="6">
        <f t="shared" si="20"/>
        <v>4.4300266223989433E-3</v>
      </c>
      <c r="Y167" s="6">
        <f t="shared" si="21"/>
        <v>1.2324769272314625E-2</v>
      </c>
      <c r="AH167" s="5"/>
      <c r="AI167" s="5"/>
      <c r="AJ167" s="7">
        <f t="shared" si="16"/>
        <v>198</v>
      </c>
      <c r="AK167" s="12">
        <f t="shared" si="17"/>
        <v>2075</v>
      </c>
      <c r="AL167" s="12">
        <f t="shared" si="27"/>
        <v>1670</v>
      </c>
    </row>
    <row r="168" spans="1:38" x14ac:dyDescent="0.25">
      <c r="A168" s="2">
        <v>199</v>
      </c>
      <c r="B168" s="6">
        <f>Raw_Data!G201</f>
        <v>184409</v>
      </c>
      <c r="C168" s="6">
        <f>Raw_Data!H201</f>
        <v>0</v>
      </c>
      <c r="D168" s="6">
        <f>Raw_Data!J201</f>
        <v>2233</v>
      </c>
      <c r="E168" s="6">
        <f t="shared" ref="E168:G168" si="184">IF(ISBLANK(B168),(B167+B169)/2, B168)</f>
        <v>184409</v>
      </c>
      <c r="F168" s="6">
        <f t="shared" si="184"/>
        <v>0</v>
      </c>
      <c r="G168" s="6">
        <f t="shared" si="184"/>
        <v>2233</v>
      </c>
      <c r="H168" s="6">
        <f t="shared" si="1"/>
        <v>0.9732352685050798</v>
      </c>
      <c r="I168" s="6">
        <f t="shared" si="2"/>
        <v>2.6440638606676344E-2</v>
      </c>
      <c r="J168" s="6">
        <f t="shared" si="3"/>
        <v>3.2409288824383162E-4</v>
      </c>
      <c r="K168" s="2">
        <v>1</v>
      </c>
      <c r="L168" s="6">
        <f t="shared" si="4"/>
        <v>-2.573296201381443E-2</v>
      </c>
      <c r="U168" s="2">
        <f t="shared" si="14"/>
        <v>199</v>
      </c>
      <c r="V168" s="1">
        <f t="shared" si="6"/>
        <v>44095</v>
      </c>
      <c r="W168" s="6">
        <f t="shared" si="19"/>
        <v>0.98303896731094564</v>
      </c>
      <c r="X168" s="6">
        <f t="shared" si="20"/>
        <v>4.4863713327613144E-3</v>
      </c>
      <c r="Y168" s="6">
        <f t="shared" si="21"/>
        <v>1.2474661356293297E-2</v>
      </c>
      <c r="AH168" s="5"/>
      <c r="AI168" s="5"/>
      <c r="AJ168" s="7">
        <f t="shared" si="16"/>
        <v>199</v>
      </c>
      <c r="AK168" s="12">
        <f t="shared" si="17"/>
        <v>895</v>
      </c>
      <c r="AL168" s="12">
        <f t="shared" si="27"/>
        <v>1447.8571428571429</v>
      </c>
    </row>
    <row r="169" spans="1:38" x14ac:dyDescent="0.25">
      <c r="A169" s="2">
        <v>200</v>
      </c>
      <c r="B169" s="6">
        <f>Raw_Data!G202</f>
        <v>185148</v>
      </c>
      <c r="C169" s="6">
        <f>Raw_Data!H202</f>
        <v>0</v>
      </c>
      <c r="D169" s="6">
        <f>Raw_Data!J202</f>
        <v>2261</v>
      </c>
      <c r="E169" s="6">
        <f t="shared" ref="E169:G169" si="185">IF(ISBLANK(B169),(B168+B170)/2, B169)</f>
        <v>185148</v>
      </c>
      <c r="F169" s="6">
        <f t="shared" si="185"/>
        <v>0</v>
      </c>
      <c r="G169" s="6">
        <f t="shared" si="185"/>
        <v>2261</v>
      </c>
      <c r="H169" s="6">
        <f t="shared" si="1"/>
        <v>0.97312801161103046</v>
      </c>
      <c r="I169" s="6">
        <f t="shared" si="2"/>
        <v>2.6543831640058056E-2</v>
      </c>
      <c r="J169" s="6">
        <f t="shared" si="3"/>
        <v>3.281567489114659E-4</v>
      </c>
      <c r="K169" s="2">
        <v>1</v>
      </c>
      <c r="L169" s="6">
        <f t="shared" si="4"/>
        <v>-2.5830546104427653E-2</v>
      </c>
      <c r="U169" s="2">
        <f t="shared" si="14"/>
        <v>200</v>
      </c>
      <c r="V169" s="1">
        <f t="shared" si="6"/>
        <v>44096</v>
      </c>
      <c r="W169" s="6">
        <f t="shared" si="19"/>
        <v>0.9827716295577259</v>
      </c>
      <c r="X169" s="6">
        <f t="shared" si="20"/>
        <v>4.5424831630281777E-3</v>
      </c>
      <c r="Y169" s="6">
        <f t="shared" si="21"/>
        <v>1.2685887279245687E-2</v>
      </c>
      <c r="AH169" s="5"/>
      <c r="AI169" s="5"/>
      <c r="AJ169" s="7">
        <f t="shared" si="16"/>
        <v>200</v>
      </c>
      <c r="AK169" s="12">
        <f t="shared" si="17"/>
        <v>739</v>
      </c>
      <c r="AL169" s="12">
        <f t="shared" si="27"/>
        <v>1559.5714285714287</v>
      </c>
    </row>
    <row r="170" spans="1:38" x14ac:dyDescent="0.25">
      <c r="A170" s="2">
        <v>201</v>
      </c>
      <c r="B170" s="6">
        <f>Raw_Data!G203</f>
        <v>186709</v>
      </c>
      <c r="C170" s="6">
        <f>Raw_Data!H203</f>
        <v>0</v>
      </c>
      <c r="D170" s="6">
        <f>Raw_Data!J203</f>
        <v>2275</v>
      </c>
      <c r="E170" s="6">
        <f t="shared" ref="E170:G170" si="186">IF(ISBLANK(B170),(B169+B171)/2, B170)</f>
        <v>186709</v>
      </c>
      <c r="F170" s="6">
        <f t="shared" si="186"/>
        <v>0</v>
      </c>
      <c r="G170" s="6">
        <f t="shared" si="186"/>
        <v>2275</v>
      </c>
      <c r="H170" s="6">
        <f t="shared" si="1"/>
        <v>0.9729014513788099</v>
      </c>
      <c r="I170" s="6">
        <f t="shared" si="2"/>
        <v>2.6768359941944847E-2</v>
      </c>
      <c r="J170" s="6">
        <f t="shared" si="3"/>
        <v>3.3018867924528304E-4</v>
      </c>
      <c r="K170" s="2">
        <v>1</v>
      </c>
      <c r="L170" s="6">
        <f t="shared" si="4"/>
        <v>-2.6042976238548537E-2</v>
      </c>
      <c r="U170" s="2">
        <f t="shared" si="14"/>
        <v>201</v>
      </c>
      <c r="V170" s="1">
        <f t="shared" si="6"/>
        <v>44097</v>
      </c>
      <c r="W170" s="6">
        <f t="shared" si="19"/>
        <v>0.98255960008328935</v>
      </c>
      <c r="X170" s="6">
        <f t="shared" si="20"/>
        <v>4.6001039874673461E-3</v>
      </c>
      <c r="Y170" s="6">
        <f t="shared" si="21"/>
        <v>1.2840295929243593E-2</v>
      </c>
      <c r="AH170" s="5"/>
      <c r="AI170" s="5"/>
      <c r="AJ170" s="7">
        <f t="shared" si="16"/>
        <v>201</v>
      </c>
      <c r="AK170" s="12">
        <f t="shared" si="17"/>
        <v>1561</v>
      </c>
      <c r="AL170" s="12">
        <f t="shared" si="27"/>
        <v>1374.5714285714287</v>
      </c>
    </row>
    <row r="171" spans="1:38" x14ac:dyDescent="0.25">
      <c r="A171" s="2">
        <v>202</v>
      </c>
      <c r="B171" s="6">
        <f>Raw_Data!G204</f>
        <v>187544</v>
      </c>
      <c r="C171" s="6">
        <f>Raw_Data!H204</f>
        <v>0</v>
      </c>
      <c r="E171" s="6">
        <f t="shared" ref="E171:E214" si="187">IF(ISBLANK(B171),(B170+B172)/2, B171)</f>
        <v>187544</v>
      </c>
      <c r="U171" s="2">
        <f t="shared" si="14"/>
        <v>202</v>
      </c>
      <c r="V171" s="1">
        <f t="shared" si="6"/>
        <v>44098</v>
      </c>
      <c r="W171" s="6">
        <f t="shared" si="19"/>
        <v>0.98228628635107385</v>
      </c>
      <c r="X171" s="6">
        <f t="shared" si="20"/>
        <v>4.6575537684135091E-3</v>
      </c>
      <c r="Y171" s="6">
        <f t="shared" si="21"/>
        <v>1.3056159880512376E-2</v>
      </c>
      <c r="AH171" s="5"/>
      <c r="AI171" s="5"/>
      <c r="AJ171" s="7">
        <f t="shared" si="16"/>
        <v>202</v>
      </c>
      <c r="AK171" s="12">
        <f t="shared" si="17"/>
        <v>835</v>
      </c>
      <c r="AL171" s="12">
        <f t="shared" si="27"/>
        <v>1343.4285714285713</v>
      </c>
    </row>
    <row r="172" spans="1:38" x14ac:dyDescent="0.25">
      <c r="A172" s="2">
        <v>203</v>
      </c>
      <c r="B172" s="6">
        <f>Raw_Data!G205</f>
        <v>189454</v>
      </c>
      <c r="C172" s="6">
        <f>Raw_Data!H205</f>
        <v>0</v>
      </c>
      <c r="E172" s="6">
        <f t="shared" si="187"/>
        <v>189454</v>
      </c>
      <c r="U172" s="2">
        <f t="shared" si="14"/>
        <v>203</v>
      </c>
      <c r="V172" s="1">
        <f t="shared" si="6"/>
        <v>44099</v>
      </c>
      <c r="W172" s="6">
        <f t="shared" si="19"/>
        <v>0.98206833221372913</v>
      </c>
      <c r="X172" s="6">
        <f t="shared" si="20"/>
        <v>4.7164749951156531E-3</v>
      </c>
      <c r="Y172" s="6">
        <f t="shared" si="21"/>
        <v>1.3215192791155498E-2</v>
      </c>
      <c r="AH172" s="5"/>
      <c r="AI172" s="5"/>
      <c r="AJ172" s="7">
        <f t="shared" si="16"/>
        <v>203</v>
      </c>
      <c r="AK172" s="12">
        <f t="shared" si="17"/>
        <v>1910</v>
      </c>
      <c r="AL172" s="12">
        <f t="shared" si="27"/>
        <v>1279.5714285714287</v>
      </c>
    </row>
    <row r="173" spans="1:38" x14ac:dyDescent="0.25">
      <c r="A173" s="2">
        <v>204</v>
      </c>
      <c r="B173" s="6">
        <f>Raw_Data!G206</f>
        <v>0</v>
      </c>
      <c r="C173" s="6">
        <f>Raw_Data!H206</f>
        <v>0</v>
      </c>
      <c r="E173" s="6">
        <f t="shared" si="187"/>
        <v>0</v>
      </c>
      <c r="U173" s="2">
        <f t="shared" si="14"/>
        <v>204</v>
      </c>
      <c r="V173" s="1">
        <f t="shared" si="6"/>
        <v>44100</v>
      </c>
      <c r="W173" s="6">
        <f t="shared" si="19"/>
        <v>0.98178891399216572</v>
      </c>
      <c r="X173" s="6">
        <f t="shared" si="20"/>
        <v>4.7752865648229073E-3</v>
      </c>
      <c r="Y173" s="6">
        <f t="shared" si="21"/>
        <v>1.3435799443011107E-2</v>
      </c>
      <c r="AH173" s="5"/>
      <c r="AI173" s="5"/>
      <c r="AJ173" s="7">
        <f t="shared" si="16"/>
        <v>204</v>
      </c>
      <c r="AK173" s="12">
        <f t="shared" si="17"/>
        <v>-189454</v>
      </c>
      <c r="AL173" s="12">
        <f t="shared" si="27"/>
        <v>-25919.857142857141</v>
      </c>
    </row>
    <row r="174" spans="1:38" x14ac:dyDescent="0.25">
      <c r="A174" s="2">
        <v>205</v>
      </c>
      <c r="B174" s="6">
        <f>Raw_Data!G207</f>
        <v>192995</v>
      </c>
      <c r="C174" s="6">
        <f>Raw_Data!H207</f>
        <v>0</v>
      </c>
      <c r="E174" s="6">
        <f t="shared" si="187"/>
        <v>192995</v>
      </c>
      <c r="U174" s="2">
        <f t="shared" si="14"/>
        <v>205</v>
      </c>
      <c r="V174" s="1">
        <f t="shared" si="6"/>
        <v>44101</v>
      </c>
      <c r="W174" s="6">
        <f t="shared" si="19"/>
        <v>0.98156490120155471</v>
      </c>
      <c r="X174" s="6">
        <f t="shared" si="20"/>
        <v>4.835532570739944E-3</v>
      </c>
      <c r="Y174" s="6">
        <f t="shared" si="21"/>
        <v>1.3599566227705643E-2</v>
      </c>
      <c r="AH174" s="5"/>
      <c r="AI174" s="5"/>
      <c r="AJ174" s="7">
        <f t="shared" si="16"/>
        <v>205</v>
      </c>
      <c r="AK174" s="12">
        <f t="shared" si="17"/>
        <v>192995</v>
      </c>
      <c r="AL174" s="12">
        <f t="shared" si="27"/>
        <v>1354.4285714285713</v>
      </c>
    </row>
    <row r="175" spans="1:38" x14ac:dyDescent="0.25">
      <c r="A175" s="2">
        <v>206</v>
      </c>
      <c r="B175" s="6">
        <f>Raw_Data!G208</f>
        <v>193732</v>
      </c>
      <c r="C175" s="6">
        <f>Raw_Data!H208</f>
        <v>0</v>
      </c>
      <c r="E175" s="6">
        <f t="shared" si="187"/>
        <v>193732</v>
      </c>
      <c r="U175" s="2">
        <f t="shared" si="14"/>
        <v>206</v>
      </c>
      <c r="V175" s="1">
        <f t="shared" si="6"/>
        <v>44102</v>
      </c>
      <c r="W175" s="6">
        <f t="shared" si="19"/>
        <v>0.98127924790592636</v>
      </c>
      <c r="X175" s="6">
        <f t="shared" si="20"/>
        <v>4.8957298794997496E-3</v>
      </c>
      <c r="Y175" s="6">
        <f t="shared" si="21"/>
        <v>1.3825022214573593E-2</v>
      </c>
      <c r="AH175" s="5"/>
      <c r="AI175" s="5"/>
      <c r="AJ175" s="7">
        <f t="shared" si="16"/>
        <v>206</v>
      </c>
      <c r="AK175" s="12">
        <f t="shared" si="17"/>
        <v>737</v>
      </c>
      <c r="AL175" s="12">
        <f t="shared" si="27"/>
        <v>1331.8571428571429</v>
      </c>
    </row>
    <row r="176" spans="1:38" x14ac:dyDescent="0.25">
      <c r="A176" s="2">
        <v>207</v>
      </c>
      <c r="B176" s="6">
        <f>Raw_Data!G209</f>
        <v>194611</v>
      </c>
      <c r="C176" s="6">
        <f>Raw_Data!H209</f>
        <v>0</v>
      </c>
      <c r="E176" s="6">
        <f t="shared" si="187"/>
        <v>194611</v>
      </c>
      <c r="U176" s="2">
        <f t="shared" si="14"/>
        <v>207</v>
      </c>
      <c r="V176" s="1">
        <f t="shared" si="6"/>
        <v>44103</v>
      </c>
      <c r="W176" s="6">
        <f t="shared" si="19"/>
        <v>0.98104904047568997</v>
      </c>
      <c r="X176" s="6">
        <f t="shared" si="20"/>
        <v>4.9573251097723174E-3</v>
      </c>
      <c r="Y176" s="6">
        <f t="shared" si="21"/>
        <v>1.3993634414537973E-2</v>
      </c>
      <c r="AH176" s="5"/>
      <c r="AI176" s="5"/>
      <c r="AJ176" s="7">
        <f t="shared" si="16"/>
        <v>207</v>
      </c>
      <c r="AK176" s="12">
        <f t="shared" si="17"/>
        <v>879</v>
      </c>
      <c r="AL176" s="12">
        <f t="shared" si="27"/>
        <v>1351.8571428571429</v>
      </c>
    </row>
    <row r="177" spans="1:38" x14ac:dyDescent="0.25">
      <c r="A177" s="2">
        <v>208</v>
      </c>
      <c r="B177" s="6">
        <f>Raw_Data!G210</f>
        <v>196139</v>
      </c>
      <c r="C177" s="6">
        <f>Raw_Data!H210</f>
        <v>0</v>
      </c>
      <c r="E177" s="6">
        <f t="shared" si="187"/>
        <v>196139</v>
      </c>
      <c r="U177" s="2">
        <f t="shared" si="14"/>
        <v>208</v>
      </c>
      <c r="V177" s="1">
        <f t="shared" si="6"/>
        <v>44104</v>
      </c>
      <c r="W177" s="6">
        <f t="shared" si="19"/>
        <v>0.98075701946316052</v>
      </c>
      <c r="X177" s="6">
        <f t="shared" si="20"/>
        <v>5.0189321983516678E-3</v>
      </c>
      <c r="Y177" s="6">
        <f t="shared" si="21"/>
        <v>1.4224048338487515E-2</v>
      </c>
      <c r="AH177" s="5"/>
      <c r="AI177" s="5"/>
      <c r="AJ177" s="7">
        <f t="shared" si="16"/>
        <v>208</v>
      </c>
      <c r="AK177" s="12">
        <f t="shared" si="17"/>
        <v>1528</v>
      </c>
      <c r="AL177" s="12">
        <f t="shared" si="27"/>
        <v>1347.1428571428571</v>
      </c>
    </row>
    <row r="178" spans="1:38" x14ac:dyDescent="0.25">
      <c r="A178" s="2">
        <v>209</v>
      </c>
      <c r="B178" s="6">
        <f>Raw_Data!G211</f>
        <v>197432</v>
      </c>
      <c r="C178" s="6">
        <f>Raw_Data!H211</f>
        <v>0</v>
      </c>
      <c r="E178" s="6">
        <f t="shared" si="187"/>
        <v>197432</v>
      </c>
      <c r="U178" s="2">
        <f t="shared" si="14"/>
        <v>209</v>
      </c>
      <c r="V178" s="1">
        <f t="shared" si="6"/>
        <v>44105</v>
      </c>
      <c r="W178" s="6">
        <f t="shared" si="19"/>
        <v>0.98052047942562526</v>
      </c>
      <c r="X178" s="6">
        <f t="shared" si="20"/>
        <v>5.0819011443400171E-3</v>
      </c>
      <c r="Y178" s="6">
        <f t="shared" si="21"/>
        <v>1.4397619430034975E-2</v>
      </c>
      <c r="AH178" s="5"/>
      <c r="AI178" s="5"/>
      <c r="AJ178" s="7">
        <f t="shared" si="16"/>
        <v>209</v>
      </c>
      <c r="AK178" s="12">
        <f t="shared" si="17"/>
        <v>1293</v>
      </c>
      <c r="AL178" s="12">
        <f t="shared" si="27"/>
        <v>1412.5714285714287</v>
      </c>
    </row>
    <row r="179" spans="1:38" x14ac:dyDescent="0.25">
      <c r="A179" s="2">
        <v>210</v>
      </c>
      <c r="B179" s="6">
        <f>Raw_Data!G212</f>
        <v>198403</v>
      </c>
      <c r="C179" s="6">
        <f>Raw_Data!H212</f>
        <v>0</v>
      </c>
      <c r="E179" s="6">
        <f t="shared" si="187"/>
        <v>198403</v>
      </c>
      <c r="U179" s="2">
        <f t="shared" si="14"/>
        <v>210</v>
      </c>
      <c r="V179" s="1">
        <f t="shared" si="6"/>
        <v>44106</v>
      </c>
      <c r="W179" s="6">
        <f t="shared" si="19"/>
        <v>0.98022195601465167</v>
      </c>
      <c r="X179" s="6">
        <f t="shared" si="20"/>
        <v>5.144942120848592E-3</v>
      </c>
      <c r="Y179" s="6">
        <f t="shared" si="21"/>
        <v>1.4633101864499421E-2</v>
      </c>
      <c r="AH179" s="5"/>
      <c r="AI179" s="5"/>
      <c r="AJ179" s="7">
        <f t="shared" si="16"/>
        <v>210</v>
      </c>
      <c r="AK179" s="12">
        <f t="shared" si="17"/>
        <v>971</v>
      </c>
      <c r="AL179" s="12">
        <f t="shared" si="27"/>
        <v>1278.4285714285713</v>
      </c>
    </row>
    <row r="180" spans="1:38" x14ac:dyDescent="0.25">
      <c r="A180" s="2">
        <v>211</v>
      </c>
      <c r="B180" s="6">
        <f>Raw_Data!G213</f>
        <v>199595</v>
      </c>
      <c r="C180" s="6">
        <f>Raw_Data!H213</f>
        <v>0</v>
      </c>
      <c r="E180" s="6">
        <f t="shared" si="187"/>
        <v>199595</v>
      </c>
      <c r="U180" s="2">
        <f t="shared" si="14"/>
        <v>211</v>
      </c>
      <c r="V180" s="1">
        <f t="shared" si="6"/>
        <v>44107</v>
      </c>
      <c r="W180" s="6">
        <f t="shared" si="19"/>
        <v>0.97997894343881919</v>
      </c>
      <c r="X180" s="6">
        <f t="shared" si="20"/>
        <v>5.2093092967225238E-3</v>
      </c>
      <c r="Y180" s="6">
        <f t="shared" si="21"/>
        <v>1.4811747264458563E-2</v>
      </c>
      <c r="AH180" s="5"/>
      <c r="AI180" s="5"/>
      <c r="AJ180" s="7">
        <f t="shared" si="16"/>
        <v>211</v>
      </c>
      <c r="AK180" s="12">
        <f t="shared" si="17"/>
        <v>1192</v>
      </c>
      <c r="AL180" s="12">
        <f t="shared" si="27"/>
        <v>28513.571428571428</v>
      </c>
    </row>
    <row r="181" spans="1:38" x14ac:dyDescent="0.25">
      <c r="A181" s="2">
        <v>212</v>
      </c>
      <c r="B181" s="6">
        <f>Raw_Data!G214</f>
        <v>201210</v>
      </c>
      <c r="C181" s="6">
        <f>Raw_Data!H214</f>
        <v>0</v>
      </c>
      <c r="E181" s="6">
        <f t="shared" si="187"/>
        <v>201210</v>
      </c>
      <c r="U181" s="2">
        <f t="shared" si="14"/>
        <v>212</v>
      </c>
      <c r="V181" s="1">
        <f t="shared" si="6"/>
        <v>44108</v>
      </c>
      <c r="W181" s="6">
        <f t="shared" si="19"/>
        <v>0.97967378093189672</v>
      </c>
      <c r="X181" s="6">
        <f t="shared" si="20"/>
        <v>5.273808312031638E-3</v>
      </c>
      <c r="Y181" s="6">
        <f t="shared" si="21"/>
        <v>1.5052410756071274E-2</v>
      </c>
      <c r="AH181" s="5"/>
      <c r="AI181" s="5"/>
      <c r="AJ181" s="7">
        <f t="shared" si="16"/>
        <v>212</v>
      </c>
      <c r="AK181" s="12">
        <f t="shared" si="17"/>
        <v>1615</v>
      </c>
      <c r="AL181" s="12">
        <f t="shared" si="27"/>
        <v>1173.5714285714287</v>
      </c>
    </row>
    <row r="182" spans="1:38" x14ac:dyDescent="0.25">
      <c r="A182" s="2">
        <v>213</v>
      </c>
      <c r="B182" s="6">
        <f>Raw_Data!G215</f>
        <v>203699</v>
      </c>
      <c r="C182" s="6">
        <f>Raw_Data!H215</f>
        <v>0</v>
      </c>
      <c r="E182" s="6">
        <f t="shared" si="187"/>
        <v>203699</v>
      </c>
      <c r="U182" s="2">
        <f t="shared" si="14"/>
        <v>213</v>
      </c>
      <c r="V182" s="1">
        <f t="shared" si="6"/>
        <v>44109</v>
      </c>
      <c r="W182" s="6">
        <f t="shared" si="19"/>
        <v>0.97942415394490157</v>
      </c>
      <c r="X182" s="6">
        <f t="shared" si="20"/>
        <v>5.3395982298706547E-3</v>
      </c>
      <c r="Y182" s="6">
        <f t="shared" si="21"/>
        <v>1.523624782522805E-2</v>
      </c>
      <c r="AH182" s="5"/>
      <c r="AI182" s="5"/>
      <c r="AJ182" s="7">
        <f t="shared" si="16"/>
        <v>213</v>
      </c>
      <c r="AK182" s="12">
        <f t="shared" si="17"/>
        <v>2489</v>
      </c>
      <c r="AL182" s="12">
        <f t="shared" si="27"/>
        <v>1423.8571428571429</v>
      </c>
    </row>
    <row r="183" spans="1:38" x14ac:dyDescent="0.25">
      <c r="A183" s="2">
        <v>214</v>
      </c>
      <c r="B183" s="6">
        <f>Raw_Data!G216</f>
        <v>205375</v>
      </c>
      <c r="C183" s="6">
        <f>Raw_Data!H216</f>
        <v>0</v>
      </c>
      <c r="E183" s="6">
        <f t="shared" si="187"/>
        <v>205375</v>
      </c>
      <c r="U183" s="2">
        <f t="shared" si="14"/>
        <v>214</v>
      </c>
      <c r="V183" s="1">
        <f t="shared" si="6"/>
        <v>44110</v>
      </c>
      <c r="W183" s="6">
        <f t="shared" si="19"/>
        <v>0.97911221365481083</v>
      </c>
      <c r="X183" s="6">
        <f t="shared" si="20"/>
        <v>5.4055794515346532E-3</v>
      </c>
      <c r="Y183" s="6">
        <f t="shared" si="21"/>
        <v>1.5482206893654185E-2</v>
      </c>
      <c r="AH183" s="5"/>
      <c r="AI183" s="5"/>
      <c r="AJ183" s="7">
        <f t="shared" si="16"/>
        <v>214</v>
      </c>
      <c r="AK183" s="12">
        <f t="shared" si="17"/>
        <v>1676</v>
      </c>
      <c r="AL183" s="12">
        <f t="shared" si="27"/>
        <v>1537.7142857142858</v>
      </c>
    </row>
    <row r="184" spans="1:38" x14ac:dyDescent="0.25">
      <c r="A184" s="2">
        <v>215</v>
      </c>
      <c r="B184" s="6">
        <f>Raw_Data!G217</f>
        <v>207455</v>
      </c>
      <c r="C184" s="6">
        <f>Raw_Data!H217</f>
        <v>0</v>
      </c>
      <c r="E184" s="6">
        <f t="shared" si="187"/>
        <v>207455</v>
      </c>
      <c r="U184" s="2">
        <f t="shared" si="14"/>
        <v>215</v>
      </c>
      <c r="V184" s="1">
        <f t="shared" si="6"/>
        <v>44111</v>
      </c>
      <c r="W184" s="6">
        <f t="shared" si="19"/>
        <v>0.9788558284670158</v>
      </c>
      <c r="X184" s="6">
        <f t="shared" si="20"/>
        <v>5.4728165948897019E-3</v>
      </c>
      <c r="Y184" s="6">
        <f t="shared" si="21"/>
        <v>1.567135493809475E-2</v>
      </c>
      <c r="AH184" s="5"/>
      <c r="AI184" s="5"/>
      <c r="AJ184" s="7">
        <f t="shared" si="16"/>
        <v>215</v>
      </c>
      <c r="AK184" s="12">
        <f t="shared" si="17"/>
        <v>2080</v>
      </c>
      <c r="AL184" s="12">
        <f t="shared" si="27"/>
        <v>1616.5714285714287</v>
      </c>
    </row>
    <row r="185" spans="1:38" x14ac:dyDescent="0.25">
      <c r="A185" s="2">
        <v>216</v>
      </c>
      <c r="B185" s="6">
        <f>Raw_Data!G218</f>
        <v>209447</v>
      </c>
      <c r="C185" s="6">
        <f>Raw_Data!H218</f>
        <v>0</v>
      </c>
      <c r="E185" s="6">
        <f t="shared" si="187"/>
        <v>209447</v>
      </c>
      <c r="U185" s="2">
        <f t="shared" si="14"/>
        <v>216</v>
      </c>
      <c r="V185" s="1">
        <f t="shared" si="6"/>
        <v>44112</v>
      </c>
      <c r="W185" s="6">
        <f t="shared" si="19"/>
        <v>0.97853696974674398</v>
      </c>
      <c r="X185" s="6">
        <f t="shared" si="20"/>
        <v>5.5403041795207301E-3</v>
      </c>
      <c r="Y185" s="6">
        <f t="shared" si="21"/>
        <v>1.5922726073734936E-2</v>
      </c>
      <c r="AH185" s="5"/>
      <c r="AI185" s="5"/>
      <c r="AJ185" s="7">
        <f t="shared" si="16"/>
        <v>216</v>
      </c>
      <c r="AK185" s="12">
        <f t="shared" si="17"/>
        <v>1992</v>
      </c>
      <c r="AL185" s="12">
        <f t="shared" si="27"/>
        <v>1716.4285714285713</v>
      </c>
    </row>
    <row r="186" spans="1:38" x14ac:dyDescent="0.25">
      <c r="A186" s="2">
        <v>217</v>
      </c>
      <c r="B186" s="6">
        <f>Raw_Data!G219</f>
        <v>211003</v>
      </c>
      <c r="C186" s="6">
        <f>Raw_Data!H219</f>
        <v>0</v>
      </c>
      <c r="E186" s="6">
        <f t="shared" si="187"/>
        <v>211003</v>
      </c>
      <c r="U186" s="2">
        <f t="shared" si="14"/>
        <v>217</v>
      </c>
      <c r="V186" s="1">
        <f t="shared" si="6"/>
        <v>44113</v>
      </c>
      <c r="W186" s="6">
        <f t="shared" si="19"/>
        <v>0.97827368068064602</v>
      </c>
      <c r="X186" s="6">
        <f t="shared" si="20"/>
        <v>5.6090129753893145E-3</v>
      </c>
      <c r="Y186" s="6">
        <f t="shared" si="21"/>
        <v>1.6117306343964879E-2</v>
      </c>
      <c r="AH186" s="5"/>
      <c r="AI186" s="5"/>
      <c r="AJ186" s="7">
        <f t="shared" si="16"/>
        <v>217</v>
      </c>
      <c r="AK186" s="12">
        <f t="shared" si="17"/>
        <v>1556</v>
      </c>
      <c r="AL186" s="12">
        <f t="shared" si="27"/>
        <v>1800</v>
      </c>
    </row>
    <row r="187" spans="1:38" x14ac:dyDescent="0.25">
      <c r="A187" s="2">
        <v>218</v>
      </c>
      <c r="B187" s="6">
        <f>Raw_Data!G220</f>
        <v>212649</v>
      </c>
      <c r="C187" s="6">
        <f>Raw_Data!H220</f>
        <v>0</v>
      </c>
      <c r="E187" s="6">
        <f t="shared" si="187"/>
        <v>212649</v>
      </c>
      <c r="U187" s="2">
        <f t="shared" si="14"/>
        <v>218</v>
      </c>
      <c r="V187" s="1">
        <f t="shared" si="6"/>
        <v>44114</v>
      </c>
      <c r="W187" s="6">
        <f t="shared" si="19"/>
        <v>0.97794776095715963</v>
      </c>
      <c r="X187" s="6">
        <f t="shared" si="20"/>
        <v>5.6780310394369043E-3</v>
      </c>
      <c r="Y187" s="6">
        <f t="shared" si="21"/>
        <v>1.6374208003403109E-2</v>
      </c>
      <c r="AH187" s="5"/>
      <c r="AI187" s="5"/>
      <c r="AJ187" s="7">
        <f t="shared" si="16"/>
        <v>218</v>
      </c>
      <c r="AK187" s="12">
        <f t="shared" si="17"/>
        <v>1646</v>
      </c>
      <c r="AL187" s="12">
        <f t="shared" si="27"/>
        <v>1864.8571428571429</v>
      </c>
    </row>
    <row r="188" spans="1:38" x14ac:dyDescent="0.25">
      <c r="A188" s="2">
        <v>219</v>
      </c>
      <c r="B188" s="6">
        <f>Raw_Data!G221</f>
        <v>214717</v>
      </c>
      <c r="C188" s="6">
        <f>Raw_Data!H221</f>
        <v>0</v>
      </c>
      <c r="E188" s="6">
        <f t="shared" si="187"/>
        <v>214717</v>
      </c>
      <c r="U188" s="2">
        <f t="shared" si="14"/>
        <v>219</v>
      </c>
      <c r="V188" s="1">
        <f t="shared" si="6"/>
        <v>44115</v>
      </c>
      <c r="W188" s="6">
        <f t="shared" si="19"/>
        <v>0.97767742048028161</v>
      </c>
      <c r="X188" s="6">
        <f t="shared" si="20"/>
        <v>5.748235828603938E-3</v>
      </c>
      <c r="Y188" s="6">
        <f t="shared" si="21"/>
        <v>1.6574343691114681E-2</v>
      </c>
      <c r="AH188" s="5"/>
      <c r="AI188" s="5"/>
      <c r="AJ188" s="7">
        <f t="shared" si="16"/>
        <v>219</v>
      </c>
      <c r="AK188" s="12">
        <f t="shared" si="17"/>
        <v>2068</v>
      </c>
      <c r="AL188" s="12">
        <f t="shared" si="27"/>
        <v>1929.5714285714287</v>
      </c>
    </row>
    <row r="189" spans="1:38" x14ac:dyDescent="0.25">
      <c r="A189" s="2">
        <v>220</v>
      </c>
      <c r="B189" s="6">
        <f>Raw_Data!G222</f>
        <v>217682</v>
      </c>
      <c r="C189" s="6">
        <f>Raw_Data!H222</f>
        <v>0</v>
      </c>
      <c r="E189" s="6">
        <f t="shared" si="187"/>
        <v>217682</v>
      </c>
      <c r="U189" s="2">
        <f t="shared" si="14"/>
        <v>220</v>
      </c>
      <c r="V189" s="1">
        <f t="shared" si="6"/>
        <v>44116</v>
      </c>
      <c r="W189" s="6">
        <f t="shared" si="19"/>
        <v>0.97734429529232925</v>
      </c>
      <c r="X189" s="6">
        <f t="shared" si="20"/>
        <v>5.8188084174915482E-3</v>
      </c>
      <c r="Y189" s="6">
        <f t="shared" si="21"/>
        <v>1.6836896290178861E-2</v>
      </c>
      <c r="AH189" s="5"/>
      <c r="AI189" s="5"/>
      <c r="AJ189" s="7">
        <f t="shared" si="16"/>
        <v>220</v>
      </c>
      <c r="AK189" s="12">
        <f t="shared" si="17"/>
        <v>2965</v>
      </c>
      <c r="AL189" s="12">
        <f t="shared" si="27"/>
        <v>1997.5714285714287</v>
      </c>
    </row>
    <row r="190" spans="1:38" x14ac:dyDescent="0.25">
      <c r="A190" s="2">
        <v>221</v>
      </c>
      <c r="B190" s="6">
        <f>Raw_Data!G223</f>
        <v>218829</v>
      </c>
      <c r="C190" s="6">
        <f>Raw_Data!H223</f>
        <v>0</v>
      </c>
      <c r="E190" s="6">
        <f t="shared" si="187"/>
        <v>218829</v>
      </c>
      <c r="U190" s="2">
        <f t="shared" si="14"/>
        <v>221</v>
      </c>
      <c r="V190" s="1">
        <f t="shared" si="6"/>
        <v>44117</v>
      </c>
      <c r="W190" s="6">
        <f t="shared" si="19"/>
        <v>0.97706675405427712</v>
      </c>
      <c r="X190" s="6">
        <f t="shared" si="20"/>
        <v>5.8905334231891399E-3</v>
      </c>
      <c r="Y190" s="6">
        <f t="shared" si="21"/>
        <v>1.7042712522533931E-2</v>
      </c>
      <c r="AH190" s="5"/>
      <c r="AI190" s="5"/>
      <c r="AJ190" s="7">
        <f t="shared" si="16"/>
        <v>221</v>
      </c>
      <c r="AK190" s="12">
        <f t="shared" si="17"/>
        <v>1147</v>
      </c>
      <c r="AL190" s="12">
        <f t="shared" si="27"/>
        <v>1922</v>
      </c>
    </row>
    <row r="191" spans="1:38" x14ac:dyDescent="0.25">
      <c r="A191" s="2">
        <v>222</v>
      </c>
      <c r="B191" s="6">
        <f>Raw_Data!G224</f>
        <v>220538</v>
      </c>
      <c r="C191" s="6">
        <f>Raw_Data!H224</f>
        <v>0</v>
      </c>
      <c r="E191" s="6">
        <f t="shared" si="187"/>
        <v>220538</v>
      </c>
      <c r="U191" s="2">
        <f t="shared" si="14"/>
        <v>222</v>
      </c>
      <c r="V191" s="1">
        <f t="shared" si="6"/>
        <v>44118</v>
      </c>
      <c r="W191" s="6">
        <f t="shared" si="19"/>
        <v>0.97672627709440518</v>
      </c>
      <c r="X191" s="6">
        <f t="shared" si="20"/>
        <v>5.9626844787607249E-3</v>
      </c>
      <c r="Y191" s="6">
        <f t="shared" si="21"/>
        <v>1.7311038426833788E-2</v>
      </c>
      <c r="AH191" s="5"/>
      <c r="AI191" s="5"/>
      <c r="AJ191" s="7">
        <f t="shared" si="16"/>
        <v>222</v>
      </c>
      <c r="AK191" s="12">
        <f t="shared" si="17"/>
        <v>1709</v>
      </c>
      <c r="AL191" s="12">
        <f t="shared" si="27"/>
        <v>1869</v>
      </c>
    </row>
    <row r="192" spans="1:38" x14ac:dyDescent="0.25">
      <c r="A192" s="2">
        <v>223</v>
      </c>
      <c r="B192" s="6">
        <f>Raw_Data!G225</f>
        <v>222827</v>
      </c>
      <c r="C192" s="6">
        <f>Raw_Data!H225</f>
        <v>0</v>
      </c>
      <c r="E192" s="6">
        <f t="shared" si="187"/>
        <v>222827</v>
      </c>
      <c r="U192" s="2">
        <f t="shared" si="14"/>
        <v>223</v>
      </c>
      <c r="V192" s="1">
        <f t="shared" si="6"/>
        <v>44119</v>
      </c>
      <c r="W192" s="6">
        <f t="shared" si="19"/>
        <v>0.97644138396827251</v>
      </c>
      <c r="X192" s="6">
        <f t="shared" si="20"/>
        <v>6.0359537736011356E-3</v>
      </c>
      <c r="Y192" s="6">
        <f t="shared" si="21"/>
        <v>1.7522662258126494E-2</v>
      </c>
      <c r="AH192" s="5"/>
      <c r="AI192" s="5"/>
      <c r="AJ192" s="7">
        <f t="shared" si="16"/>
        <v>223</v>
      </c>
      <c r="AK192" s="12">
        <f t="shared" si="17"/>
        <v>2289</v>
      </c>
      <c r="AL192" s="12">
        <f t="shared" si="27"/>
        <v>1911.4285714285713</v>
      </c>
    </row>
    <row r="193" spans="1:38" x14ac:dyDescent="0.25">
      <c r="A193" s="2">
        <v>224</v>
      </c>
      <c r="B193" s="6">
        <f>Raw_Data!G226</f>
        <v>223493</v>
      </c>
      <c r="C193" s="6">
        <f>Raw_Data!H226</f>
        <v>0</v>
      </c>
      <c r="E193" s="6">
        <f t="shared" si="187"/>
        <v>223493</v>
      </c>
      <c r="U193" s="2">
        <f t="shared" si="14"/>
        <v>224</v>
      </c>
      <c r="V193" s="1">
        <f t="shared" si="6"/>
        <v>44120</v>
      </c>
      <c r="W193" s="6">
        <f t="shared" si="19"/>
        <v>0.97609340712923787</v>
      </c>
      <c r="X193" s="6">
        <f t="shared" si="20"/>
        <v>6.1097070998319906E-3</v>
      </c>
      <c r="Y193" s="6">
        <f t="shared" si="21"/>
        <v>1.7796885770929863E-2</v>
      </c>
      <c r="AH193" s="5"/>
      <c r="AI193" s="5"/>
      <c r="AJ193" s="7">
        <f t="shared" si="16"/>
        <v>224</v>
      </c>
      <c r="AK193" s="12">
        <f t="shared" si="17"/>
        <v>666</v>
      </c>
      <c r="AL193" s="12">
        <f t="shared" si="27"/>
        <v>1784.2857142857142</v>
      </c>
    </row>
    <row r="194" spans="1:38" x14ac:dyDescent="0.25">
      <c r="A194" s="2">
        <v>225</v>
      </c>
      <c r="B194" s="6">
        <f>Raw_Data!G227</f>
        <v>226139</v>
      </c>
      <c r="C194" s="6">
        <f>Raw_Data!H227</f>
        <v>0</v>
      </c>
      <c r="E194" s="6">
        <f t="shared" si="187"/>
        <v>226139</v>
      </c>
      <c r="U194" s="2">
        <f t="shared" si="14"/>
        <v>225</v>
      </c>
      <c r="V194" s="1">
        <f t="shared" si="6"/>
        <v>44121</v>
      </c>
      <c r="W194" s="6">
        <f t="shared" si="19"/>
        <v>0.97580100925754154</v>
      </c>
      <c r="X194" s="6">
        <f t="shared" si="20"/>
        <v>6.1845445709693197E-3</v>
      </c>
      <c r="Y194" s="6">
        <f t="shared" si="21"/>
        <v>1.801444617148926E-2</v>
      </c>
      <c r="AH194" s="5"/>
      <c r="AI194" s="5"/>
      <c r="AJ194" s="7">
        <f t="shared" si="16"/>
        <v>225</v>
      </c>
      <c r="AK194" s="12">
        <f t="shared" si="17"/>
        <v>2646</v>
      </c>
      <c r="AL194" s="12">
        <f t="shared" si="27"/>
        <v>1927.1428571428571</v>
      </c>
    </row>
    <row r="195" spans="1:38" x14ac:dyDescent="0.25">
      <c r="A195" s="2">
        <v>226</v>
      </c>
      <c r="B195" s="6">
        <f>Raw_Data!G228</f>
        <v>228744</v>
      </c>
      <c r="C195" s="6">
        <f>Raw_Data!H228</f>
        <v>0</v>
      </c>
      <c r="E195" s="6">
        <f t="shared" si="187"/>
        <v>228744</v>
      </c>
      <c r="U195" s="2">
        <f t="shared" si="14"/>
        <v>226</v>
      </c>
      <c r="V195" s="1">
        <f t="shared" si="6"/>
        <v>44122</v>
      </c>
      <c r="W195" s="6">
        <f t="shared" si="19"/>
        <v>0.97544538268330871</v>
      </c>
      <c r="X195" s="6">
        <f t="shared" si="20"/>
        <v>6.2599237978968906E-3</v>
      </c>
      <c r="Y195" s="6">
        <f t="shared" si="21"/>
        <v>1.829469351879414E-2</v>
      </c>
      <c r="AH195" s="5"/>
      <c r="AI195" s="5"/>
      <c r="AJ195" s="7">
        <f t="shared" si="16"/>
        <v>226</v>
      </c>
      <c r="AK195" s="12">
        <f t="shared" si="17"/>
        <v>2605</v>
      </c>
      <c r="AL195" s="12">
        <f t="shared" si="27"/>
        <v>2003.8571428571429</v>
      </c>
    </row>
    <row r="196" spans="1:38" x14ac:dyDescent="0.25">
      <c r="A196" s="2">
        <v>227</v>
      </c>
      <c r="B196" s="6">
        <f>Raw_Data!G229</f>
        <v>232061</v>
      </c>
      <c r="C196" s="6">
        <f>Raw_Data!H229</f>
        <v>0</v>
      </c>
      <c r="E196" s="6">
        <f t="shared" si="187"/>
        <v>232061</v>
      </c>
      <c r="U196" s="2">
        <f t="shared" si="14"/>
        <v>227</v>
      </c>
      <c r="V196" s="1">
        <f t="shared" si="6"/>
        <v>44123</v>
      </c>
      <c r="W196" s="6">
        <f t="shared" si="19"/>
        <v>0.97514532552864197</v>
      </c>
      <c r="X196" s="6">
        <f t="shared" si="20"/>
        <v>6.3363531103746229E-3</v>
      </c>
      <c r="Y196" s="6">
        <f t="shared" si="21"/>
        <v>1.8518321360983546E-2</v>
      </c>
      <c r="AH196" s="5"/>
      <c r="AI196" s="5"/>
      <c r="AJ196" s="7">
        <f t="shared" si="16"/>
        <v>227</v>
      </c>
      <c r="AK196" s="12">
        <f t="shared" si="17"/>
        <v>3317</v>
      </c>
      <c r="AL196" s="12">
        <f t="shared" si="27"/>
        <v>2054.1428571428573</v>
      </c>
    </row>
    <row r="197" spans="1:38" x14ac:dyDescent="0.25">
      <c r="A197" s="2">
        <v>228</v>
      </c>
      <c r="B197" s="6">
        <f>Raw_Data!G230</f>
        <v>233569</v>
      </c>
      <c r="C197" s="6">
        <f>Raw_Data!H230</f>
        <v>0</v>
      </c>
      <c r="E197" s="6">
        <f t="shared" si="187"/>
        <v>233569</v>
      </c>
      <c r="U197" s="2">
        <f t="shared" si="14"/>
        <v>228</v>
      </c>
      <c r="V197" s="1">
        <f t="shared" si="6"/>
        <v>44124</v>
      </c>
      <c r="W197" s="6">
        <f t="shared" si="19"/>
        <v>0.97478189767015311</v>
      </c>
      <c r="X197" s="6">
        <f t="shared" si="20"/>
        <v>6.4133816562066941E-3</v>
      </c>
      <c r="Y197" s="6">
        <f t="shared" si="21"/>
        <v>1.8804720673639919E-2</v>
      </c>
      <c r="AH197" s="5"/>
      <c r="AI197" s="5"/>
      <c r="AJ197" s="7">
        <f t="shared" si="16"/>
        <v>228</v>
      </c>
      <c r="AK197" s="12">
        <f t="shared" si="17"/>
        <v>1508</v>
      </c>
      <c r="AL197" s="12">
        <f t="shared" si="27"/>
        <v>2105.7142857142858</v>
      </c>
    </row>
    <row r="198" spans="1:38" x14ac:dyDescent="0.25">
      <c r="A198" s="2">
        <v>229</v>
      </c>
      <c r="B198" s="6">
        <f>Raw_Data!G231</f>
        <v>235861</v>
      </c>
      <c r="C198" s="6">
        <f>Raw_Data!H231</f>
        <v>0</v>
      </c>
      <c r="E198" s="6">
        <f t="shared" si="187"/>
        <v>235861</v>
      </c>
      <c r="U198" s="2">
        <f t="shared" si="14"/>
        <v>229</v>
      </c>
      <c r="V198" s="1">
        <f t="shared" si="6"/>
        <v>44125</v>
      </c>
      <c r="W198" s="6">
        <f t="shared" si="19"/>
        <v>0.97447402507074377</v>
      </c>
      <c r="X198" s="6">
        <f t="shared" si="20"/>
        <v>6.4914262144501024E-3</v>
      </c>
      <c r="Y198" s="6">
        <f t="shared" si="21"/>
        <v>1.9034548714806289E-2</v>
      </c>
      <c r="AH198" s="5"/>
      <c r="AI198" s="5"/>
      <c r="AJ198" s="7">
        <f t="shared" si="16"/>
        <v>229</v>
      </c>
      <c r="AK198" s="12">
        <f t="shared" si="17"/>
        <v>2292</v>
      </c>
      <c r="AL198" s="12">
        <f t="shared" si="27"/>
        <v>2189</v>
      </c>
    </row>
    <row r="199" spans="1:38" x14ac:dyDescent="0.25">
      <c r="A199" s="2">
        <v>230</v>
      </c>
      <c r="B199" s="6">
        <f>Raw_Data!G232</f>
        <v>237907</v>
      </c>
      <c r="C199" s="6">
        <f>Raw_Data!H232</f>
        <v>0</v>
      </c>
      <c r="E199" s="6">
        <f t="shared" si="187"/>
        <v>237907</v>
      </c>
      <c r="U199" s="2">
        <f t="shared" si="14"/>
        <v>230</v>
      </c>
      <c r="V199" s="1">
        <f t="shared" si="6"/>
        <v>44126</v>
      </c>
      <c r="W199" s="6">
        <f t="shared" si="19"/>
        <v>0.97410264274665159</v>
      </c>
      <c r="X199" s="6">
        <f t="shared" si="20"/>
        <v>6.5701272458097929E-3</v>
      </c>
      <c r="Y199" s="6">
        <f t="shared" si="21"/>
        <v>1.932723000753838E-2</v>
      </c>
      <c r="AH199" s="5"/>
      <c r="AI199" s="5"/>
      <c r="AJ199" s="7">
        <f t="shared" si="16"/>
        <v>230</v>
      </c>
      <c r="AK199" s="12">
        <f t="shared" si="17"/>
        <v>2046</v>
      </c>
      <c r="AL199" s="12">
        <f t="shared" si="27"/>
        <v>2154.2857142857142</v>
      </c>
    </row>
    <row r="200" spans="1:38" x14ac:dyDescent="0.25">
      <c r="A200" s="2">
        <v>231</v>
      </c>
      <c r="B200" s="6">
        <f>Raw_Data!G233</f>
        <v>241513</v>
      </c>
      <c r="C200" s="6">
        <f>Raw_Data!H233</f>
        <v>0</v>
      </c>
      <c r="E200" s="6">
        <f t="shared" si="187"/>
        <v>241513</v>
      </c>
      <c r="U200" s="2">
        <f t="shared" si="14"/>
        <v>231</v>
      </c>
      <c r="V200" s="1">
        <f t="shared" si="6"/>
        <v>44127</v>
      </c>
      <c r="W200" s="6">
        <f t="shared" si="19"/>
        <v>0.97378679697701409</v>
      </c>
      <c r="X200" s="6">
        <f t="shared" si="20"/>
        <v>6.6498101532243975E-3</v>
      </c>
      <c r="Y200" s="6">
        <f t="shared" si="21"/>
        <v>1.9563392869761692E-2</v>
      </c>
      <c r="AH200" s="5"/>
      <c r="AI200" s="5"/>
      <c r="AJ200" s="7">
        <f t="shared" si="16"/>
        <v>231</v>
      </c>
      <c r="AK200" s="12">
        <f t="shared" si="17"/>
        <v>3606</v>
      </c>
      <c r="AL200" s="12">
        <f t="shared" si="27"/>
        <v>2574.2857142857142</v>
      </c>
    </row>
    <row r="201" spans="1:38" x14ac:dyDescent="0.25">
      <c r="A201" s="2">
        <v>232</v>
      </c>
      <c r="B201" s="6">
        <f>Raw_Data!G234</f>
        <v>244087</v>
      </c>
      <c r="C201" s="6">
        <f>Raw_Data!H234</f>
        <v>0</v>
      </c>
      <c r="E201" s="6">
        <f t="shared" si="187"/>
        <v>244087</v>
      </c>
      <c r="U201" s="2">
        <f t="shared" si="14"/>
        <v>232</v>
      </c>
      <c r="V201" s="1">
        <f t="shared" si="6"/>
        <v>44128</v>
      </c>
      <c r="W201" s="6">
        <f t="shared" si="19"/>
        <v>0.97340730543956777</v>
      </c>
      <c r="X201" s="6">
        <f t="shared" si="20"/>
        <v>6.7302065434937386E-3</v>
      </c>
      <c r="Y201" s="6">
        <f t="shared" si="21"/>
        <v>1.9862488016938223E-2</v>
      </c>
      <c r="AH201" s="5"/>
      <c r="AI201" s="5"/>
      <c r="AJ201" s="7">
        <f t="shared" si="16"/>
        <v>232</v>
      </c>
      <c r="AK201" s="12">
        <f t="shared" si="17"/>
        <v>2574</v>
      </c>
      <c r="AL201" s="12">
        <f t="shared" si="27"/>
        <v>2564</v>
      </c>
    </row>
    <row r="202" spans="1:38" x14ac:dyDescent="0.25">
      <c r="A202" s="2">
        <v>233</v>
      </c>
      <c r="B202" s="6">
        <f>Raw_Data!G235</f>
        <v>247587</v>
      </c>
      <c r="C202" s="6">
        <f>Raw_Data!H235</f>
        <v>0</v>
      </c>
      <c r="E202" s="6">
        <f t="shared" si="187"/>
        <v>247587</v>
      </c>
      <c r="U202" s="2">
        <f t="shared" si="14"/>
        <v>233</v>
      </c>
      <c r="V202" s="1">
        <f t="shared" si="6"/>
        <v>44129</v>
      </c>
      <c r="W202" s="6">
        <f t="shared" si="19"/>
        <v>0.97308332727643887</v>
      </c>
      <c r="X202" s="6">
        <f t="shared" si="20"/>
        <v>6.8115505601335094E-3</v>
      </c>
      <c r="Y202" s="6">
        <f t="shared" si="21"/>
        <v>2.010512216342784E-2</v>
      </c>
      <c r="AH202" s="5"/>
      <c r="AI202" s="5"/>
      <c r="AJ202" s="7">
        <f t="shared" si="16"/>
        <v>233</v>
      </c>
      <c r="AK202" s="12">
        <f t="shared" si="17"/>
        <v>3500</v>
      </c>
      <c r="AL202" s="12">
        <f t="shared" si="27"/>
        <v>2691.8571428571427</v>
      </c>
    </row>
    <row r="203" spans="1:38" x14ac:dyDescent="0.25">
      <c r="A203" s="2">
        <v>234</v>
      </c>
      <c r="B203" s="6">
        <f>Raw_Data!G236</f>
        <v>249866</v>
      </c>
      <c r="C203" s="6">
        <f>Raw_Data!H236</f>
        <v>0</v>
      </c>
      <c r="E203" s="6">
        <f t="shared" si="187"/>
        <v>249866</v>
      </c>
      <c r="U203" s="2">
        <f t="shared" si="14"/>
        <v>234</v>
      </c>
      <c r="V203" s="1">
        <f t="shared" si="6"/>
        <v>44130</v>
      </c>
      <c r="W203" s="6">
        <f t="shared" si="19"/>
        <v>0.97269557028271481</v>
      </c>
      <c r="X203" s="6">
        <f t="shared" si="20"/>
        <v>6.8936648458600572E-3</v>
      </c>
      <c r="Y203" s="6">
        <f t="shared" si="21"/>
        <v>2.0410764871424899E-2</v>
      </c>
      <c r="AH203" s="5"/>
      <c r="AI203" s="5"/>
      <c r="AJ203" s="7">
        <f t="shared" si="16"/>
        <v>234</v>
      </c>
      <c r="AK203" s="12">
        <f t="shared" si="17"/>
        <v>2279</v>
      </c>
      <c r="AL203" s="12">
        <f t="shared" si="27"/>
        <v>2543.5714285714284</v>
      </c>
    </row>
    <row r="204" spans="1:38" x14ac:dyDescent="0.25">
      <c r="A204" s="2">
        <v>235</v>
      </c>
      <c r="B204" s="6">
        <f>Raw_Data!G237</f>
        <v>251774</v>
      </c>
      <c r="C204" s="6">
        <f>Raw_Data!H237</f>
        <v>0</v>
      </c>
      <c r="E204" s="6">
        <f t="shared" si="187"/>
        <v>251774</v>
      </c>
      <c r="U204" s="2">
        <f t="shared" si="14"/>
        <v>235</v>
      </c>
      <c r="V204" s="1">
        <f t="shared" si="6"/>
        <v>44131</v>
      </c>
      <c r="W204" s="6">
        <f t="shared" si="19"/>
        <v>0.97236329907646124</v>
      </c>
      <c r="X204" s="6">
        <f t="shared" si="20"/>
        <v>6.9766923441319309E-3</v>
      </c>
      <c r="Y204" s="6">
        <f t="shared" si="21"/>
        <v>2.066000857940703E-2</v>
      </c>
      <c r="AH204" s="5"/>
      <c r="AI204" s="5"/>
      <c r="AJ204" s="7">
        <f t="shared" si="16"/>
        <v>235</v>
      </c>
      <c r="AK204" s="12">
        <f t="shared" si="17"/>
        <v>1908</v>
      </c>
      <c r="AL204" s="12">
        <f t="shared" si="27"/>
        <v>2600.7142857142858</v>
      </c>
    </row>
    <row r="205" spans="1:38" x14ac:dyDescent="0.25">
      <c r="A205" s="2">
        <v>236</v>
      </c>
      <c r="B205" s="6">
        <f>Raw_Data!G238</f>
        <v>254220</v>
      </c>
      <c r="C205" s="6">
        <f>Raw_Data!H238</f>
        <v>0</v>
      </c>
      <c r="E205" s="6">
        <f t="shared" si="187"/>
        <v>254220</v>
      </c>
      <c r="U205" s="2">
        <f t="shared" si="14"/>
        <v>236</v>
      </c>
      <c r="V205" s="1">
        <f t="shared" si="6"/>
        <v>44132</v>
      </c>
      <c r="W205" s="6">
        <f t="shared" si="19"/>
        <v>0.97196711896512833</v>
      </c>
      <c r="X205" s="6">
        <f t="shared" si="20"/>
        <v>7.0605466794659106E-3</v>
      </c>
      <c r="Y205" s="6">
        <f t="shared" si="21"/>
        <v>2.0972334355405495E-2</v>
      </c>
      <c r="AH205" s="5"/>
      <c r="AI205" s="5"/>
      <c r="AJ205" s="7">
        <f t="shared" si="16"/>
        <v>236</v>
      </c>
      <c r="AK205" s="12">
        <f t="shared" si="17"/>
        <v>2446</v>
      </c>
      <c r="AL205" s="12">
        <f t="shared" si="27"/>
        <v>2622.7142857142858</v>
      </c>
    </row>
    <row r="206" spans="1:38" x14ac:dyDescent="0.25">
      <c r="A206" s="2">
        <v>237</v>
      </c>
      <c r="B206" s="6">
        <f>Raw_Data!G239</f>
        <v>256880</v>
      </c>
      <c r="C206" s="6">
        <f>Raw_Data!H239</f>
        <v>0</v>
      </c>
      <c r="E206" s="6">
        <f t="shared" si="187"/>
        <v>256880</v>
      </c>
      <c r="U206" s="2">
        <f t="shared" si="14"/>
        <v>237</v>
      </c>
      <c r="V206" s="1">
        <f t="shared" si="6"/>
        <v>44133</v>
      </c>
      <c r="W206" s="6">
        <f t="shared" si="19"/>
        <v>0.97162639271681661</v>
      </c>
      <c r="X206" s="6">
        <f t="shared" si="20"/>
        <v>7.1452795978404083E-3</v>
      </c>
      <c r="Y206" s="6">
        <f t="shared" si="21"/>
        <v>2.1228327685343173E-2</v>
      </c>
      <c r="AH206" s="5"/>
      <c r="AI206" s="5"/>
      <c r="AJ206" s="7">
        <f t="shared" si="16"/>
        <v>237</v>
      </c>
      <c r="AK206" s="12">
        <f t="shared" si="17"/>
        <v>2660</v>
      </c>
      <c r="AL206" s="12">
        <f t="shared" si="27"/>
        <v>2710.4285714285716</v>
      </c>
    </row>
    <row r="207" spans="1:38" x14ac:dyDescent="0.25">
      <c r="A207" s="2">
        <v>238</v>
      </c>
      <c r="B207" s="6">
        <f>Raw_Data!G240</f>
        <v>259488</v>
      </c>
      <c r="C207" s="6">
        <f>Raw_Data!H240</f>
        <v>0</v>
      </c>
      <c r="E207" s="6">
        <f t="shared" si="187"/>
        <v>259488</v>
      </c>
      <c r="U207" s="2">
        <f t="shared" si="14"/>
        <v>238</v>
      </c>
      <c r="V207" s="1">
        <f t="shared" si="6"/>
        <v>44134</v>
      </c>
      <c r="W207" s="6">
        <f t="shared" si="19"/>
        <v>0.97122163049062626</v>
      </c>
      <c r="X207" s="6">
        <f t="shared" si="20"/>
        <v>7.2308957069733022E-3</v>
      </c>
      <c r="Y207" s="6">
        <f t="shared" si="21"/>
        <v>2.1547473802400213E-2</v>
      </c>
      <c r="AH207" s="5"/>
      <c r="AI207" s="5"/>
      <c r="AJ207" s="7">
        <f t="shared" si="16"/>
        <v>238</v>
      </c>
      <c r="AK207" s="12">
        <f t="shared" si="17"/>
        <v>2608</v>
      </c>
      <c r="AL207" s="12">
        <f t="shared" si="27"/>
        <v>2567.8571428571427</v>
      </c>
    </row>
    <row r="208" spans="1:38" x14ac:dyDescent="0.25">
      <c r="A208" s="2">
        <v>239</v>
      </c>
      <c r="B208" s="6">
        <f>Raw_Data!G241</f>
        <v>260672</v>
      </c>
      <c r="C208" s="6">
        <f>Raw_Data!H241</f>
        <v>0</v>
      </c>
      <c r="E208" s="6">
        <f t="shared" si="187"/>
        <v>260672</v>
      </c>
      <c r="U208" s="2">
        <f t="shared" si="14"/>
        <v>239</v>
      </c>
      <c r="V208" s="1">
        <f t="shared" si="6"/>
        <v>44135</v>
      </c>
      <c r="W208" s="6">
        <f t="shared" si="19"/>
        <v>0.97087228593494057</v>
      </c>
      <c r="X208" s="6">
        <f t="shared" si="20"/>
        <v>7.3173555016746699E-3</v>
      </c>
      <c r="Y208" s="6">
        <f t="shared" si="21"/>
        <v>2.1810358563384959E-2</v>
      </c>
      <c r="AH208" s="5"/>
      <c r="AI208" s="5"/>
      <c r="AJ208" s="7">
        <f t="shared" si="16"/>
        <v>239</v>
      </c>
      <c r="AK208" s="12">
        <f t="shared" si="17"/>
        <v>1184</v>
      </c>
      <c r="AL208" s="12">
        <f t="shared" si="27"/>
        <v>2369.2857142857142</v>
      </c>
    </row>
    <row r="209" spans="1:38" x14ac:dyDescent="0.25">
      <c r="A209" s="2">
        <v>240</v>
      </c>
      <c r="B209" s="6">
        <f>Raw_Data!G242</f>
        <v>261426</v>
      </c>
      <c r="C209" s="6">
        <f>Raw_Data!H242</f>
        <v>0</v>
      </c>
      <c r="E209" s="6">
        <f t="shared" si="187"/>
        <v>261426</v>
      </c>
      <c r="U209" s="2">
        <f t="shared" si="14"/>
        <v>240</v>
      </c>
      <c r="V209" s="1">
        <f t="shared" si="6"/>
        <v>44136</v>
      </c>
      <c r="W209" s="6">
        <f t="shared" si="19"/>
        <v>0.97045878134912889</v>
      </c>
      <c r="X209" s="6">
        <f t="shared" si="20"/>
        <v>7.4047546292539766E-3</v>
      </c>
      <c r="Y209" s="6">
        <f t="shared" si="21"/>
        <v>2.2136464021616956E-2</v>
      </c>
      <c r="AH209" s="5"/>
      <c r="AI209" s="5"/>
      <c r="AJ209" s="7">
        <f t="shared" si="16"/>
        <v>240</v>
      </c>
      <c r="AK209" s="12">
        <f t="shared" si="17"/>
        <v>754</v>
      </c>
      <c r="AL209" s="12">
        <f t="shared" si="27"/>
        <v>1977</v>
      </c>
    </row>
    <row r="210" spans="1:38" x14ac:dyDescent="0.25">
      <c r="A210" s="2">
        <v>241</v>
      </c>
      <c r="B210" s="6">
        <f>Raw_Data!G243</f>
        <v>264587</v>
      </c>
      <c r="C210" s="6">
        <f>Raw_Data!H243</f>
        <v>0</v>
      </c>
      <c r="E210" s="6">
        <f t="shared" si="187"/>
        <v>264587</v>
      </c>
      <c r="U210" s="2">
        <f t="shared" si="14"/>
        <v>241</v>
      </c>
      <c r="V210" s="1">
        <f t="shared" si="6"/>
        <v>44137</v>
      </c>
      <c r="W210" s="6">
        <f t="shared" si="19"/>
        <v>0.97010065404332368</v>
      </c>
      <c r="X210" s="6">
        <f t="shared" si="20"/>
        <v>7.4929622239072909E-3</v>
      </c>
      <c r="Y210" s="6">
        <f t="shared" si="21"/>
        <v>2.2406383732769219E-2</v>
      </c>
      <c r="AH210" s="5"/>
      <c r="AI210" s="5"/>
      <c r="AJ210" s="7">
        <f t="shared" si="16"/>
        <v>241</v>
      </c>
      <c r="AK210" s="12">
        <f t="shared" si="17"/>
        <v>3161</v>
      </c>
      <c r="AL210" s="12">
        <f t="shared" si="27"/>
        <v>2103</v>
      </c>
    </row>
    <row r="211" spans="1:38" x14ac:dyDescent="0.25">
      <c r="A211" s="2">
        <v>242</v>
      </c>
      <c r="B211" s="6">
        <f>Raw_Data!G244</f>
        <v>266357</v>
      </c>
      <c r="C211" s="6">
        <f>Raw_Data!H244</f>
        <v>0</v>
      </c>
      <c r="E211" s="6">
        <f t="shared" si="187"/>
        <v>266357</v>
      </c>
      <c r="U211" s="2">
        <f t="shared" si="14"/>
        <v>242</v>
      </c>
      <c r="V211" s="1">
        <f t="shared" si="6"/>
        <v>44138</v>
      </c>
      <c r="W211" s="6">
        <f t="shared" si="19"/>
        <v>0.96967824570011174</v>
      </c>
      <c r="X211" s="6">
        <f t="shared" si="20"/>
        <v>7.5821650834064355E-3</v>
      </c>
      <c r="Y211" s="6">
        <f t="shared" si="21"/>
        <v>2.273958921648167E-2</v>
      </c>
      <c r="AH211" s="5"/>
      <c r="AI211" s="5"/>
      <c r="AJ211" s="7">
        <f t="shared" si="16"/>
        <v>242</v>
      </c>
      <c r="AK211" s="12">
        <f t="shared" si="17"/>
        <v>1770</v>
      </c>
      <c r="AL211" s="12">
        <f t="shared" si="27"/>
        <v>2083.2857142857142</v>
      </c>
    </row>
    <row r="212" spans="1:38" x14ac:dyDescent="0.25">
      <c r="A212" s="2">
        <v>243</v>
      </c>
      <c r="B212" s="6">
        <f>Raw_Data!G245</f>
        <v>269802</v>
      </c>
      <c r="C212" s="6">
        <f>Raw_Data!H245</f>
        <v>0</v>
      </c>
      <c r="E212" s="6">
        <f t="shared" si="187"/>
        <v>269802</v>
      </c>
      <c r="U212" s="2">
        <f t="shared" si="14"/>
        <v>243</v>
      </c>
      <c r="V212" s="1">
        <f t="shared" si="6"/>
        <v>44139</v>
      </c>
      <c r="W212" s="6">
        <f t="shared" si="19"/>
        <v>0.96931117011918111</v>
      </c>
      <c r="X212" s="6">
        <f t="shared" si="20"/>
        <v>7.6721408166235848E-3</v>
      </c>
      <c r="Y212" s="6">
        <f t="shared" si="21"/>
        <v>2.3016689064195447E-2</v>
      </c>
      <c r="AH212" s="5"/>
      <c r="AI212" s="5"/>
      <c r="AJ212" s="7">
        <f t="shared" si="16"/>
        <v>243</v>
      </c>
      <c r="AK212" s="12">
        <f t="shared" si="17"/>
        <v>3445</v>
      </c>
      <c r="AL212" s="12">
        <f t="shared" si="27"/>
        <v>2226</v>
      </c>
    </row>
    <row r="213" spans="1:38" x14ac:dyDescent="0.25">
      <c r="A213" s="2">
        <v>244</v>
      </c>
      <c r="B213" s="6">
        <f>Raw_Data!G246</f>
        <v>271771</v>
      </c>
      <c r="C213" s="6">
        <f>Raw_Data!H246</f>
        <v>0</v>
      </c>
      <c r="E213" s="6">
        <f t="shared" si="187"/>
        <v>271771</v>
      </c>
      <c r="U213" s="2">
        <f t="shared" si="14"/>
        <v>244</v>
      </c>
      <c r="V213" s="1">
        <f t="shared" si="6"/>
        <v>44140</v>
      </c>
      <c r="W213" s="6">
        <f t="shared" si="19"/>
        <v>0.96887969556855524</v>
      </c>
      <c r="X213" s="6">
        <f t="shared" si="20"/>
        <v>7.7631675366506055E-3</v>
      </c>
      <c r="Y213" s="6">
        <f t="shared" si="21"/>
        <v>2.3357136894793958E-2</v>
      </c>
      <c r="AH213" s="5"/>
      <c r="AI213" s="5"/>
      <c r="AJ213" s="7">
        <f t="shared" si="16"/>
        <v>244</v>
      </c>
      <c r="AK213" s="12">
        <f t="shared" si="17"/>
        <v>1969</v>
      </c>
      <c r="AL213" s="12">
        <f t="shared" si="27"/>
        <v>2127.2857142857142</v>
      </c>
    </row>
    <row r="214" spans="1:38" x14ac:dyDescent="0.25">
      <c r="A214" s="2">
        <v>245</v>
      </c>
      <c r="B214" s="6">
        <f>Raw_Data!G247</f>
        <v>273144</v>
      </c>
      <c r="C214" s="6">
        <f>Raw_Data!H247</f>
        <v>0</v>
      </c>
      <c r="E214" s="6">
        <f t="shared" si="187"/>
        <v>273144</v>
      </c>
      <c r="U214" s="2">
        <f t="shared" si="14"/>
        <v>245</v>
      </c>
      <c r="V214" s="1">
        <f t="shared" si="6"/>
        <v>44141</v>
      </c>
      <c r="W214" s="6">
        <f t="shared" si="19"/>
        <v>0.96850350520679851</v>
      </c>
      <c r="X214" s="6">
        <f t="shared" si="20"/>
        <v>7.8549311075419553E-3</v>
      </c>
      <c r="Y214" s="6">
        <f t="shared" si="21"/>
        <v>2.3641563685659676E-2</v>
      </c>
      <c r="AH214" s="5"/>
      <c r="AI214" s="5"/>
      <c r="AJ214" s="7">
        <f t="shared" si="16"/>
        <v>245</v>
      </c>
      <c r="AK214" s="12">
        <f t="shared" si="17"/>
        <v>1373</v>
      </c>
      <c r="AL214" s="12">
        <f t="shared" si="27"/>
        <v>1950.8571428571429</v>
      </c>
    </row>
    <row r="215" spans="1:38" x14ac:dyDescent="0.25">
      <c r="U215" s="2">
        <f t="shared" si="14"/>
        <v>246</v>
      </c>
      <c r="V215" s="1">
        <f t="shared" si="6"/>
        <v>44142</v>
      </c>
      <c r="W215" s="6">
        <f t="shared" si="19"/>
        <v>0.96806280105374898</v>
      </c>
      <c r="X215" s="6">
        <f t="shared" si="20"/>
        <v>7.9478011760757555E-3</v>
      </c>
      <c r="Y215" s="6">
        <f t="shared" si="21"/>
        <v>2.3989397770175058E-2</v>
      </c>
      <c r="AH215" s="5"/>
      <c r="AI215" s="5"/>
      <c r="AJ215" s="7"/>
      <c r="AK215" s="12"/>
      <c r="AL215" s="12"/>
    </row>
    <row r="216" spans="1:38" x14ac:dyDescent="0.25">
      <c r="U216" s="2">
        <f t="shared" si="14"/>
        <v>247</v>
      </c>
      <c r="V216" s="1">
        <f t="shared" si="6"/>
        <v>44143</v>
      </c>
      <c r="W216" s="6">
        <f t="shared" si="19"/>
        <v>0.96767732853290656</v>
      </c>
      <c r="X216" s="6">
        <f t="shared" si="20"/>
        <v>8.0413715876796882E-3</v>
      </c>
      <c r="Y216" s="6">
        <f t="shared" si="21"/>
        <v>2.4281299879413909E-2</v>
      </c>
      <c r="AH216" s="5"/>
      <c r="AI216" s="5"/>
      <c r="AJ216" s="7"/>
      <c r="AK216" s="12"/>
      <c r="AL216" s="12"/>
    </row>
    <row r="217" spans="1:38" x14ac:dyDescent="0.25">
      <c r="U217" s="2">
        <f t="shared" si="14"/>
        <v>248</v>
      </c>
      <c r="V217" s="1">
        <f t="shared" si="6"/>
        <v>44144</v>
      </c>
      <c r="W217" s="6">
        <f t="shared" si="19"/>
        <v>0.96722723055129778</v>
      </c>
      <c r="X217" s="6">
        <f t="shared" si="20"/>
        <v>8.1361037942282236E-3</v>
      </c>
      <c r="Y217" s="6">
        <f t="shared" si="21"/>
        <v>2.4636665654473804E-2</v>
      </c>
      <c r="AH217" s="5"/>
      <c r="AI217" s="5"/>
      <c r="AJ217" s="7"/>
      <c r="AK217" s="12"/>
      <c r="AL217" s="12"/>
    </row>
    <row r="218" spans="1:38" x14ac:dyDescent="0.25">
      <c r="U218" s="2">
        <f t="shared" si="14"/>
        <v>249</v>
      </c>
      <c r="V218" s="1">
        <f t="shared" si="6"/>
        <v>44145</v>
      </c>
      <c r="W218" s="6">
        <f t="shared" si="19"/>
        <v>0.96683230773542728</v>
      </c>
      <c r="X218" s="6">
        <f t="shared" si="20"/>
        <v>8.2314992948565886E-3</v>
      </c>
      <c r="Y218" s="6">
        <f t="shared" si="21"/>
        <v>2.4936192969716262E-2</v>
      </c>
      <c r="AH218" s="5"/>
      <c r="AI218" s="5"/>
      <c r="AJ218" s="7"/>
      <c r="AK218" s="12"/>
      <c r="AL218" s="12"/>
    </row>
    <row r="219" spans="1:38" x14ac:dyDescent="0.25">
      <c r="U219" s="2">
        <f t="shared" si="14"/>
        <v>250</v>
      </c>
      <c r="V219" s="1">
        <f t="shared" si="6"/>
        <v>44146</v>
      </c>
      <c r="W219" s="6">
        <f t="shared" si="19"/>
        <v>0.96637265098866687</v>
      </c>
      <c r="X219" s="6">
        <f t="shared" si="20"/>
        <v>8.3281116705374615E-3</v>
      </c>
      <c r="Y219" s="6">
        <f t="shared" si="21"/>
        <v>2.5299237340795516E-2</v>
      </c>
      <c r="AH219" s="5"/>
      <c r="AI219" s="5"/>
      <c r="AJ219" s="7"/>
      <c r="AK219" s="12"/>
      <c r="AL219" s="12"/>
    </row>
    <row r="220" spans="1:38" x14ac:dyDescent="0.25">
      <c r="U220" s="2">
        <f t="shared" si="14"/>
        <v>251</v>
      </c>
      <c r="V220" s="1">
        <f t="shared" si="6"/>
        <v>44147</v>
      </c>
      <c r="W220" s="6">
        <f t="shared" si="19"/>
        <v>0.96596810910592201</v>
      </c>
      <c r="X220" s="6">
        <f t="shared" si="20"/>
        <v>8.4253496930413365E-3</v>
      </c>
      <c r="Y220" s="6">
        <f t="shared" si="21"/>
        <v>2.5606541201036819E-2</v>
      </c>
      <c r="AH220" s="5"/>
      <c r="AI220" s="5"/>
      <c r="AJ220" s="7"/>
      <c r="AK220" s="12"/>
      <c r="AL220" s="12"/>
    </row>
    <row r="221" spans="1:38" x14ac:dyDescent="0.25">
      <c r="U221" s="2">
        <f t="shared" si="14"/>
        <v>252</v>
      </c>
      <c r="V221" s="1">
        <f t="shared" si="6"/>
        <v>44148</v>
      </c>
      <c r="W221" s="6">
        <f t="shared" si="19"/>
        <v>0.9654987280745887</v>
      </c>
      <c r="X221" s="6">
        <f t="shared" si="20"/>
        <v>8.5238594485918841E-3</v>
      </c>
      <c r="Y221" s="6">
        <f t="shared" si="21"/>
        <v>2.5977412476819235E-2</v>
      </c>
      <c r="AH221" s="5"/>
      <c r="AI221" s="5"/>
      <c r="AJ221" s="7"/>
      <c r="AK221" s="12"/>
      <c r="AL221" s="12"/>
    </row>
    <row r="222" spans="1:38" x14ac:dyDescent="0.25">
      <c r="U222" s="2">
        <f t="shared" si="14"/>
        <v>253</v>
      </c>
      <c r="V222" s="1">
        <f t="shared" si="6"/>
        <v>44149</v>
      </c>
      <c r="W222" s="6">
        <f t="shared" si="19"/>
        <v>0.96508439784605615</v>
      </c>
      <c r="X222" s="6">
        <f t="shared" si="20"/>
        <v>8.6229565475589125E-3</v>
      </c>
      <c r="Y222" s="6">
        <f t="shared" si="21"/>
        <v>2.629264560638515E-2</v>
      </c>
      <c r="AH222" s="5"/>
      <c r="AI222" s="5"/>
      <c r="AJ222" s="7"/>
      <c r="AK222" s="12"/>
      <c r="AL222" s="12"/>
    </row>
    <row r="223" spans="1:38" x14ac:dyDescent="0.25">
      <c r="U223" s="2">
        <f t="shared" si="14"/>
        <v>254</v>
      </c>
      <c r="V223" s="1">
        <f t="shared" si="6"/>
        <v>44150</v>
      </c>
      <c r="W223" s="6">
        <f t="shared" si="19"/>
        <v>0.96460512656263975</v>
      </c>
      <c r="X223" s="6">
        <f t="shared" si="20"/>
        <v>8.7233800092899813E-3</v>
      </c>
      <c r="Y223" s="6">
        <f t="shared" si="21"/>
        <v>2.6671493428070108E-2</v>
      </c>
      <c r="AH223" s="5"/>
      <c r="AI223" s="5"/>
      <c r="AJ223" s="7"/>
      <c r="AK223" s="12"/>
      <c r="AL223" s="12"/>
    </row>
    <row r="224" spans="1:38" x14ac:dyDescent="0.25">
      <c r="U224" s="2">
        <f t="shared" si="14"/>
        <v>255</v>
      </c>
      <c r="V224" s="1">
        <f t="shared" si="6"/>
        <v>44151</v>
      </c>
      <c r="W224" s="6">
        <f t="shared" si="19"/>
        <v>0.96418083833838075</v>
      </c>
      <c r="X224" s="6">
        <f t="shared" si="20"/>
        <v>8.8243517961919468E-3</v>
      </c>
      <c r="Y224" s="6">
        <f t="shared" si="21"/>
        <v>2.6994809865427471E-2</v>
      </c>
      <c r="AH224" s="5"/>
      <c r="AI224" s="5"/>
      <c r="AJ224" s="7"/>
      <c r="AK224" s="12"/>
      <c r="AL224" s="12"/>
    </row>
    <row r="225" spans="21:38" x14ac:dyDescent="0.25">
      <c r="U225" s="2">
        <f t="shared" si="14"/>
        <v>256</v>
      </c>
      <c r="V225" s="1">
        <f t="shared" si="6"/>
        <v>44152</v>
      </c>
      <c r="W225" s="6">
        <f t="shared" si="19"/>
        <v>0.96369151052927615</v>
      </c>
      <c r="X225" s="6">
        <f t="shared" si="20"/>
        <v>8.9267043399072193E-3</v>
      </c>
      <c r="Y225" s="6">
        <f t="shared" si="21"/>
        <v>2.738178513081644E-2</v>
      </c>
      <c r="AH225" s="5"/>
      <c r="AI225" s="5"/>
      <c r="AJ225" s="7"/>
      <c r="AK225" s="12"/>
      <c r="AL225" s="12"/>
    </row>
    <row r="226" spans="21:38" x14ac:dyDescent="0.25">
      <c r="U226" s="2">
        <f t="shared" si="14"/>
        <v>257</v>
      </c>
      <c r="V226" s="1">
        <f t="shared" si="6"/>
        <v>44153</v>
      </c>
      <c r="W226" s="6">
        <f t="shared" si="19"/>
        <v>0.96325709443171093</v>
      </c>
      <c r="X226" s="6">
        <f t="shared" si="20"/>
        <v>9.0295654162244731E-3</v>
      </c>
      <c r="Y226" s="6">
        <f t="shared" si="21"/>
        <v>2.7713340152064725E-2</v>
      </c>
      <c r="AH226" s="5"/>
      <c r="AI226" s="5"/>
      <c r="AJ226" s="7"/>
      <c r="AK226" s="12"/>
      <c r="AL226" s="12"/>
    </row>
    <row r="227" spans="21:38" x14ac:dyDescent="0.25">
      <c r="U227" s="2">
        <f t="shared" si="14"/>
        <v>258</v>
      </c>
      <c r="V227" s="1">
        <f t="shared" si="6"/>
        <v>44154</v>
      </c>
      <c r="W227" s="6">
        <f t="shared" si="19"/>
        <v>0.9627575436665996</v>
      </c>
      <c r="X227" s="6">
        <f t="shared" si="20"/>
        <v>9.1338613991354071E-3</v>
      </c>
      <c r="Y227" s="6">
        <f t="shared" si="21"/>
        <v>2.8108594934264802E-2</v>
      </c>
      <c r="AH227" s="5"/>
      <c r="AI227" s="5"/>
      <c r="AJ227" s="7"/>
      <c r="AK227" s="12"/>
      <c r="AL227" s="12"/>
    </row>
    <row r="228" spans="21:38" x14ac:dyDescent="0.25">
      <c r="U228" s="2">
        <f t="shared" si="14"/>
        <v>259</v>
      </c>
      <c r="V228" s="1">
        <f t="shared" si="6"/>
        <v>44155</v>
      </c>
      <c r="W228" s="6">
        <f t="shared" si="19"/>
        <v>0.96231282974135957</v>
      </c>
      <c r="X228" s="6">
        <f t="shared" si="20"/>
        <v>9.2386252874932136E-3</v>
      </c>
      <c r="Y228" s="6">
        <f t="shared" si="21"/>
        <v>2.8448544971147367E-2</v>
      </c>
      <c r="AH228" s="5"/>
      <c r="AI228" s="5"/>
      <c r="AJ228" s="7"/>
      <c r="AK228" s="12"/>
      <c r="AL228" s="12"/>
    </row>
    <row r="229" spans="21:38" x14ac:dyDescent="0.25">
      <c r="U229" s="2">
        <f t="shared" si="14"/>
        <v>260</v>
      </c>
      <c r="V229" s="1">
        <f t="shared" si="6"/>
        <v>44156</v>
      </c>
      <c r="W229" s="6">
        <f t="shared" si="19"/>
        <v>0.96180288959009952</v>
      </c>
      <c r="X229" s="6">
        <f t="shared" si="20"/>
        <v>9.3448779781684314E-3</v>
      </c>
      <c r="Y229" s="6">
        <f t="shared" si="21"/>
        <v>2.8852232431731833E-2</v>
      </c>
      <c r="AH229" s="5"/>
      <c r="AI229" s="5"/>
      <c r="AJ229" s="7"/>
      <c r="AK229" s="12"/>
      <c r="AL229" s="12"/>
    </row>
    <row r="230" spans="21:38" x14ac:dyDescent="0.25">
      <c r="U230" s="2">
        <f t="shared" si="14"/>
        <v>261</v>
      </c>
      <c r="V230" s="1">
        <f t="shared" si="6"/>
        <v>44157</v>
      </c>
      <c r="W230" s="6">
        <f t="shared" si="19"/>
        <v>0.96134770796446212</v>
      </c>
      <c r="X230" s="6">
        <f t="shared" si="20"/>
        <v>9.4515570515293947E-3</v>
      </c>
      <c r="Y230" s="6">
        <f t="shared" si="21"/>
        <v>2.9200734984008634E-2</v>
      </c>
      <c r="AH230" s="5"/>
      <c r="AI230" s="5"/>
      <c r="AJ230" s="7"/>
      <c r="AK230" s="12"/>
      <c r="AL230" s="12"/>
    </row>
    <row r="231" spans="21:38" x14ac:dyDescent="0.25">
      <c r="U231" s="2">
        <f t="shared" si="14"/>
        <v>262</v>
      </c>
      <c r="V231" s="1">
        <f t="shared" si="6"/>
        <v>44158</v>
      </c>
      <c r="W231" s="6">
        <f t="shared" si="19"/>
        <v>0.96082721216159506</v>
      </c>
      <c r="X231" s="6">
        <f t="shared" si="20"/>
        <v>9.5597785579266386E-3</v>
      </c>
      <c r="Y231" s="6">
        <f t="shared" si="21"/>
        <v>2.961300928047805E-2</v>
      </c>
      <c r="AH231" s="5"/>
      <c r="AI231" s="5"/>
      <c r="AJ231" s="7"/>
      <c r="AK231" s="12"/>
      <c r="AL231" s="12"/>
    </row>
    <row r="232" spans="21:38" x14ac:dyDescent="0.25">
      <c r="U232" s="2">
        <f t="shared" si="14"/>
        <v>263</v>
      </c>
      <c r="V232" s="1">
        <f t="shared" si="6"/>
        <v>44159</v>
      </c>
      <c r="W232" s="6">
        <f t="shared" si="19"/>
        <v>0.96036139321060177</v>
      </c>
      <c r="X232" s="6">
        <f t="shared" si="20"/>
        <v>9.6683839668929329E-3</v>
      </c>
      <c r="Y232" s="6">
        <f t="shared" si="21"/>
        <v>2.9970222822505492E-2</v>
      </c>
      <c r="AH232" s="5"/>
      <c r="AI232" s="5"/>
      <c r="AJ232" s="7"/>
      <c r="AK232" s="12"/>
      <c r="AL232" s="12"/>
    </row>
    <row r="233" spans="21:38" x14ac:dyDescent="0.25">
      <c r="U233" s="2">
        <f t="shared" si="14"/>
        <v>264</v>
      </c>
      <c r="V233" s="1">
        <f t="shared" si="6"/>
        <v>44160</v>
      </c>
      <c r="W233" s="6">
        <f t="shared" si="19"/>
        <v>0.95983017582757091</v>
      </c>
      <c r="X233" s="6">
        <f t="shared" si="20"/>
        <v>9.7785851625316403E-3</v>
      </c>
      <c r="Y233" s="6">
        <f t="shared" si="21"/>
        <v>3.0391239009897184E-2</v>
      </c>
      <c r="AH233" s="5"/>
      <c r="AI233" s="5"/>
      <c r="AJ233" s="7"/>
      <c r="AK233" s="12"/>
      <c r="AL233" s="12"/>
    </row>
    <row r="234" spans="21:38" x14ac:dyDescent="0.25">
      <c r="U234" s="2">
        <f t="shared" si="14"/>
        <v>265</v>
      </c>
      <c r="V234" s="1">
        <f t="shared" si="6"/>
        <v>44161</v>
      </c>
      <c r="W234" s="6">
        <f t="shared" si="19"/>
        <v>0.95935355034791381</v>
      </c>
      <c r="X234" s="6">
        <f t="shared" si="20"/>
        <v>9.8891267608209599E-3</v>
      </c>
      <c r="Y234" s="6">
        <f t="shared" si="21"/>
        <v>3.0757322891265437E-2</v>
      </c>
      <c r="AH234" s="5"/>
      <c r="AI234" s="5"/>
      <c r="AJ234" s="7"/>
      <c r="AK234" s="12"/>
      <c r="AL234" s="12"/>
    </row>
    <row r="235" spans="21:38" x14ac:dyDescent="0.25">
      <c r="U235" s="2">
        <f t="shared" si="14"/>
        <v>266</v>
      </c>
      <c r="V235" s="1">
        <f t="shared" si="6"/>
        <v>44162</v>
      </c>
      <c r="W235" s="6">
        <f t="shared" si="19"/>
        <v>0.95881144597307144</v>
      </c>
      <c r="X235" s="6">
        <f t="shared" si="20"/>
        <v>1.0001317209163894E-2</v>
      </c>
      <c r="Y235" s="6">
        <f t="shared" si="21"/>
        <v>3.1187236817764391E-2</v>
      </c>
      <c r="AH235" s="5"/>
      <c r="AI235" s="5"/>
      <c r="AJ235" s="7"/>
      <c r="AK235" s="12"/>
      <c r="AL235" s="12"/>
    </row>
    <row r="236" spans="21:38" x14ac:dyDescent="0.25">
      <c r="U236" s="2">
        <f t="shared" si="14"/>
        <v>267</v>
      </c>
      <c r="V236" s="1">
        <f t="shared" si="6"/>
        <v>44163</v>
      </c>
      <c r="W236" s="6">
        <f t="shared" si="19"/>
        <v>0.95832384536481841</v>
      </c>
      <c r="X236" s="6">
        <f t="shared" si="20"/>
        <v>1.0113803477333779E-2</v>
      </c>
      <c r="Y236" s="6">
        <f t="shared" si="21"/>
        <v>3.1562351157848008E-2</v>
      </c>
      <c r="AH236" s="5"/>
      <c r="AI236" s="5"/>
      <c r="AJ236" s="7"/>
      <c r="AK236" s="12"/>
      <c r="AL236" s="12"/>
    </row>
    <row r="237" spans="21:38" x14ac:dyDescent="0.25">
      <c r="U237" s="2">
        <f t="shared" si="14"/>
        <v>268</v>
      </c>
      <c r="V237" s="1">
        <f t="shared" si="6"/>
        <v>44164</v>
      </c>
      <c r="W237" s="6">
        <f t="shared" si="19"/>
        <v>0.95777068929128439</v>
      </c>
      <c r="X237" s="6">
        <f t="shared" si="20"/>
        <v>1.0227991354457212E-2</v>
      </c>
      <c r="Y237" s="6">
        <f t="shared" si="21"/>
        <v>3.2001319354258151E-2</v>
      </c>
      <c r="AH237" s="5"/>
      <c r="AI237" s="5"/>
      <c r="AJ237" s="7"/>
      <c r="AK237" s="12"/>
      <c r="AL237" s="12"/>
    </row>
    <row r="238" spans="21:38" x14ac:dyDescent="0.25">
      <c r="U238" s="2">
        <f t="shared" si="14"/>
        <v>269</v>
      </c>
      <c r="V238" s="1">
        <f t="shared" si="6"/>
        <v>44165</v>
      </c>
      <c r="W238" s="6">
        <f t="shared" si="19"/>
        <v>0.9572719457474943</v>
      </c>
      <c r="X238" s="6">
        <f t="shared" si="20"/>
        <v>1.0342429321963663E-2</v>
      </c>
      <c r="Y238" s="6">
        <f t="shared" si="21"/>
        <v>3.2385624930542256E-2</v>
      </c>
      <c r="AH238" s="5"/>
      <c r="AI238" s="5"/>
      <c r="AJ238" s="7"/>
      <c r="AK238" s="12"/>
      <c r="AL238" s="12"/>
    </row>
    <row r="239" spans="21:38" x14ac:dyDescent="0.25">
      <c r="U239" s="2">
        <f t="shared" si="14"/>
        <v>270</v>
      </c>
      <c r="V239" s="1">
        <f t="shared" si="6"/>
        <v>44166</v>
      </c>
      <c r="W239" s="6">
        <f t="shared" si="19"/>
        <v>0.95670757416890861</v>
      </c>
      <c r="X239" s="6">
        <f t="shared" si="20"/>
        <v>1.0458621337607126E-2</v>
      </c>
      <c r="Y239" s="6">
        <f t="shared" si="21"/>
        <v>3.2833804493484053E-2</v>
      </c>
      <c r="AH239" s="5"/>
      <c r="AI239" s="5"/>
      <c r="AJ239" s="7"/>
      <c r="AK239" s="12"/>
      <c r="AL239" s="12"/>
    </row>
    <row r="240" spans="21:38" x14ac:dyDescent="0.25">
      <c r="U240" s="2">
        <f t="shared" si="14"/>
        <v>271</v>
      </c>
      <c r="V240" s="1">
        <f t="shared" si="6"/>
        <v>44167</v>
      </c>
      <c r="W240" s="6">
        <f t="shared" si="19"/>
        <v>0.95619752087316934</v>
      </c>
      <c r="X240" s="6">
        <f t="shared" si="20"/>
        <v>1.0575016503295284E-2</v>
      </c>
      <c r="Y240" s="6">
        <f t="shared" si="21"/>
        <v>3.3227462623535625E-2</v>
      </c>
      <c r="AH240" s="5"/>
      <c r="AI240" s="5"/>
      <c r="AJ240" s="7"/>
      <c r="AK240" s="12"/>
      <c r="AL240" s="12"/>
    </row>
    <row r="241" spans="21:38" x14ac:dyDescent="0.25">
      <c r="U241" s="2">
        <f t="shared" si="14"/>
        <v>272</v>
      </c>
      <c r="V241" s="1">
        <f t="shared" si="6"/>
        <v>44168</v>
      </c>
      <c r="W241" s="6">
        <f t="shared" si="19"/>
        <v>0.9556217710873619</v>
      </c>
      <c r="X241" s="6">
        <f t="shared" si="20"/>
        <v>1.0693217820394018E-2</v>
      </c>
      <c r="Y241" s="6">
        <f t="shared" si="21"/>
        <v>3.3685011092243818E-2</v>
      </c>
      <c r="AH241" s="5"/>
      <c r="AI241" s="5"/>
      <c r="AJ241" s="7"/>
      <c r="AK241" s="12"/>
      <c r="AL241" s="12"/>
    </row>
    <row r="242" spans="21:38" x14ac:dyDescent="0.25">
      <c r="U242" s="2">
        <f t="shared" si="14"/>
        <v>273</v>
      </c>
      <c r="V242" s="1">
        <f t="shared" si="6"/>
        <v>44169</v>
      </c>
      <c r="W242" s="6">
        <f t="shared" si="19"/>
        <v>0.95510024241926317</v>
      </c>
      <c r="X242" s="6">
        <f t="shared" si="20"/>
        <v>1.0811574071531055E-2</v>
      </c>
      <c r="Y242" s="6">
        <f t="shared" si="21"/>
        <v>3.4088183509205977E-2</v>
      </c>
      <c r="AH242" s="5"/>
      <c r="AI242" s="5"/>
      <c r="AJ242" s="7"/>
      <c r="AK242" s="12"/>
      <c r="AL242" s="12"/>
    </row>
    <row r="243" spans="21:38" x14ac:dyDescent="0.25">
      <c r="U243" s="2">
        <f t="shared" si="14"/>
        <v>274</v>
      </c>
      <c r="V243" s="1">
        <f t="shared" si="6"/>
        <v>44170</v>
      </c>
      <c r="W243" s="6">
        <f t="shared" si="19"/>
        <v>0.95451295303984274</v>
      </c>
      <c r="X243" s="6">
        <f t="shared" si="20"/>
        <v>1.0931788224346914E-2</v>
      </c>
      <c r="Y243" s="6">
        <f t="shared" si="21"/>
        <v>3.4555258735810099E-2</v>
      </c>
      <c r="AH243" s="5"/>
      <c r="AI243" s="5"/>
      <c r="AJ243" s="7"/>
      <c r="AK243" s="12"/>
      <c r="AL243" s="12"/>
    </row>
    <row r="244" spans="21:38" x14ac:dyDescent="0.25">
      <c r="U244" s="2">
        <f t="shared" si="14"/>
        <v>275</v>
      </c>
      <c r="V244" s="1">
        <f t="shared" si="6"/>
        <v>44171</v>
      </c>
      <c r="W244" s="6">
        <f t="shared" si="19"/>
        <v>0.95397978478837353</v>
      </c>
      <c r="X244" s="6">
        <f t="shared" si="20"/>
        <v>1.1052107754320138E-2</v>
      </c>
      <c r="Y244" s="6">
        <f t="shared" si="21"/>
        <v>3.4968107457306559E-2</v>
      </c>
      <c r="AH244" s="5"/>
      <c r="AI244" s="5"/>
      <c r="AJ244" s="7"/>
      <c r="AK244" s="12"/>
      <c r="AL244" s="12"/>
    </row>
    <row r="245" spans="21:38" x14ac:dyDescent="0.25">
      <c r="U245" s="2">
        <f t="shared" si="14"/>
        <v>276</v>
      </c>
      <c r="V245" s="1">
        <f t="shared" si="6"/>
        <v>44172</v>
      </c>
      <c r="W245" s="6">
        <f t="shared" si="19"/>
        <v>0.95338079596421321</v>
      </c>
      <c r="X245" s="6">
        <f t="shared" si="20"/>
        <v>1.1174336565299821E-2</v>
      </c>
      <c r="Y245" s="6">
        <f t="shared" si="21"/>
        <v>3.5444867470486759E-2</v>
      </c>
      <c r="AH245" s="5"/>
      <c r="AI245" s="5"/>
      <c r="AJ245" s="7"/>
      <c r="AK245" s="12"/>
      <c r="AL245" s="12"/>
    </row>
    <row r="246" spans="21:38" x14ac:dyDescent="0.25">
      <c r="U246" s="2">
        <f t="shared" si="14"/>
        <v>277</v>
      </c>
      <c r="V246" s="1">
        <f t="shared" si="6"/>
        <v>44173</v>
      </c>
      <c r="W246" s="6">
        <f t="shared" si="19"/>
        <v>0.95283582554904978</v>
      </c>
      <c r="X246" s="6">
        <f t="shared" si="20"/>
        <v>1.1296619790116405E-2</v>
      </c>
      <c r="Y246" s="6">
        <f t="shared" si="21"/>
        <v>3.5867554660834022E-2</v>
      </c>
      <c r="AH246" s="5"/>
      <c r="AI246" s="5"/>
      <c r="AJ246" s="7"/>
      <c r="AK246" s="12"/>
      <c r="AL246" s="12"/>
    </row>
    <row r="247" spans="21:38" x14ac:dyDescent="0.25">
      <c r="U247" s="2">
        <f t="shared" si="14"/>
        <v>278</v>
      </c>
      <c r="V247" s="1">
        <f t="shared" si="6"/>
        <v>44174</v>
      </c>
      <c r="W247" s="6">
        <f t="shared" si="19"/>
        <v>0.95222497919162452</v>
      </c>
      <c r="X247" s="6">
        <f t="shared" si="20"/>
        <v>1.1420863285619512E-2</v>
      </c>
      <c r="Y247" s="6">
        <f t="shared" si="21"/>
        <v>3.6354157522755788E-2</v>
      </c>
      <c r="AH247" s="5"/>
      <c r="AI247" s="5"/>
      <c r="AJ247" s="7"/>
      <c r="AK247" s="12"/>
      <c r="AL247" s="12"/>
    </row>
    <row r="248" spans="21:38" x14ac:dyDescent="0.25">
      <c r="U248" s="2">
        <f t="shared" si="14"/>
        <v>279</v>
      </c>
      <c r="V248" s="1">
        <f t="shared" si="6"/>
        <v>44175</v>
      </c>
      <c r="W248" s="6">
        <f t="shared" si="19"/>
        <v>0.95166804589225007</v>
      </c>
      <c r="X248" s="6">
        <f t="shared" si="20"/>
        <v>1.1545108759358071E-2</v>
      </c>
      <c r="Y248" s="6">
        <f t="shared" si="21"/>
        <v>3.6786845348392112E-2</v>
      </c>
      <c r="AH248" s="5"/>
      <c r="AI248" s="5"/>
      <c r="AJ248" s="7"/>
      <c r="AK248" s="12"/>
      <c r="AL248" s="12"/>
    </row>
    <row r="249" spans="21:38" x14ac:dyDescent="0.25">
      <c r="U249" s="2">
        <f t="shared" si="14"/>
        <v>280</v>
      </c>
      <c r="V249" s="1">
        <f t="shared" si="6"/>
        <v>44176</v>
      </c>
      <c r="W249" s="6">
        <f t="shared" si="19"/>
        <v>0.95104518591075282</v>
      </c>
      <c r="X249" s="6">
        <f t="shared" si="20"/>
        <v>1.1671365084411526E-2</v>
      </c>
      <c r="Y249" s="6">
        <f t="shared" si="21"/>
        <v>3.728344900483551E-2</v>
      </c>
      <c r="AH249" s="5"/>
      <c r="AI249" s="5"/>
      <c r="AJ249" s="7"/>
      <c r="AK249" s="12"/>
      <c r="AL249" s="12"/>
    </row>
    <row r="250" spans="21:38" x14ac:dyDescent="0.25">
      <c r="U250" s="2">
        <f t="shared" si="14"/>
        <v>281</v>
      </c>
      <c r="V250" s="1">
        <f t="shared" si="6"/>
        <v>44177</v>
      </c>
      <c r="W250" s="6">
        <f t="shared" si="19"/>
        <v>0.95047613110332196</v>
      </c>
      <c r="X250" s="6">
        <f t="shared" si="20"/>
        <v>1.1797569413790038E-2</v>
      </c>
      <c r="Y250" s="6">
        <f t="shared" si="21"/>
        <v>3.7726299482888227E-2</v>
      </c>
      <c r="AH250" s="5"/>
      <c r="AI250" s="5"/>
      <c r="AJ250" s="7"/>
      <c r="AK250" s="12"/>
      <c r="AL250" s="12"/>
    </row>
    <row r="251" spans="21:38" x14ac:dyDescent="0.25">
      <c r="U251" s="2">
        <f t="shared" si="14"/>
        <v>282</v>
      </c>
      <c r="V251" s="1">
        <f t="shared" si="6"/>
        <v>44178</v>
      </c>
      <c r="W251" s="6">
        <f t="shared" si="19"/>
        <v>0.94984110364745944</v>
      </c>
      <c r="X251" s="6">
        <f t="shared" si="20"/>
        <v>1.1925834746039869E-2</v>
      </c>
      <c r="Y251" s="6">
        <f t="shared" si="21"/>
        <v>3.8233061606500501E-2</v>
      </c>
      <c r="AH251" s="5"/>
      <c r="AI251" s="5"/>
      <c r="AJ251" s="7"/>
      <c r="AK251" s="12"/>
      <c r="AL251" s="12"/>
    </row>
    <row r="252" spans="21:38" x14ac:dyDescent="0.25">
      <c r="U252" s="2">
        <f t="shared" si="14"/>
        <v>283</v>
      </c>
      <c r="V252" s="1">
        <f t="shared" si="6"/>
        <v>44179</v>
      </c>
      <c r="W252" s="6">
        <f t="shared" si="19"/>
        <v>0.94925977104929393</v>
      </c>
      <c r="X252" s="6">
        <f t="shared" si="20"/>
        <v>1.2053992504279095E-2</v>
      </c>
      <c r="Y252" s="6">
        <f t="shared" si="21"/>
        <v>3.8686236446427186E-2</v>
      </c>
      <c r="AH252" s="5"/>
      <c r="AI252" s="5"/>
      <c r="AJ252" s="7"/>
      <c r="AK252" s="12"/>
      <c r="AL252" s="12"/>
    </row>
    <row r="253" spans="21:38" x14ac:dyDescent="0.25">
      <c r="U253" s="2">
        <f t="shared" si="14"/>
        <v>284</v>
      </c>
      <c r="V253" s="1">
        <f t="shared" si="6"/>
        <v>44180</v>
      </c>
      <c r="W253" s="6">
        <f t="shared" si="19"/>
        <v>0.94861242475963237</v>
      </c>
      <c r="X253" s="6">
        <f t="shared" si="20"/>
        <v>1.2184260967325422E-2</v>
      </c>
      <c r="Y253" s="6">
        <f t="shared" si="21"/>
        <v>3.920331427304205E-2</v>
      </c>
      <c r="AH253" s="5"/>
      <c r="AI253" s="5"/>
      <c r="AJ253" s="7"/>
      <c r="AK253" s="12"/>
      <c r="AL253" s="12"/>
    </row>
    <row r="254" spans="21:38" x14ac:dyDescent="0.25">
      <c r="U254" s="2">
        <f t="shared" si="14"/>
        <v>285</v>
      </c>
      <c r="V254" s="1">
        <f t="shared" si="6"/>
        <v>44181</v>
      </c>
      <c r="W254" s="6">
        <f t="shared" si="19"/>
        <v>0.94801866068120244</v>
      </c>
      <c r="X254" s="6">
        <f t="shared" si="20"/>
        <v>1.2314364607501958E-2</v>
      </c>
      <c r="Y254" s="6">
        <f t="shared" si="21"/>
        <v>3.9666974711295766E-2</v>
      </c>
      <c r="AH254" s="5"/>
      <c r="AI254" s="5"/>
      <c r="AJ254" s="7"/>
      <c r="AK254" s="12"/>
      <c r="AL254" s="12"/>
    </row>
    <row r="255" spans="21:38" x14ac:dyDescent="0.25">
      <c r="U255" s="2">
        <f t="shared" si="14"/>
        <v>286</v>
      </c>
      <c r="V255" s="1">
        <f t="shared" si="6"/>
        <v>44182</v>
      </c>
      <c r="W255" s="6">
        <f t="shared" si="19"/>
        <v>0.94735884694690342</v>
      </c>
      <c r="X255" s="6">
        <f t="shared" si="20"/>
        <v>1.2446628183818144E-2</v>
      </c>
      <c r="Y255" s="6">
        <f t="shared" si="21"/>
        <v>4.0194524869278291E-2</v>
      </c>
      <c r="AH255" s="5"/>
      <c r="AI255" s="5"/>
      <c r="AJ255" s="7"/>
      <c r="AK255" s="12"/>
      <c r="AL255" s="12"/>
    </row>
    <row r="256" spans="21:38" x14ac:dyDescent="0.25">
      <c r="U256" s="2">
        <f t="shared" si="14"/>
        <v>287</v>
      </c>
      <c r="V256" s="1">
        <f t="shared" si="6"/>
        <v>44183</v>
      </c>
      <c r="W256" s="6">
        <f t="shared" si="19"/>
        <v>0.94675250055112015</v>
      </c>
      <c r="X256" s="6">
        <f t="shared" si="20"/>
        <v>1.2578667951916511E-2</v>
      </c>
      <c r="Y256" s="6">
        <f t="shared" si="21"/>
        <v>4.0668831496963563E-2</v>
      </c>
      <c r="AH256" s="5"/>
      <c r="AI256" s="5"/>
      <c r="AJ256" s="7"/>
      <c r="AK256" s="12"/>
      <c r="AL256" s="12"/>
    </row>
    <row r="257" spans="21:38" x14ac:dyDescent="0.25">
      <c r="U257" s="2">
        <f t="shared" si="14"/>
        <v>288</v>
      </c>
      <c r="V257" s="1">
        <f t="shared" si="6"/>
        <v>44184</v>
      </c>
      <c r="W257" s="6">
        <f t="shared" si="19"/>
        <v>0.94608007377487457</v>
      </c>
      <c r="X257" s="6">
        <f t="shared" si="20"/>
        <v>1.2712916395568862E-2</v>
      </c>
      <c r="Y257" s="6">
        <f t="shared" si="21"/>
        <v>4.1207009829556406E-2</v>
      </c>
      <c r="AH257" s="5"/>
      <c r="AI257" s="5"/>
      <c r="AJ257" s="7"/>
      <c r="AK257" s="12"/>
      <c r="AL257" s="12"/>
    </row>
    <row r="258" spans="21:38" x14ac:dyDescent="0.25">
      <c r="U258" s="2">
        <f t="shared" si="14"/>
        <v>289</v>
      </c>
      <c r="V258" s="1">
        <f t="shared" si="6"/>
        <v>44185</v>
      </c>
      <c r="W258" s="6">
        <f t="shared" si="19"/>
        <v>0.94546099734348288</v>
      </c>
      <c r="X258" s="6">
        <f t="shared" si="20"/>
        <v>1.2846880243457551E-2</v>
      </c>
      <c r="Y258" s="6">
        <f t="shared" si="21"/>
        <v>4.1692122413059758E-2</v>
      </c>
      <c r="AH258" s="5"/>
      <c r="AI258" s="5"/>
      <c r="AJ258" s="7"/>
      <c r="AK258" s="12"/>
      <c r="AL258" s="12"/>
    </row>
    <row r="259" spans="21:38" x14ac:dyDescent="0.25">
      <c r="U259" s="2">
        <f t="shared" si="14"/>
        <v>290</v>
      </c>
      <c r="V259" s="1">
        <f t="shared" si="6"/>
        <v>44186</v>
      </c>
      <c r="W259" s="6">
        <f t="shared" si="19"/>
        <v>0.94477581521341769</v>
      </c>
      <c r="X259" s="6">
        <f t="shared" si="20"/>
        <v>1.2983100992857509E-2</v>
      </c>
      <c r="Y259" s="6">
        <f t="shared" si="21"/>
        <v>4.2241083793724682E-2</v>
      </c>
      <c r="AH259" s="5"/>
      <c r="AI259" s="5"/>
      <c r="AJ259" s="7"/>
      <c r="AK259" s="12"/>
      <c r="AL259" s="12"/>
    </row>
    <row r="260" spans="21:38" x14ac:dyDescent="0.25">
      <c r="U260" s="2">
        <f t="shared" si="14"/>
        <v>291</v>
      </c>
      <c r="V260" s="1">
        <f t="shared" si="6"/>
        <v>44187</v>
      </c>
      <c r="W260" s="6">
        <f t="shared" si="19"/>
        <v>0.94414386442024822</v>
      </c>
      <c r="X260" s="6">
        <f t="shared" si="20"/>
        <v>1.3118974491429538E-2</v>
      </c>
      <c r="Y260" s="6">
        <f t="shared" si="21"/>
        <v>4.2737161088322449E-2</v>
      </c>
      <c r="AH260" s="5"/>
      <c r="AI260" s="5"/>
      <c r="AJ260" s="7"/>
      <c r="AK260" s="12"/>
      <c r="AL260" s="12"/>
    </row>
    <row r="261" spans="21:38" x14ac:dyDescent="0.25">
      <c r="U261" s="2">
        <f t="shared" si="14"/>
        <v>292</v>
      </c>
      <c r="V261" s="1">
        <f t="shared" si="6"/>
        <v>44188</v>
      </c>
      <c r="W261" s="6">
        <f t="shared" si="19"/>
        <v>0.94344578818854352</v>
      </c>
      <c r="X261" s="6">
        <f t="shared" si="20"/>
        <v>1.3257152582366051E-2</v>
      </c>
      <c r="Y261" s="6">
        <f t="shared" si="21"/>
        <v>4.3297059229090301E-2</v>
      </c>
      <c r="AH261" s="5"/>
      <c r="AI261" s="5"/>
      <c r="AJ261" s="7"/>
      <c r="AK261" s="12"/>
      <c r="AL261" s="12"/>
    </row>
    <row r="262" spans="21:38" x14ac:dyDescent="0.25">
      <c r="U262" s="2">
        <f t="shared" si="14"/>
        <v>293</v>
      </c>
      <c r="V262" s="1">
        <f t="shared" si="6"/>
        <v>44189</v>
      </c>
      <c r="W262" s="6">
        <f t="shared" si="19"/>
        <v>0.94280082237934371</v>
      </c>
      <c r="X262" s="6">
        <f t="shared" si="20"/>
        <v>1.3394918835100328E-2</v>
      </c>
      <c r="Y262" s="6">
        <f t="shared" si="21"/>
        <v>4.3804258785556174E-2</v>
      </c>
      <c r="AH262" s="5"/>
      <c r="AI262" s="5"/>
      <c r="AJ262" s="7"/>
      <c r="AK262" s="12"/>
      <c r="AL262" s="12"/>
    </row>
    <row r="263" spans="21:38" x14ac:dyDescent="0.25">
      <c r="U263" s="2">
        <f t="shared" si="14"/>
        <v>294</v>
      </c>
      <c r="V263" s="1">
        <f t="shared" si="6"/>
        <v>44190</v>
      </c>
      <c r="W263" s="6">
        <f t="shared" si="19"/>
        <v>0.94208971714726486</v>
      </c>
      <c r="X263" s="6">
        <f t="shared" si="20"/>
        <v>1.3535036814315803E-2</v>
      </c>
      <c r="Y263" s="6">
        <f t="shared" si="21"/>
        <v>4.4375246038419247E-2</v>
      </c>
      <c r="AH263" s="5"/>
      <c r="AI263" s="5"/>
      <c r="AJ263" s="7"/>
      <c r="AK263" s="12"/>
      <c r="AL263" s="12"/>
    </row>
    <row r="264" spans="21:38" x14ac:dyDescent="0.25">
      <c r="U264" s="2">
        <f t="shared" si="14"/>
        <v>295</v>
      </c>
      <c r="V264" s="1">
        <f t="shared" si="6"/>
        <v>44191</v>
      </c>
      <c r="W264" s="6">
        <f t="shared" si="19"/>
        <v>0.94143159962579348</v>
      </c>
      <c r="X264" s="6">
        <f t="shared" si="20"/>
        <v>1.3674676371531328E-2</v>
      </c>
      <c r="Y264" s="6">
        <f t="shared" si="21"/>
        <v>4.4893724002675398E-2</v>
      </c>
      <c r="AH264" s="5"/>
      <c r="AI264" s="5"/>
      <c r="AJ264" s="7"/>
      <c r="AK264" s="12"/>
      <c r="AL264" s="12"/>
    </row>
    <row r="265" spans="21:38" x14ac:dyDescent="0.25">
      <c r="U265" s="2">
        <f t="shared" si="14"/>
        <v>296</v>
      </c>
      <c r="V265" s="1">
        <f t="shared" si="6"/>
        <v>44192</v>
      </c>
      <c r="W265" s="6">
        <f t="shared" si="19"/>
        <v>0.94070733463480172</v>
      </c>
      <c r="X265" s="6">
        <f t="shared" si="20"/>
        <v>1.3816714211120306E-2</v>
      </c>
      <c r="Y265" s="6">
        <f t="shared" si="21"/>
        <v>4.547595115407789E-2</v>
      </c>
      <c r="AH265" s="5"/>
      <c r="AI265" s="5"/>
      <c r="AJ265" s="7"/>
      <c r="AK265" s="12"/>
      <c r="AL265" s="12"/>
    </row>
    <row r="266" spans="21:38" x14ac:dyDescent="0.25">
      <c r="U266" s="2">
        <f t="shared" si="14"/>
        <v>297</v>
      </c>
      <c r="V266" s="1">
        <f t="shared" si="6"/>
        <v>44193</v>
      </c>
      <c r="W266" s="6">
        <f t="shared" si="19"/>
        <v>0.94003593295483345</v>
      </c>
      <c r="X266" s="6">
        <f t="shared" si="20"/>
        <v>1.3958204985210861E-2</v>
      </c>
      <c r="Y266" s="6">
        <f t="shared" si="21"/>
        <v>4.600586205995584E-2</v>
      </c>
      <c r="AH266" s="5"/>
      <c r="AI266" s="5"/>
      <c r="AJ266" s="7"/>
      <c r="AK266" s="12"/>
      <c r="AL266" s="12"/>
    </row>
    <row r="267" spans="21:38" x14ac:dyDescent="0.25">
      <c r="U267" s="2">
        <f t="shared" si="14"/>
        <v>298</v>
      </c>
      <c r="V267" s="1">
        <f t="shared" si="6"/>
        <v>44194</v>
      </c>
      <c r="W267" s="6">
        <f t="shared" si="19"/>
        <v>0.93929838188340242</v>
      </c>
      <c r="X267" s="6">
        <f t="shared" si="20"/>
        <v>1.4102139998136093E-2</v>
      </c>
      <c r="Y267" s="6">
        <f t="shared" si="21"/>
        <v>4.6599478118461407E-2</v>
      </c>
      <c r="AH267" s="5"/>
      <c r="AI267" s="5"/>
      <c r="AJ267" s="7"/>
      <c r="AK267" s="12"/>
      <c r="AL267" s="12"/>
    </row>
    <row r="268" spans="21:38" x14ac:dyDescent="0.25">
      <c r="U268" s="2">
        <f t="shared" si="14"/>
        <v>299</v>
      </c>
      <c r="V268" s="1">
        <f t="shared" si="6"/>
        <v>44195</v>
      </c>
      <c r="W268" s="6">
        <f t="shared" si="19"/>
        <v>0.93861356814624908</v>
      </c>
      <c r="X268" s="6">
        <f t="shared" si="20"/>
        <v>1.4245457180088515E-2</v>
      </c>
      <c r="Y268" s="6">
        <f t="shared" si="21"/>
        <v>4.7140974673662586E-2</v>
      </c>
      <c r="AH268" s="5"/>
      <c r="AI268" s="5"/>
      <c r="AJ268" s="7"/>
      <c r="AK268" s="12"/>
      <c r="AL268" s="12"/>
    </row>
    <row r="269" spans="21:38" x14ac:dyDescent="0.25">
      <c r="U269" s="2">
        <f t="shared" si="14"/>
        <v>300</v>
      </c>
      <c r="V269" s="1">
        <f t="shared" si="6"/>
        <v>44196</v>
      </c>
      <c r="W269" s="6">
        <f t="shared" si="19"/>
        <v>0.93786260941197319</v>
      </c>
      <c r="X269" s="6">
        <f t="shared" si="20"/>
        <v>1.4391263937124464E-2</v>
      </c>
      <c r="Y269" s="6">
        <f t="shared" si="21"/>
        <v>4.7746126650902228E-2</v>
      </c>
      <c r="AH269" s="5"/>
      <c r="AI269" s="5"/>
      <c r="AJ269" s="7"/>
      <c r="AK269" s="12"/>
      <c r="AL269" s="12"/>
    </row>
    <row r="270" spans="21:38" x14ac:dyDescent="0.25">
      <c r="U270" s="2">
        <f t="shared" si="14"/>
        <v>301</v>
      </c>
      <c r="V270" s="1">
        <f t="shared" si="6"/>
        <v>44197</v>
      </c>
      <c r="W270" s="6">
        <f t="shared" si="19"/>
        <v>0.9371642605690883</v>
      </c>
      <c r="X270" s="6">
        <f t="shared" si="20"/>
        <v>1.4536379914638773E-2</v>
      </c>
      <c r="Y270" s="6">
        <f t="shared" si="21"/>
        <v>4.8299359516273149E-2</v>
      </c>
      <c r="AH270" s="5"/>
      <c r="AI270" s="5"/>
      <c r="AJ270" s="7"/>
      <c r="AK270" s="12"/>
      <c r="AL270" s="12"/>
    </row>
    <row r="271" spans="21:38" x14ac:dyDescent="0.25">
      <c r="U271" s="2">
        <f t="shared" si="14"/>
        <v>302</v>
      </c>
      <c r="V271" s="1">
        <f t="shared" si="6"/>
        <v>44198</v>
      </c>
      <c r="W271" s="6">
        <f t="shared" si="19"/>
        <v>0.93639977763562998</v>
      </c>
      <c r="X271" s="6">
        <f t="shared" si="20"/>
        <v>1.4684030163067522E-2</v>
      </c>
      <c r="Y271" s="6">
        <f t="shared" si="21"/>
        <v>4.891619220130243E-2</v>
      </c>
      <c r="AH271" s="5"/>
      <c r="AI271" s="5"/>
      <c r="AJ271" s="7"/>
      <c r="AK271" s="12"/>
      <c r="AL271" s="12"/>
    </row>
    <row r="272" spans="21:38" x14ac:dyDescent="0.25">
      <c r="U272" s="2">
        <f t="shared" si="14"/>
        <v>303</v>
      </c>
      <c r="V272" s="1">
        <f t="shared" si="6"/>
        <v>44199</v>
      </c>
      <c r="W272" s="6">
        <f t="shared" si="19"/>
        <v>0.93568777579582285</v>
      </c>
      <c r="X272" s="6">
        <f t="shared" si="20"/>
        <v>1.4830914440611855E-2</v>
      </c>
      <c r="Y272" s="6">
        <f t="shared" si="21"/>
        <v>4.9481309763565497E-2</v>
      </c>
      <c r="AH272" s="5"/>
      <c r="AI272" s="5"/>
      <c r="AJ272" s="7"/>
      <c r="AK272" s="12"/>
      <c r="AL272" s="12"/>
    </row>
    <row r="273" spans="21:38" x14ac:dyDescent="0.25">
      <c r="U273" s="2">
        <f t="shared" si="14"/>
        <v>304</v>
      </c>
      <c r="V273" s="1">
        <f t="shared" si="6"/>
        <v>44200</v>
      </c>
      <c r="W273" s="6">
        <f t="shared" si="19"/>
        <v>0.93490965748420218</v>
      </c>
      <c r="X273" s="6">
        <f t="shared" si="20"/>
        <v>1.4980377025010904E-2</v>
      </c>
      <c r="Y273" s="6">
        <f t="shared" si="21"/>
        <v>5.0109965490786799E-2</v>
      </c>
      <c r="AH273" s="5"/>
      <c r="AI273" s="5"/>
      <c r="AJ273" s="7"/>
      <c r="AK273" s="12"/>
      <c r="AL273" s="12"/>
    </row>
    <row r="274" spans="21:38" x14ac:dyDescent="0.25">
      <c r="U274" s="2">
        <f t="shared" si="14"/>
        <v>305</v>
      </c>
      <c r="V274" s="1">
        <f t="shared" si="6"/>
        <v>44201</v>
      </c>
      <c r="W274" s="6">
        <f t="shared" si="19"/>
        <v>0.93418389022494652</v>
      </c>
      <c r="X274" s="6">
        <f t="shared" si="20"/>
        <v>1.5128996146158471E-2</v>
      </c>
      <c r="Y274" s="6">
        <f t="shared" si="21"/>
        <v>5.0687113628895164E-2</v>
      </c>
      <c r="AH274" s="5"/>
      <c r="AI274" s="5"/>
      <c r="AJ274" s="7"/>
      <c r="AK274" s="12"/>
      <c r="AL274" s="12"/>
    </row>
    <row r="275" spans="21:38" x14ac:dyDescent="0.25">
      <c r="U275" s="2">
        <f t="shared" si="14"/>
        <v>306</v>
      </c>
      <c r="V275" s="1">
        <f t="shared" si="6"/>
        <v>44202</v>
      </c>
      <c r="W275" s="6">
        <f t="shared" si="19"/>
        <v>0.93339203102863733</v>
      </c>
      <c r="X275" s="6">
        <f t="shared" si="20"/>
        <v>1.5280236931633856E-2</v>
      </c>
      <c r="Y275" s="6">
        <f t="shared" si="21"/>
        <v>5.1327732039728666E-2</v>
      </c>
      <c r="AH275" s="5"/>
      <c r="AI275" s="5"/>
      <c r="AJ275" s="7"/>
      <c r="AK275" s="12"/>
      <c r="AL275" s="12"/>
    </row>
    <row r="276" spans="21:38" x14ac:dyDescent="0.25">
      <c r="U276" s="2">
        <f t="shared" si="14"/>
        <v>307</v>
      </c>
      <c r="V276" s="1">
        <f t="shared" si="6"/>
        <v>44203</v>
      </c>
      <c r="W276" s="6">
        <f t="shared" si="19"/>
        <v>0.93265239171091563</v>
      </c>
      <c r="X276" s="6">
        <f t="shared" si="20"/>
        <v>1.5430554404042627E-2</v>
      </c>
      <c r="Y276" s="6">
        <f t="shared" si="21"/>
        <v>5.191705388504194E-2</v>
      </c>
      <c r="AH276" s="5"/>
      <c r="AI276" s="5"/>
      <c r="AJ276" s="7"/>
      <c r="AK276" s="12"/>
      <c r="AL276" s="12"/>
    </row>
    <row r="277" spans="21:38" x14ac:dyDescent="0.25">
      <c r="U277" s="2">
        <f t="shared" si="14"/>
        <v>308</v>
      </c>
      <c r="V277" s="1">
        <f t="shared" si="6"/>
        <v>44204</v>
      </c>
      <c r="W277" s="6">
        <f t="shared" si="19"/>
        <v>0.93184669211416782</v>
      </c>
      <c r="X277" s="6">
        <f t="shared" si="20"/>
        <v>1.5583536202273943E-2</v>
      </c>
      <c r="Y277" s="6">
        <f t="shared" si="21"/>
        <v>5.2569771683558045E-2</v>
      </c>
      <c r="AH277" s="5"/>
      <c r="AI277" s="5"/>
      <c r="AJ277" s="7"/>
      <c r="AK277" s="12"/>
      <c r="AL277" s="12"/>
    </row>
    <row r="278" spans="21:38" x14ac:dyDescent="0.25">
      <c r="U278" s="2">
        <f t="shared" si="14"/>
        <v>309</v>
      </c>
      <c r="V278" s="1">
        <f t="shared" si="6"/>
        <v>44205</v>
      </c>
      <c r="W278" s="6">
        <f t="shared" si="19"/>
        <v>0.93109308020025239</v>
      </c>
      <c r="X278" s="6">
        <f t="shared" si="20"/>
        <v>1.5735512425682566E-2</v>
      </c>
      <c r="Y278" s="6">
        <f t="shared" si="21"/>
        <v>5.3171407374065227E-2</v>
      </c>
      <c r="AH278" s="5"/>
      <c r="AI278" s="5"/>
      <c r="AJ278" s="7"/>
      <c r="AK278" s="12"/>
      <c r="AL278" s="12"/>
    </row>
    <row r="279" spans="21:38" x14ac:dyDescent="0.25">
      <c r="U279" s="2">
        <f t="shared" si="14"/>
        <v>310</v>
      </c>
      <c r="V279" s="1">
        <f t="shared" si="6"/>
        <v>44206</v>
      </c>
      <c r="W279" s="6">
        <f t="shared" si="19"/>
        <v>0.9302734469990197</v>
      </c>
      <c r="X279" s="6">
        <f t="shared" si="20"/>
        <v>1.5890194924158853E-2</v>
      </c>
      <c r="Y279" s="6">
        <f t="shared" si="21"/>
        <v>5.3836358076821217E-2</v>
      </c>
      <c r="AH279" s="5"/>
      <c r="AI279" s="5"/>
      <c r="AJ279" s="7"/>
      <c r="AK279" s="12"/>
      <c r="AL279" s="12"/>
    </row>
    <row r="280" spans="21:38" x14ac:dyDescent="0.25">
      <c r="U280" s="2">
        <f t="shared" si="14"/>
        <v>311</v>
      </c>
      <c r="V280" s="1">
        <f t="shared" si="6"/>
        <v>44207</v>
      </c>
      <c r="W280" s="6">
        <f t="shared" si="19"/>
        <v>0.92950576837254839</v>
      </c>
      <c r="X280" s="6">
        <f t="shared" si="20"/>
        <v>1.6043787121784149E-2</v>
      </c>
      <c r="Y280" s="6">
        <f t="shared" si="21"/>
        <v>5.445044450566764E-2</v>
      </c>
      <c r="AH280" s="5"/>
      <c r="AI280" s="5"/>
      <c r="AJ280" s="7"/>
      <c r="AK280" s="12"/>
      <c r="AL280" s="12"/>
    </row>
    <row r="281" spans="21:38" x14ac:dyDescent="0.25">
      <c r="U281" s="2">
        <f t="shared" si="14"/>
        <v>312</v>
      </c>
      <c r="V281" s="1">
        <f t="shared" si="6"/>
        <v>44208</v>
      </c>
      <c r="W281" s="6">
        <f t="shared" si="19"/>
        <v>0.92867211499735647</v>
      </c>
      <c r="X281" s="6">
        <f t="shared" si="20"/>
        <v>1.6200126816620947E-2</v>
      </c>
      <c r="Y281" s="6">
        <f t="shared" si="21"/>
        <v>5.5127758186022377E-2</v>
      </c>
      <c r="AH281" s="5"/>
      <c r="AI281" s="5"/>
      <c r="AJ281" s="7"/>
      <c r="AK281" s="12"/>
      <c r="AL281" s="12"/>
    </row>
    <row r="282" spans="21:38" x14ac:dyDescent="0.25">
      <c r="U282" s="2">
        <f t="shared" si="14"/>
        <v>313</v>
      </c>
      <c r="V282" s="1">
        <f t="shared" si="6"/>
        <v>44209</v>
      </c>
      <c r="W282" s="6">
        <f t="shared" si="19"/>
        <v>0.92789028228501824</v>
      </c>
      <c r="X282" s="6">
        <f t="shared" si="20"/>
        <v>1.635528897035303E-2</v>
      </c>
      <c r="Y282" s="6">
        <f t="shared" si="21"/>
        <v>5.575442874462895E-2</v>
      </c>
      <c r="AH282" s="5"/>
      <c r="AI282" s="5"/>
      <c r="AJ282" s="7"/>
      <c r="AK282" s="12"/>
      <c r="AL282" s="12"/>
    </row>
    <row r="283" spans="21:38" x14ac:dyDescent="0.25">
      <c r="U283" s="2">
        <f t="shared" si="14"/>
        <v>314</v>
      </c>
      <c r="V283" s="1">
        <f t="shared" si="6"/>
        <v>44210</v>
      </c>
      <c r="W283" s="6">
        <f t="shared" si="19"/>
        <v>0.92704252912506746</v>
      </c>
      <c r="X283" s="6">
        <f t="shared" si="20"/>
        <v>1.6513239103091076E-2</v>
      </c>
      <c r="Y283" s="6">
        <f t="shared" si="21"/>
        <v>5.644423177184129E-2</v>
      </c>
      <c r="AH283" s="5"/>
      <c r="AI283" s="5"/>
      <c r="AJ283" s="7"/>
      <c r="AK283" s="12"/>
      <c r="AL283" s="12"/>
    </row>
    <row r="284" spans="21:38" x14ac:dyDescent="0.25">
      <c r="U284" s="2">
        <f t="shared" si="14"/>
        <v>315</v>
      </c>
      <c r="V284" s="1">
        <f t="shared" si="6"/>
        <v>44211</v>
      </c>
      <c r="W284" s="6">
        <f t="shared" si="19"/>
        <v>0.92624646201917193</v>
      </c>
      <c r="X284" s="6">
        <f t="shared" si="20"/>
        <v>1.6669921892891772E-2</v>
      </c>
      <c r="Y284" s="6">
        <f t="shared" si="21"/>
        <v>5.7083616087936537E-2</v>
      </c>
      <c r="AH284" s="5"/>
      <c r="AI284" s="5"/>
      <c r="AJ284" s="7"/>
      <c r="AK284" s="12"/>
      <c r="AL284" s="12"/>
    </row>
    <row r="285" spans="21:38" x14ac:dyDescent="0.25">
      <c r="U285" s="2">
        <f t="shared" si="14"/>
        <v>316</v>
      </c>
      <c r="V285" s="1">
        <f t="shared" si="6"/>
        <v>44212</v>
      </c>
      <c r="W285" s="6">
        <f t="shared" si="19"/>
        <v>0.92538453674692722</v>
      </c>
      <c r="X285" s="6">
        <f t="shared" si="20"/>
        <v>1.6829432391686806E-2</v>
      </c>
      <c r="Y285" s="6">
        <f t="shared" si="21"/>
        <v>5.7786030861385763E-2</v>
      </c>
      <c r="AH285" s="5"/>
      <c r="AI285" s="5"/>
      <c r="AJ285" s="7"/>
      <c r="AK285" s="12"/>
      <c r="AL285" s="12"/>
    </row>
    <row r="286" spans="21:38" x14ac:dyDescent="0.25">
      <c r="U286" s="2">
        <f t="shared" si="14"/>
        <v>317</v>
      </c>
      <c r="V286" s="1">
        <f t="shared" si="6"/>
        <v>44213</v>
      </c>
      <c r="W286" s="6">
        <f t="shared" si="19"/>
        <v>0.92457416232809098</v>
      </c>
      <c r="X286" s="6">
        <f t="shared" si="20"/>
        <v>1.6987583139605147E-2</v>
      </c>
      <c r="Y286" s="6">
        <f t="shared" si="21"/>
        <v>5.8438254532304092E-2</v>
      </c>
      <c r="AH286" s="5"/>
      <c r="AI286" s="5"/>
      <c r="AJ286" s="7"/>
      <c r="AK286" s="12"/>
      <c r="AL286" s="12"/>
    </row>
    <row r="287" spans="21:38" x14ac:dyDescent="0.25">
      <c r="U287" s="2">
        <f t="shared" si="14"/>
        <v>318</v>
      </c>
      <c r="V287" s="1">
        <f t="shared" si="6"/>
        <v>44214</v>
      </c>
      <c r="W287" s="6">
        <f t="shared" si="19"/>
        <v>0.92369800022357007</v>
      </c>
      <c r="X287" s="6">
        <f t="shared" si="20"/>
        <v>1.7148600565225693E-2</v>
      </c>
      <c r="Y287" s="6">
        <f t="shared" si="21"/>
        <v>5.915339921120405E-2</v>
      </c>
      <c r="AH287" s="5"/>
      <c r="AI287" s="5"/>
      <c r="AJ287" s="7"/>
      <c r="AK287" s="12"/>
      <c r="AL287" s="12"/>
    </row>
    <row r="288" spans="21:38" x14ac:dyDescent="0.25">
      <c r="U288" s="2">
        <f t="shared" si="14"/>
        <v>319</v>
      </c>
      <c r="V288" s="1">
        <f t="shared" si="6"/>
        <v>44215</v>
      </c>
      <c r="W288" s="6">
        <f t="shared" si="19"/>
        <v>0.92287325328271197</v>
      </c>
      <c r="X288" s="6">
        <f t="shared" si="20"/>
        <v>1.7308163184450977E-2</v>
      </c>
      <c r="Y288" s="6">
        <f t="shared" si="21"/>
        <v>5.9818583532837283E-2</v>
      </c>
      <c r="AH288" s="5"/>
      <c r="AI288" s="5"/>
      <c r="AJ288" s="7"/>
      <c r="AK288" s="12"/>
      <c r="AL288" s="12"/>
    </row>
    <row r="289" spans="21:38" x14ac:dyDescent="0.25">
      <c r="U289" s="2">
        <f t="shared" si="14"/>
        <v>320</v>
      </c>
      <c r="V289" s="1">
        <f t="shared" si="6"/>
        <v>44216</v>
      </c>
      <c r="W289" s="6">
        <f t="shared" si="19"/>
        <v>0.92198279755664325</v>
      </c>
      <c r="X289" s="6">
        <f t="shared" si="20"/>
        <v>1.7470630681506914E-2</v>
      </c>
      <c r="Y289" s="6">
        <f t="shared" si="21"/>
        <v>6.0546571761849681E-2</v>
      </c>
      <c r="AH289" s="5"/>
      <c r="AI289" s="5"/>
      <c r="AJ289" s="7"/>
      <c r="AK289" s="12"/>
      <c r="AL289" s="12"/>
    </row>
    <row r="290" spans="21:38" x14ac:dyDescent="0.25">
      <c r="U290" s="2">
        <f t="shared" si="14"/>
        <v>321</v>
      </c>
      <c r="V290" s="1">
        <f t="shared" si="6"/>
        <v>44217</v>
      </c>
      <c r="W290" s="6">
        <f t="shared" si="19"/>
        <v>0.92114362091544266</v>
      </c>
      <c r="X290" s="6">
        <f t="shared" si="20"/>
        <v>1.7631545630884773E-2</v>
      </c>
      <c r="Y290" s="6">
        <f t="shared" si="21"/>
        <v>6.1224833453672821E-2</v>
      </c>
      <c r="AH290" s="5"/>
      <c r="AI290" s="5"/>
      <c r="AJ290" s="7"/>
      <c r="AK290" s="12"/>
      <c r="AL290" s="12"/>
    </row>
    <row r="291" spans="21:38" x14ac:dyDescent="0.25">
      <c r="U291" s="2">
        <f t="shared" si="14"/>
        <v>322</v>
      </c>
      <c r="V291" s="1">
        <f t="shared" si="6"/>
        <v>44218</v>
      </c>
      <c r="W291" s="6">
        <f t="shared" si="19"/>
        <v>0.92023882303042681</v>
      </c>
      <c r="X291" s="6">
        <f t="shared" si="20"/>
        <v>1.779540288471362E-2</v>
      </c>
      <c r="Y291" s="6">
        <f t="shared" si="21"/>
        <v>6.1965774084859426E-2</v>
      </c>
      <c r="AH291" s="5"/>
      <c r="AI291" s="5"/>
      <c r="AJ291" s="7"/>
      <c r="AK291" s="12"/>
      <c r="AL291" s="12"/>
    </row>
    <row r="292" spans="21:38" x14ac:dyDescent="0.25">
      <c r="U292" s="2">
        <f t="shared" si="14"/>
        <v>323</v>
      </c>
      <c r="V292" s="1">
        <f t="shared" si="6"/>
        <v>44219</v>
      </c>
      <c r="W292" s="6">
        <f t="shared" si="19"/>
        <v>0.91938516785936042</v>
      </c>
      <c r="X292" s="6">
        <f t="shared" si="20"/>
        <v>1.7957607129153692E-2</v>
      </c>
      <c r="Y292" s="6">
        <f t="shared" si="21"/>
        <v>6.2657225011486156E-2</v>
      </c>
      <c r="AH292" s="5"/>
      <c r="AI292" s="5"/>
      <c r="AJ292" s="7"/>
      <c r="AK292" s="12"/>
      <c r="AL292" s="12"/>
    </row>
    <row r="293" spans="21:38" x14ac:dyDescent="0.25">
      <c r="U293" s="2">
        <f t="shared" si="14"/>
        <v>324</v>
      </c>
      <c r="V293" s="1">
        <f t="shared" si="6"/>
        <v>44220</v>
      </c>
      <c r="W293" s="6">
        <f t="shared" si="19"/>
        <v>0.91846598784813194</v>
      </c>
      <c r="X293" s="6">
        <f t="shared" si="20"/>
        <v>1.8122790328793777E-2</v>
      </c>
      <c r="Y293" s="6">
        <f t="shared" si="21"/>
        <v>6.3411221823074099E-2</v>
      </c>
      <c r="AH293" s="5"/>
      <c r="AI293" s="5"/>
      <c r="AJ293" s="7"/>
      <c r="AK293" s="12"/>
      <c r="AL293" s="12"/>
    </row>
    <row r="294" spans="21:38" x14ac:dyDescent="0.25">
      <c r="U294" s="2">
        <f t="shared" si="14"/>
        <v>325</v>
      </c>
      <c r="V294" s="1">
        <f t="shared" si="6"/>
        <v>44221</v>
      </c>
      <c r="W294" s="6">
        <f t="shared" si="19"/>
        <v>0.91759781398116957</v>
      </c>
      <c r="X294" s="6">
        <f t="shared" si="20"/>
        <v>1.828621730599881E-2</v>
      </c>
      <c r="Y294" s="6">
        <f t="shared" si="21"/>
        <v>6.4115968712831872E-2</v>
      </c>
      <c r="AH294" s="5"/>
      <c r="AI294" s="5"/>
      <c r="AJ294" s="7"/>
      <c r="AK294" s="12"/>
      <c r="AL294" s="12"/>
    </row>
    <row r="295" spans="21:38" x14ac:dyDescent="0.25">
      <c r="U295" s="2">
        <f t="shared" si="14"/>
        <v>326</v>
      </c>
      <c r="V295" s="1">
        <f t="shared" si="6"/>
        <v>44222</v>
      </c>
      <c r="W295" s="6">
        <f t="shared" si="19"/>
        <v>0.91666422076102017</v>
      </c>
      <c r="X295" s="6">
        <f t="shared" si="20"/>
        <v>1.8452659113678681E-2</v>
      </c>
      <c r="Y295" s="6">
        <f t="shared" si="21"/>
        <v>6.4883120125300953E-2</v>
      </c>
      <c r="AH295" s="5"/>
      <c r="AI295" s="5"/>
      <c r="AJ295" s="7"/>
      <c r="AK295" s="12"/>
      <c r="AL295" s="12"/>
    </row>
    <row r="296" spans="21:38" x14ac:dyDescent="0.25">
      <c r="U296" s="2">
        <f t="shared" si="14"/>
        <v>327</v>
      </c>
      <c r="V296" s="1">
        <f t="shared" si="6"/>
        <v>44223</v>
      </c>
      <c r="W296" s="6">
        <f t="shared" si="19"/>
        <v>0.91578149700602618</v>
      </c>
      <c r="X296" s="6">
        <f t="shared" si="20"/>
        <v>1.8617238707623884E-2</v>
      </c>
      <c r="Y296" s="6">
        <f t="shared" si="21"/>
        <v>6.5601264286350214E-2</v>
      </c>
      <c r="AH296" s="5"/>
      <c r="AI296" s="5"/>
      <c r="AJ296" s="7"/>
      <c r="AK296" s="12"/>
      <c r="AL296" s="12"/>
    </row>
    <row r="297" spans="21:38" x14ac:dyDescent="0.25">
      <c r="U297" s="2">
        <f t="shared" si="14"/>
        <v>328</v>
      </c>
      <c r="V297" s="1">
        <f t="shared" si="6"/>
        <v>44224</v>
      </c>
      <c r="W297" s="6">
        <f t="shared" si="19"/>
        <v>0.91483346868841897</v>
      </c>
      <c r="X297" s="6">
        <f t="shared" si="20"/>
        <v>1.8784868235195356E-2</v>
      </c>
      <c r="Y297" s="6">
        <f t="shared" si="21"/>
        <v>6.6381663076385433E-2</v>
      </c>
      <c r="AH297" s="5"/>
      <c r="AI297" s="5"/>
      <c r="AJ297" s="7"/>
      <c r="AK297" s="12"/>
      <c r="AL297" s="12"/>
    </row>
    <row r="298" spans="21:38" x14ac:dyDescent="0.25">
      <c r="U298" s="2">
        <f t="shared" si="14"/>
        <v>329</v>
      </c>
      <c r="V298" s="1">
        <f t="shared" si="6"/>
        <v>44225</v>
      </c>
      <c r="W298" s="6">
        <f t="shared" si="19"/>
        <v>0.91393617313227471</v>
      </c>
      <c r="X298" s="6">
        <f t="shared" si="20"/>
        <v>1.8950526756783628E-2</v>
      </c>
      <c r="Y298" s="6">
        <f t="shared" si="21"/>
        <v>6.7113300110941923E-2</v>
      </c>
      <c r="AH298" s="5"/>
      <c r="AI298" s="5"/>
      <c r="AJ298" s="7"/>
      <c r="AK298" s="12"/>
      <c r="AL298" s="12"/>
    </row>
    <row r="299" spans="21:38" x14ac:dyDescent="0.25">
      <c r="U299" s="2">
        <f t="shared" si="14"/>
        <v>330</v>
      </c>
      <c r="V299" s="1">
        <f t="shared" si="6"/>
        <v>44226</v>
      </c>
      <c r="W299" s="6">
        <f t="shared" si="19"/>
        <v>0.91297369732664935</v>
      </c>
      <c r="X299" s="6">
        <f t="shared" si="20"/>
        <v>1.9119269549521468E-2</v>
      </c>
      <c r="Y299" s="6">
        <f t="shared" si="21"/>
        <v>6.7907033123828967E-2</v>
      </c>
      <c r="AH299" s="5"/>
      <c r="AI299" s="5"/>
      <c r="AJ299" s="7"/>
      <c r="AK299" s="12"/>
      <c r="AL299" s="12"/>
    </row>
    <row r="300" spans="21:38" x14ac:dyDescent="0.25">
      <c r="U300" s="2">
        <f t="shared" si="14"/>
        <v>331</v>
      </c>
      <c r="V300" s="1">
        <f t="shared" si="6"/>
        <v>44227</v>
      </c>
      <c r="W300" s="6">
        <f t="shared" si="19"/>
        <v>0.91206181763408367</v>
      </c>
      <c r="X300" s="6">
        <f t="shared" si="20"/>
        <v>1.9285929724834536E-2</v>
      </c>
      <c r="Y300" s="6">
        <f t="shared" si="21"/>
        <v>6.8652252641082004E-2</v>
      </c>
      <c r="AH300" s="5"/>
      <c r="AI300" s="5"/>
      <c r="AJ300" s="7"/>
      <c r="AK300" s="12"/>
      <c r="AL300" s="12"/>
    </row>
    <row r="301" spans="21:38" x14ac:dyDescent="0.25">
      <c r="U301" s="2">
        <f t="shared" si="14"/>
        <v>332</v>
      </c>
      <c r="V301" s="1">
        <f t="shared" si="6"/>
        <v>44228</v>
      </c>
      <c r="W301" s="6">
        <f t="shared" si="19"/>
        <v>0.91108489174482377</v>
      </c>
      <c r="X301" s="6">
        <f t="shared" si="20"/>
        <v>1.9455707753019021E-2</v>
      </c>
      <c r="Y301" s="6">
        <f t="shared" si="21"/>
        <v>6.9459400502157015E-2</v>
      </c>
      <c r="AH301" s="5"/>
      <c r="AI301" s="5"/>
      <c r="AJ301" s="7"/>
      <c r="AK301" s="12"/>
      <c r="AL301" s="12"/>
    </row>
    <row r="302" spans="21:38" x14ac:dyDescent="0.25">
      <c r="U302" s="2">
        <f t="shared" si="14"/>
        <v>333</v>
      </c>
      <c r="V302" s="1">
        <f t="shared" si="6"/>
        <v>44229</v>
      </c>
      <c r="W302" s="6">
        <f t="shared" si="19"/>
        <v>0.91015842544991366</v>
      </c>
      <c r="X302" s="6">
        <f t="shared" si="20"/>
        <v>1.9623288719576332E-2</v>
      </c>
      <c r="Y302" s="6">
        <f t="shared" si="21"/>
        <v>7.0218285830510194E-2</v>
      </c>
      <c r="AH302" s="5"/>
      <c r="AI302" s="5"/>
      <c r="AJ302" s="7"/>
      <c r="AK302" s="12"/>
      <c r="AL302" s="12"/>
    </row>
    <row r="303" spans="21:38" x14ac:dyDescent="0.25">
      <c r="U303" s="2">
        <f t="shared" si="14"/>
        <v>334</v>
      </c>
      <c r="V303" s="1">
        <f t="shared" si="6"/>
        <v>44230</v>
      </c>
      <c r="W303" s="6">
        <f t="shared" si="19"/>
        <v>0.90916705696542588</v>
      </c>
      <c r="X303" s="6">
        <f t="shared" si="20"/>
        <v>1.9794020378265512E-2</v>
      </c>
      <c r="Y303" s="6">
        <f t="shared" si="21"/>
        <v>7.1038922656308401E-2</v>
      </c>
      <c r="AH303" s="5"/>
      <c r="AI303" s="5"/>
      <c r="AJ303" s="7"/>
      <c r="AK303" s="12"/>
      <c r="AL303" s="12"/>
    </row>
    <row r="304" spans="21:38" x14ac:dyDescent="0.25">
      <c r="U304" s="2">
        <f t="shared" si="14"/>
        <v>335</v>
      </c>
      <c r="V304" s="1">
        <f t="shared" si="6"/>
        <v>44231</v>
      </c>
      <c r="W304" s="6">
        <f t="shared" si="19"/>
        <v>0.90822601175470619</v>
      </c>
      <c r="X304" s="6">
        <f t="shared" si="20"/>
        <v>1.9962437689691914E-2</v>
      </c>
      <c r="Y304" s="6">
        <f t="shared" si="21"/>
        <v>7.181155055560208E-2</v>
      </c>
      <c r="AH304" s="5"/>
      <c r="AI304" s="5"/>
      <c r="AJ304" s="7"/>
      <c r="AK304" s="12"/>
      <c r="AL304" s="12"/>
    </row>
    <row r="305" spans="21:38" x14ac:dyDescent="0.25">
      <c r="U305" s="2">
        <f t="shared" si="14"/>
        <v>336</v>
      </c>
      <c r="V305" s="1">
        <f t="shared" si="6"/>
        <v>44232</v>
      </c>
      <c r="W305" s="6">
        <f t="shared" si="19"/>
        <v>0.90722021852753931</v>
      </c>
      <c r="X305" s="6">
        <f t="shared" si="20"/>
        <v>2.0134037807078314E-2</v>
      </c>
      <c r="Y305" s="6">
        <f t="shared" si="21"/>
        <v>7.2645743665382151E-2</v>
      </c>
      <c r="AH305" s="5"/>
      <c r="AI305" s="5"/>
      <c r="AJ305" s="7"/>
      <c r="AK305" s="12"/>
      <c r="AL305" s="12"/>
    </row>
    <row r="306" spans="21:38" x14ac:dyDescent="0.25">
      <c r="U306" s="2">
        <f t="shared" si="14"/>
        <v>337</v>
      </c>
      <c r="V306" s="1">
        <f t="shared" si="6"/>
        <v>44233</v>
      </c>
      <c r="W306" s="6">
        <f t="shared" si="19"/>
        <v>0.90626461251364365</v>
      </c>
      <c r="X306" s="6">
        <f t="shared" si="20"/>
        <v>2.0303203446568052E-2</v>
      </c>
      <c r="Y306" s="6">
        <f t="shared" si="21"/>
        <v>7.3432184039788434E-2</v>
      </c>
      <c r="AH306" s="5"/>
      <c r="AI306" s="5"/>
      <c r="AJ306" s="7"/>
      <c r="AK306" s="12"/>
      <c r="AL306" s="12"/>
    </row>
    <row r="307" spans="21:38" x14ac:dyDescent="0.25">
      <c r="U307" s="2">
        <f t="shared" si="14"/>
        <v>338</v>
      </c>
      <c r="V307" s="1">
        <f t="shared" si="6"/>
        <v>44234</v>
      </c>
      <c r="W307" s="6">
        <f t="shared" si="19"/>
        <v>0.90524442303055952</v>
      </c>
      <c r="X307" s="6">
        <f t="shared" si="20"/>
        <v>2.047558330129964E-2</v>
      </c>
      <c r="Y307" s="6">
        <f t="shared" si="21"/>
        <v>7.4279993668140573E-2</v>
      </c>
      <c r="AH307" s="5"/>
      <c r="AI307" s="5"/>
      <c r="AJ307" s="7"/>
      <c r="AK307" s="12"/>
      <c r="AL307" s="12"/>
    </row>
    <row r="308" spans="21:38" x14ac:dyDescent="0.25">
      <c r="U308" s="2">
        <f t="shared" si="14"/>
        <v>339</v>
      </c>
      <c r="V308" s="1">
        <f t="shared" si="6"/>
        <v>44235</v>
      </c>
      <c r="W308" s="6">
        <f t="shared" si="19"/>
        <v>0.90427428501529983</v>
      </c>
      <c r="X308" s="6">
        <f t="shared" si="20"/>
        <v>2.0645405704247669E-2</v>
      </c>
      <c r="Y308" s="6">
        <f t="shared" si="21"/>
        <v>7.5080309280452645E-2</v>
      </c>
      <c r="AH308" s="5"/>
      <c r="AI308" s="5"/>
      <c r="AJ308" s="7"/>
      <c r="AK308" s="12"/>
      <c r="AL308" s="12"/>
    </row>
    <row r="309" spans="21:38" x14ac:dyDescent="0.25">
      <c r="U309" s="2">
        <f t="shared" si="14"/>
        <v>340</v>
      </c>
      <c r="V309" s="1">
        <f t="shared" si="6"/>
        <v>44236</v>
      </c>
      <c r="W309" s="6">
        <f t="shared" si="19"/>
        <v>0.90323973865619622</v>
      </c>
      <c r="X309" s="6">
        <f t="shared" si="20"/>
        <v>2.0818473052075136E-2</v>
      </c>
      <c r="Y309" s="6">
        <f t="shared" si="21"/>
        <v>7.5941788291728346E-2</v>
      </c>
      <c r="AH309" s="5"/>
      <c r="AI309" s="5"/>
      <c r="AJ309" s="7"/>
      <c r="AK309" s="12"/>
      <c r="AL309" s="12"/>
    </row>
    <row r="310" spans="21:38" x14ac:dyDescent="0.25">
      <c r="U310" s="2">
        <f t="shared" si="14"/>
        <v>341</v>
      </c>
      <c r="V310" s="1">
        <f t="shared" si="6"/>
        <v>44237</v>
      </c>
      <c r="W310" s="6">
        <f t="shared" si="19"/>
        <v>0.90225510838197809</v>
      </c>
      <c r="X310" s="6">
        <f t="shared" si="20"/>
        <v>2.098885713822753E-2</v>
      </c>
      <c r="Y310" s="6">
        <f t="shared" si="21"/>
        <v>7.675603447979458E-2</v>
      </c>
      <c r="AH310" s="5"/>
      <c r="AI310" s="5"/>
      <c r="AJ310" s="7"/>
      <c r="AK310" s="12"/>
      <c r="AL310" s="12"/>
    </row>
    <row r="311" spans="21:38" x14ac:dyDescent="0.25">
      <c r="U311" s="2">
        <f t="shared" si="14"/>
        <v>342</v>
      </c>
      <c r="V311" s="1">
        <f t="shared" si="6"/>
        <v>44238</v>
      </c>
      <c r="W311" s="6">
        <f t="shared" si="19"/>
        <v>0.90120625566655632</v>
      </c>
      <c r="X311" s="6">
        <f t="shared" si="20"/>
        <v>2.1162516248319177E-2</v>
      </c>
      <c r="Y311" s="6">
        <f t="shared" si="21"/>
        <v>7.7631228085124238E-2</v>
      </c>
      <c r="AH311" s="5"/>
      <c r="AI311" s="5"/>
      <c r="AJ311" s="7"/>
      <c r="AK311" s="12"/>
      <c r="AL311" s="12"/>
    </row>
    <row r="312" spans="21:38" x14ac:dyDescent="0.25">
      <c r="U312" s="2">
        <f t="shared" si="14"/>
        <v>343</v>
      </c>
      <c r="V312" s="1">
        <f t="shared" si="6"/>
        <v>44239</v>
      </c>
      <c r="W312" s="6">
        <f t="shared" si="19"/>
        <v>0.90020718405502276</v>
      </c>
      <c r="X312" s="6">
        <f t="shared" si="20"/>
        <v>2.1333363463771987E-2</v>
      </c>
      <c r="Y312" s="6">
        <f t="shared" si="21"/>
        <v>7.8459452481205436E-2</v>
      </c>
      <c r="AH312" s="5"/>
      <c r="AI312" s="5"/>
      <c r="AJ312" s="7"/>
      <c r="AK312" s="12"/>
      <c r="AL312" s="12"/>
    </row>
    <row r="313" spans="21:38" x14ac:dyDescent="0.25">
      <c r="U313" s="2">
        <f t="shared" si="14"/>
        <v>344</v>
      </c>
      <c r="V313" s="1">
        <f t="shared" si="6"/>
        <v>44240</v>
      </c>
      <c r="W313" s="6">
        <f t="shared" si="19"/>
        <v>0.89914408687608949</v>
      </c>
      <c r="X313" s="6">
        <f t="shared" si="20"/>
        <v>2.1507515165013761E-2</v>
      </c>
      <c r="Y313" s="6">
        <f t="shared" si="21"/>
        <v>7.9348397958896505E-2</v>
      </c>
      <c r="AH313" s="5"/>
      <c r="AI313" s="5"/>
      <c r="AJ313" s="7"/>
      <c r="AK313" s="12"/>
      <c r="AL313" s="12"/>
    </row>
    <row r="314" spans="21:38" x14ac:dyDescent="0.25">
      <c r="U314" s="2">
        <f t="shared" si="14"/>
        <v>345</v>
      </c>
      <c r="V314" s="1">
        <f t="shared" si="6"/>
        <v>44241</v>
      </c>
      <c r="W314" s="6">
        <f t="shared" si="19"/>
        <v>0.89813063625288592</v>
      </c>
      <c r="X314" s="6">
        <f t="shared" si="20"/>
        <v>2.1678723534364376E-2</v>
      </c>
      <c r="Y314" s="6">
        <f t="shared" si="21"/>
        <v>8.0190640212749936E-2</v>
      </c>
      <c r="AH314" s="5"/>
      <c r="AI314" s="5"/>
      <c r="AJ314" s="7"/>
      <c r="AK314" s="12"/>
      <c r="AL314" s="12"/>
    </row>
    <row r="315" spans="21:38" x14ac:dyDescent="0.25">
      <c r="U315" s="2">
        <f t="shared" si="14"/>
        <v>346</v>
      </c>
      <c r="V315" s="1">
        <f t="shared" si="6"/>
        <v>44242</v>
      </c>
      <c r="W315" s="6">
        <f t="shared" si="19"/>
        <v>0.89705336809518099</v>
      </c>
      <c r="X315" s="6">
        <f t="shared" si="20"/>
        <v>2.1853265271935821E-2</v>
      </c>
      <c r="Y315" s="6">
        <f t="shared" si="21"/>
        <v>8.1093366632882913E-2</v>
      </c>
      <c r="AH315" s="5"/>
      <c r="AI315" s="5"/>
      <c r="AJ315" s="7"/>
      <c r="AK315" s="12"/>
      <c r="AL315" s="12"/>
    </row>
    <row r="316" spans="21:38" x14ac:dyDescent="0.25">
      <c r="U316" s="2">
        <f t="shared" si="14"/>
        <v>347</v>
      </c>
      <c r="V316" s="1">
        <f t="shared" si="6"/>
        <v>44243</v>
      </c>
      <c r="W316" s="6">
        <f t="shared" si="19"/>
        <v>0.89602561239973744</v>
      </c>
      <c r="X316" s="6">
        <f t="shared" si="20"/>
        <v>2.2024729460862483E-2</v>
      </c>
      <c r="Y316" s="6">
        <f t="shared" si="21"/>
        <v>8.1949658139400264E-2</v>
      </c>
      <c r="AH316" s="5"/>
      <c r="AI316" s="5"/>
      <c r="AJ316" s="7"/>
      <c r="AK316" s="12"/>
      <c r="AL316" s="12"/>
    </row>
    <row r="317" spans="21:38" x14ac:dyDescent="0.25">
      <c r="U317" s="2">
        <f t="shared" si="14"/>
        <v>348</v>
      </c>
      <c r="V317" s="1">
        <f t="shared" si="6"/>
        <v>44244</v>
      </c>
      <c r="W317" s="6">
        <f t="shared" si="19"/>
        <v>0.89493425854318831</v>
      </c>
      <c r="X317" s="6">
        <f t="shared" si="20"/>
        <v>2.2199555363349562E-2</v>
      </c>
      <c r="Y317" s="6">
        <f t="shared" si="21"/>
        <v>8.2866186093461802E-2</v>
      </c>
      <c r="AH317" s="5"/>
      <c r="AI317" s="5"/>
      <c r="AJ317" s="7"/>
      <c r="AK317" s="12"/>
      <c r="AL317" s="12"/>
    </row>
    <row r="318" spans="21:38" x14ac:dyDescent="0.25">
      <c r="U318" s="2">
        <f t="shared" si="14"/>
        <v>349</v>
      </c>
      <c r="V318" s="1">
        <f t="shared" si="6"/>
        <v>44245</v>
      </c>
      <c r="W318" s="6">
        <f t="shared" si="19"/>
        <v>0.89389228352242778</v>
      </c>
      <c r="X318" s="6">
        <f t="shared" si="20"/>
        <v>2.2371166751863208E-2</v>
      </c>
      <c r="Y318" s="6">
        <f t="shared" si="21"/>
        <v>8.3736549725709139E-2</v>
      </c>
      <c r="AH318" s="5"/>
      <c r="AI318" s="5"/>
      <c r="AJ318" s="7"/>
      <c r="AK318" s="12"/>
      <c r="AL318" s="12"/>
    </row>
    <row r="319" spans="21:38" x14ac:dyDescent="0.25">
      <c r="U319" s="2">
        <f t="shared" si="14"/>
        <v>350</v>
      </c>
      <c r="V319" s="1">
        <f t="shared" si="6"/>
        <v>44246</v>
      </c>
      <c r="W319" s="6">
        <f t="shared" si="19"/>
        <v>0.89278694122874214</v>
      </c>
      <c r="X319" s="6">
        <f t="shared" si="20"/>
        <v>2.2546167709136092E-2</v>
      </c>
      <c r="Y319" s="6">
        <f t="shared" si="21"/>
        <v>8.4666891062121399E-2</v>
      </c>
      <c r="AH319" s="5"/>
      <c r="AI319" s="5"/>
      <c r="AJ319" s="7"/>
      <c r="AK319" s="12"/>
      <c r="AL319" s="12"/>
    </row>
    <row r="320" spans="21:38" x14ac:dyDescent="0.25">
      <c r="U320" s="2">
        <f t="shared" si="14"/>
        <v>351</v>
      </c>
      <c r="V320" s="1">
        <f t="shared" si="6"/>
        <v>44247</v>
      </c>
      <c r="W320" s="6">
        <f t="shared" si="19"/>
        <v>0.89173084461363794</v>
      </c>
      <c r="X320" s="6">
        <f t="shared" si="20"/>
        <v>2.271781447571436E-2</v>
      </c>
      <c r="Y320" s="6">
        <f t="shared" si="21"/>
        <v>8.5551340910647783E-2</v>
      </c>
      <c r="AH320" s="5"/>
      <c r="AI320" s="5"/>
      <c r="AJ320" s="7"/>
      <c r="AK320" s="12"/>
      <c r="AL320" s="12"/>
    </row>
    <row r="321" spans="21:38" x14ac:dyDescent="0.25">
      <c r="U321" s="2">
        <f t="shared" si="14"/>
        <v>352</v>
      </c>
      <c r="V321" s="1">
        <f t="shared" si="6"/>
        <v>44248</v>
      </c>
      <c r="W321" s="6">
        <f t="shared" si="19"/>
        <v>0.8906116232951673</v>
      </c>
      <c r="X321" s="6">
        <f t="shared" si="20"/>
        <v>2.2892878227762484E-2</v>
      </c>
      <c r="Y321" s="6">
        <f t="shared" si="21"/>
        <v>8.6495498477069874E-2</v>
      </c>
      <c r="AH321" s="5"/>
      <c r="AI321" s="5"/>
      <c r="AJ321" s="7"/>
      <c r="AK321" s="12"/>
      <c r="AL321" s="12"/>
    </row>
    <row r="322" spans="21:38" x14ac:dyDescent="0.25">
      <c r="U322" s="2">
        <f t="shared" si="14"/>
        <v>353</v>
      </c>
      <c r="V322" s="1">
        <f t="shared" si="6"/>
        <v>44249</v>
      </c>
      <c r="W322" s="6">
        <f t="shared" si="19"/>
        <v>0.88954151495909539</v>
      </c>
      <c r="X322" s="6">
        <f t="shared" si="20"/>
        <v>2.3064445444538239E-2</v>
      </c>
      <c r="Y322" s="6">
        <f t="shared" si="21"/>
        <v>8.7394039596366421E-2</v>
      </c>
      <c r="AH322" s="5"/>
      <c r="AI322" s="5"/>
      <c r="AJ322" s="7"/>
      <c r="AK322" s="12"/>
      <c r="AL322" s="12"/>
    </row>
    <row r="323" spans="21:38" x14ac:dyDescent="0.25">
      <c r="U323" s="2">
        <f t="shared" si="14"/>
        <v>354</v>
      </c>
      <c r="V323" s="1">
        <f t="shared" si="6"/>
        <v>44250</v>
      </c>
      <c r="W323" s="6">
        <f t="shared" si="19"/>
        <v>0.88840853632892569</v>
      </c>
      <c r="X323" s="6">
        <f t="shared" si="20"/>
        <v>2.3239456681416183E-2</v>
      </c>
      <c r="Y323" s="6">
        <f t="shared" si="21"/>
        <v>8.8352006989657811E-2</v>
      </c>
      <c r="AH323" s="5"/>
      <c r="AI323" s="5"/>
      <c r="AJ323" s="7"/>
      <c r="AK323" s="12"/>
      <c r="AL323" s="12"/>
    </row>
    <row r="324" spans="21:38" x14ac:dyDescent="0.25">
      <c r="U324" s="2">
        <f t="shared" si="14"/>
        <v>355</v>
      </c>
      <c r="V324" s="1">
        <f t="shared" si="6"/>
        <v>44251</v>
      </c>
      <c r="W324" s="6">
        <f t="shared" si="19"/>
        <v>0.8873245384267856</v>
      </c>
      <c r="X324" s="6">
        <f t="shared" si="20"/>
        <v>2.3410826420552765E-2</v>
      </c>
      <c r="Y324" s="6">
        <f t="shared" si="21"/>
        <v>8.9264635152661684E-2</v>
      </c>
      <c r="AH324" s="5"/>
      <c r="AI324" s="5"/>
      <c r="AJ324" s="7"/>
      <c r="AK324" s="12"/>
      <c r="AL324" s="12"/>
    </row>
    <row r="325" spans="21:38" x14ac:dyDescent="0.25">
      <c r="U325" s="2">
        <f t="shared" si="14"/>
        <v>356</v>
      </c>
      <c r="V325" s="1">
        <f t="shared" si="6"/>
        <v>44252</v>
      </c>
      <c r="W325" s="6">
        <f t="shared" si="19"/>
        <v>0.88617793662904265</v>
      </c>
      <c r="X325" s="6">
        <f t="shared" si="20"/>
        <v>2.3585666893549035E-2</v>
      </c>
      <c r="Y325" s="6">
        <f t="shared" si="21"/>
        <v>9.0236396477407957E-2</v>
      </c>
      <c r="AH325" s="5"/>
      <c r="AI325" s="5"/>
      <c r="AJ325" s="7"/>
      <c r="AK325" s="12"/>
      <c r="AL325" s="12"/>
    </row>
    <row r="326" spans="21:38" x14ac:dyDescent="0.25">
      <c r="U326" s="2">
        <f t="shared" si="14"/>
        <v>357</v>
      </c>
      <c r="V326" s="1">
        <f t="shared" si="6"/>
        <v>44253</v>
      </c>
      <c r="W326" s="6">
        <f t="shared" si="19"/>
        <v>0.88508018371615416</v>
      </c>
      <c r="X326" s="6">
        <f t="shared" si="20"/>
        <v>2.3756718344891372E-2</v>
      </c>
      <c r="Y326" s="6">
        <f t="shared" si="21"/>
        <v>9.1163097938954524E-2</v>
      </c>
      <c r="AH326" s="5"/>
      <c r="AI326" s="5"/>
      <c r="AJ326" s="7"/>
      <c r="AK326" s="12"/>
      <c r="AL326" s="12"/>
    </row>
    <row r="327" spans="21:38" x14ac:dyDescent="0.25">
      <c r="U327" s="2">
        <f t="shared" si="14"/>
        <v>358</v>
      </c>
      <c r="V327" s="1">
        <f t="shared" si="6"/>
        <v>44254</v>
      </c>
      <c r="W327" s="6">
        <f t="shared" si="19"/>
        <v>0.88392010543554855</v>
      </c>
      <c r="X327" s="6">
        <f t="shared" si="20"/>
        <v>2.3931266988987905E-2</v>
      </c>
      <c r="Y327" s="6">
        <f t="shared" si="21"/>
        <v>9.2148627575463202E-2</v>
      </c>
      <c r="AH327" s="5"/>
      <c r="AI327" s="5"/>
      <c r="AJ327" s="7"/>
      <c r="AK327" s="12"/>
      <c r="AL327" s="12"/>
    </row>
    <row r="328" spans="21:38" x14ac:dyDescent="0.25">
      <c r="U328" s="2">
        <f t="shared" si="14"/>
        <v>359</v>
      </c>
      <c r="V328" s="1">
        <f t="shared" si="6"/>
        <v>44255</v>
      </c>
      <c r="W328" s="6">
        <f t="shared" si="19"/>
        <v>0.88280874456537173</v>
      </c>
      <c r="X328" s="6">
        <f t="shared" si="20"/>
        <v>2.4101876589033122E-2</v>
      </c>
      <c r="Y328" s="6">
        <f t="shared" si="21"/>
        <v>9.3089378845595247E-2</v>
      </c>
      <c r="AH328" s="5"/>
      <c r="AI328" s="5"/>
      <c r="AJ328" s="7"/>
      <c r="AK328" s="12"/>
      <c r="AL328" s="12"/>
    </row>
    <row r="329" spans="21:38" x14ac:dyDescent="0.25">
      <c r="U329" s="2">
        <f t="shared" si="14"/>
        <v>360</v>
      </c>
      <c r="V329" s="1">
        <f t="shared" si="6"/>
        <v>44256</v>
      </c>
      <c r="W329" s="6">
        <f t="shared" si="19"/>
        <v>0.88163534911505026</v>
      </c>
      <c r="X329" s="6">
        <f t="shared" si="20"/>
        <v>2.4276009656676659E-2</v>
      </c>
      <c r="Y329" s="6">
        <f t="shared" si="21"/>
        <v>9.4088641228272693E-2</v>
      </c>
      <c r="AH329" s="5"/>
      <c r="AI329" s="5"/>
      <c r="AJ329" s="7"/>
      <c r="AK329" s="12"/>
      <c r="AL329" s="12"/>
    </row>
    <row r="330" spans="21:38" x14ac:dyDescent="0.25">
      <c r="U330" s="2">
        <f t="shared" si="14"/>
        <v>361</v>
      </c>
      <c r="V330" s="1">
        <f t="shared" si="6"/>
        <v>44257</v>
      </c>
      <c r="W330" s="6">
        <f t="shared" si="19"/>
        <v>0.8805105399148232</v>
      </c>
      <c r="X330" s="6">
        <f t="shared" si="20"/>
        <v>2.4446051228859737E-2</v>
      </c>
      <c r="Y330" s="6">
        <f t="shared" si="21"/>
        <v>9.5043408856317207E-2</v>
      </c>
      <c r="AH330" s="5"/>
      <c r="AI330" s="5"/>
      <c r="AJ330" s="7"/>
      <c r="AK330" s="12"/>
      <c r="AL330" s="12"/>
    </row>
    <row r="331" spans="21:38" x14ac:dyDescent="0.25">
      <c r="U331" s="2">
        <f t="shared" si="14"/>
        <v>362</v>
      </c>
      <c r="V331" s="1">
        <f t="shared" si="6"/>
        <v>44258</v>
      </c>
      <c r="W331" s="6">
        <f t="shared" si="19"/>
        <v>0.87932399930164507</v>
      </c>
      <c r="X331" s="6">
        <f t="shared" si="20"/>
        <v>2.4619642435017103E-2</v>
      </c>
      <c r="Y331" s="6">
        <f t="shared" si="21"/>
        <v>9.6056358263337416E-2</v>
      </c>
      <c r="AH331" s="5"/>
      <c r="AI331" s="5"/>
      <c r="AJ331" s="7"/>
      <c r="AK331" s="12"/>
      <c r="AL331" s="12"/>
    </row>
    <row r="332" spans="21:38" x14ac:dyDescent="0.25">
      <c r="U332" s="2">
        <f t="shared" si="14"/>
        <v>363</v>
      </c>
      <c r="V332" s="1">
        <f t="shared" si="6"/>
        <v>44259</v>
      </c>
      <c r="W332" s="6">
        <f t="shared" si="19"/>
        <v>0.87818591402508506</v>
      </c>
      <c r="X332" s="6">
        <f t="shared" si="20"/>
        <v>2.4788987341256917E-2</v>
      </c>
      <c r="Y332" s="6">
        <f t="shared" si="21"/>
        <v>9.7025098633658199E-2</v>
      </c>
      <c r="AH332" s="5"/>
      <c r="AI332" s="5"/>
      <c r="AJ332" s="7"/>
      <c r="AK332" s="12"/>
      <c r="AL332" s="12"/>
    </row>
    <row r="333" spans="21:38" x14ac:dyDescent="0.25">
      <c r="U333" s="2">
        <f t="shared" si="14"/>
        <v>364</v>
      </c>
      <c r="V333" s="1">
        <f t="shared" si="6"/>
        <v>44260</v>
      </c>
      <c r="W333" s="6">
        <f t="shared" si="19"/>
        <v>0.87698641299149449</v>
      </c>
      <c r="X333" s="6">
        <f t="shared" si="20"/>
        <v>2.4961908019675148E-2</v>
      </c>
      <c r="Y333" s="6">
        <f t="shared" si="21"/>
        <v>9.805167898882991E-2</v>
      </c>
      <c r="AH333" s="5"/>
      <c r="AI333" s="5"/>
      <c r="AJ333" s="7"/>
      <c r="AK333" s="12"/>
      <c r="AL333" s="12"/>
    </row>
    <row r="334" spans="21:38" x14ac:dyDescent="0.25">
      <c r="U334" s="2">
        <f t="shared" si="14"/>
        <v>365</v>
      </c>
      <c r="V334" s="1">
        <f t="shared" si="6"/>
        <v>44261</v>
      </c>
      <c r="W334" s="6">
        <f t="shared" si="19"/>
        <v>0.87583523654776829</v>
      </c>
      <c r="X334" s="6">
        <f t="shared" si="20"/>
        <v>2.5130425323073968E-2</v>
      </c>
      <c r="Y334" s="6">
        <f t="shared" si="21"/>
        <v>9.9034338129157878E-2</v>
      </c>
      <c r="AH334" s="5"/>
      <c r="AI334" s="5"/>
      <c r="AJ334" s="7"/>
      <c r="AK334" s="12"/>
      <c r="AL334" s="12"/>
    </row>
    <row r="335" spans="21:38" x14ac:dyDescent="0.25">
      <c r="U335" s="2">
        <f t="shared" si="14"/>
        <v>366</v>
      </c>
      <c r="V335" s="1">
        <f t="shared" si="6"/>
        <v>44262</v>
      </c>
      <c r="W335" s="6">
        <f t="shared" si="19"/>
        <v>0.87462297258949873</v>
      </c>
      <c r="X335" s="6">
        <f t="shared" si="20"/>
        <v>2.5302544593613113E-2</v>
      </c>
      <c r="Y335" s="6">
        <f t="shared" si="21"/>
        <v>0.1000744828168877</v>
      </c>
      <c r="AH335" s="5"/>
      <c r="AI335" s="5"/>
      <c r="AJ335" s="7"/>
      <c r="AK335" s="12"/>
      <c r="AL335" s="12"/>
    </row>
    <row r="336" spans="21:38" x14ac:dyDescent="0.25">
      <c r="U336" s="2">
        <f t="shared" si="14"/>
        <v>367</v>
      </c>
      <c r="V336" s="1">
        <f t="shared" si="6"/>
        <v>44263</v>
      </c>
      <c r="W336" s="6">
        <f t="shared" si="19"/>
        <v>0.87345890254773118</v>
      </c>
      <c r="X336" s="6">
        <f t="shared" si="20"/>
        <v>2.5470101232148695E-2</v>
      </c>
      <c r="Y336" s="6">
        <f t="shared" si="21"/>
        <v>0.10107099622012022</v>
      </c>
      <c r="AH336" s="5"/>
      <c r="AI336" s="5"/>
      <c r="AJ336" s="7"/>
      <c r="AK336" s="12"/>
      <c r="AL336" s="12"/>
    </row>
    <row r="337" spans="21:38" x14ac:dyDescent="0.25">
      <c r="U337" s="2">
        <f t="shared" si="14"/>
        <v>368</v>
      </c>
      <c r="V337" s="1">
        <f t="shared" si="6"/>
        <v>44264</v>
      </c>
      <c r="W337" s="6">
        <f t="shared" si="19"/>
        <v>0.87223408590664242</v>
      </c>
      <c r="X337" s="6">
        <f t="shared" si="20"/>
        <v>2.5641286179000508E-2</v>
      </c>
      <c r="Y337" s="6">
        <f t="shared" si="21"/>
        <v>0.10212462791435667</v>
      </c>
      <c r="AH337" s="5"/>
      <c r="AI337" s="5"/>
      <c r="AJ337" s="7"/>
      <c r="AK337" s="12"/>
      <c r="AL337" s="12"/>
    </row>
    <row r="338" spans="21:38" x14ac:dyDescent="0.25">
      <c r="U338" s="2">
        <f t="shared" si="14"/>
        <v>369</v>
      </c>
      <c r="V338" s="1">
        <f t="shared" si="6"/>
        <v>44265</v>
      </c>
      <c r="W338" s="6">
        <f t="shared" si="19"/>
        <v>0.87105733247530359</v>
      </c>
      <c r="X338" s="6">
        <f t="shared" si="20"/>
        <v>2.5807747149994429E-2</v>
      </c>
      <c r="Y338" s="6">
        <f t="shared" si="21"/>
        <v>0.10313492037470207</v>
      </c>
      <c r="AH338" s="5"/>
      <c r="AI338" s="5"/>
      <c r="AJ338" s="7"/>
      <c r="AK338" s="12"/>
      <c r="AL338" s="12"/>
    </row>
    <row r="339" spans="21:38" x14ac:dyDescent="0.25">
      <c r="U339" s="2">
        <f t="shared" si="14"/>
        <v>370</v>
      </c>
      <c r="V339" s="1">
        <f t="shared" si="6"/>
        <v>44266</v>
      </c>
      <c r="W339" s="6">
        <f t="shared" si="19"/>
        <v>0.86982018610672751</v>
      </c>
      <c r="X339" s="6">
        <f t="shared" si="20"/>
        <v>2.5977863010544302E-2</v>
      </c>
      <c r="Y339" s="6">
        <f t="shared" si="21"/>
        <v>0.10420195088272778</v>
      </c>
      <c r="AH339" s="5"/>
      <c r="AI339" s="5"/>
      <c r="AJ339" s="7"/>
      <c r="AK339" s="12"/>
      <c r="AL339" s="12"/>
    </row>
    <row r="340" spans="21:38" x14ac:dyDescent="0.25">
      <c r="U340" s="2">
        <f t="shared" si="14"/>
        <v>371</v>
      </c>
      <c r="V340" s="1">
        <f t="shared" si="6"/>
        <v>44267</v>
      </c>
      <c r="W340" s="6">
        <f t="shared" si="19"/>
        <v>0.86863097208731455</v>
      </c>
      <c r="X340" s="6">
        <f t="shared" si="20"/>
        <v>2.6143091565633693E-2</v>
      </c>
      <c r="Y340" s="6">
        <f t="shared" si="21"/>
        <v>0.10522593634705181</v>
      </c>
      <c r="AH340" s="5"/>
      <c r="AI340" s="5"/>
      <c r="AJ340" s="7"/>
      <c r="AK340" s="12"/>
      <c r="AL340" s="12"/>
    </row>
    <row r="341" spans="21:38" x14ac:dyDescent="0.25">
      <c r="U341" s="2">
        <f t="shared" si="14"/>
        <v>372</v>
      </c>
      <c r="V341" s="1">
        <f t="shared" si="6"/>
        <v>44268</v>
      </c>
      <c r="W341" s="6">
        <f t="shared" si="19"/>
        <v>0.86738173160136389</v>
      </c>
      <c r="X341" s="6">
        <f t="shared" si="20"/>
        <v>2.6312001929666168E-2</v>
      </c>
      <c r="Y341" s="6">
        <f t="shared" si="21"/>
        <v>0.10630626646896955</v>
      </c>
      <c r="AH341" s="5"/>
      <c r="AI341" s="5"/>
      <c r="AJ341" s="7"/>
      <c r="AK341" s="12"/>
      <c r="AL341" s="12"/>
    </row>
    <row r="342" spans="21:38" x14ac:dyDescent="0.25">
      <c r="U342" s="2">
        <f t="shared" si="14"/>
        <v>373</v>
      </c>
      <c r="V342" s="1">
        <f t="shared" si="6"/>
        <v>44269</v>
      </c>
      <c r="W342" s="6">
        <f t="shared" si="19"/>
        <v>0.86618029231587501</v>
      </c>
      <c r="X342" s="6">
        <f t="shared" si="20"/>
        <v>2.6475859779948662E-2</v>
      </c>
      <c r="Y342" s="6">
        <f t="shared" si="21"/>
        <v>0.10734384790417632</v>
      </c>
      <c r="AH342" s="5"/>
      <c r="AI342" s="5"/>
      <c r="AJ342" s="7"/>
      <c r="AK342" s="12"/>
      <c r="AL342" s="12"/>
    </row>
    <row r="343" spans="21:38" x14ac:dyDescent="0.25">
      <c r="U343" s="2">
        <f t="shared" si="14"/>
        <v>374</v>
      </c>
      <c r="V343" s="1">
        <f t="shared" si="6"/>
        <v>44270</v>
      </c>
      <c r="W343" s="6">
        <f t="shared" si="19"/>
        <v>0.86491920589225257</v>
      </c>
      <c r="X343" s="6">
        <f t="shared" si="20"/>
        <v>2.6643426798839489E-2</v>
      </c>
      <c r="Y343" s="6">
        <f t="shared" si="21"/>
        <v>0.10843736730890753</v>
      </c>
      <c r="AH343" s="5"/>
      <c r="AI343" s="5"/>
      <c r="AJ343" s="7"/>
      <c r="AK343" s="12"/>
      <c r="AL343" s="12"/>
    </row>
    <row r="344" spans="21:38" x14ac:dyDescent="0.25">
      <c r="U344" s="2">
        <f t="shared" si="14"/>
        <v>375</v>
      </c>
      <c r="V344" s="1">
        <f t="shared" si="6"/>
        <v>44271</v>
      </c>
      <c r="W344" s="6">
        <f t="shared" si="19"/>
        <v>0.86370578908403783</v>
      </c>
      <c r="X344" s="6">
        <f t="shared" si="20"/>
        <v>2.6805774329803397E-2</v>
      </c>
      <c r="Y344" s="6">
        <f t="shared" si="21"/>
        <v>0.1094884365861588</v>
      </c>
      <c r="AH344" s="5"/>
      <c r="AI344" s="5"/>
      <c r="AJ344" s="7"/>
      <c r="AK344" s="12"/>
      <c r="AL344" s="12"/>
    </row>
    <row r="345" spans="21:38" x14ac:dyDescent="0.25">
      <c r="U345" s="2">
        <f t="shared" si="14"/>
        <v>376</v>
      </c>
      <c r="V345" s="1">
        <f t="shared" si="6"/>
        <v>44272</v>
      </c>
      <c r="W345" s="6">
        <f t="shared" si="19"/>
        <v>0.86243311735997397</v>
      </c>
      <c r="X345" s="6">
        <f t="shared" si="20"/>
        <v>2.6971858935283307E-2</v>
      </c>
      <c r="Y345" s="6">
        <f t="shared" si="21"/>
        <v>0.11059502370474235</v>
      </c>
      <c r="AH345" s="5"/>
      <c r="AI345" s="5"/>
      <c r="AJ345" s="7"/>
      <c r="AK345" s="12"/>
      <c r="AL345" s="12"/>
    </row>
    <row r="346" spans="21:38" x14ac:dyDescent="0.25">
      <c r="U346" s="2">
        <f t="shared" si="14"/>
        <v>377</v>
      </c>
      <c r="V346" s="1">
        <f t="shared" si="6"/>
        <v>44273</v>
      </c>
      <c r="W346" s="6">
        <f t="shared" si="19"/>
        <v>0.86120798306763713</v>
      </c>
      <c r="X346" s="6">
        <f t="shared" si="20"/>
        <v>2.7132555431077308E-2</v>
      </c>
      <c r="Y346" s="6">
        <f t="shared" si="21"/>
        <v>0.11165946150128556</v>
      </c>
      <c r="AH346" s="5"/>
      <c r="AI346" s="5"/>
      <c r="AJ346" s="7"/>
      <c r="AK346" s="12"/>
      <c r="AL346" s="12"/>
    </row>
    <row r="347" spans="21:38" x14ac:dyDescent="0.25">
      <c r="U347" s="2">
        <f t="shared" si="14"/>
        <v>378</v>
      </c>
      <c r="V347" s="1">
        <f t="shared" si="6"/>
        <v>44274</v>
      </c>
      <c r="W347" s="6">
        <f t="shared" si="19"/>
        <v>0.859923998998676</v>
      </c>
      <c r="X347" s="6">
        <f t="shared" si="20"/>
        <v>2.7297017563095098E-2</v>
      </c>
      <c r="Y347" s="6">
        <f t="shared" si="21"/>
        <v>0.11277898343822847</v>
      </c>
      <c r="AH347" s="5"/>
      <c r="AI347" s="5"/>
      <c r="AJ347" s="7"/>
      <c r="AK347" s="12"/>
      <c r="AL347" s="12"/>
    </row>
    <row r="348" spans="21:38" x14ac:dyDescent="0.25">
      <c r="U348" s="2">
        <f t="shared" si="14"/>
        <v>379</v>
      </c>
      <c r="V348" s="1">
        <f t="shared" si="6"/>
        <v>44275</v>
      </c>
      <c r="W348" s="6">
        <f t="shared" si="19"/>
        <v>0.85868741940279969</v>
      </c>
      <c r="X348" s="6">
        <f t="shared" si="20"/>
        <v>2.7455921439634254E-2</v>
      </c>
      <c r="Y348" s="6">
        <f t="shared" si="21"/>
        <v>0.11385665915756603</v>
      </c>
      <c r="AH348" s="5"/>
      <c r="AI348" s="5"/>
      <c r="AJ348" s="7"/>
      <c r="AK348" s="12"/>
      <c r="AL348" s="12"/>
    </row>
    <row r="349" spans="21:38" x14ac:dyDescent="0.25">
      <c r="U349" s="2">
        <f t="shared" si="14"/>
        <v>380</v>
      </c>
      <c r="V349" s="1">
        <f t="shared" si="6"/>
        <v>44276</v>
      </c>
      <c r="W349" s="6">
        <f t="shared" si="19"/>
        <v>0.85739240809625228</v>
      </c>
      <c r="X349" s="6">
        <f t="shared" si="20"/>
        <v>2.7618620282789851E-2</v>
      </c>
      <c r="Y349" s="6">
        <f t="shared" si="21"/>
        <v>0.11498897162095743</v>
      </c>
      <c r="AH349" s="5"/>
      <c r="AI349" s="5"/>
      <c r="AJ349" s="7"/>
      <c r="AK349" s="12"/>
      <c r="AL349" s="12"/>
    </row>
    <row r="350" spans="21:38" x14ac:dyDescent="0.25">
      <c r="U350" s="2">
        <f t="shared" si="14"/>
        <v>381</v>
      </c>
      <c r="V350" s="1">
        <f t="shared" si="6"/>
        <v>44277</v>
      </c>
      <c r="W350" s="6">
        <f t="shared" si="19"/>
        <v>0.85614466733881478</v>
      </c>
      <c r="X350" s="6">
        <f t="shared" si="20"/>
        <v>2.7775589329138158E-2</v>
      </c>
      <c r="Y350" s="6">
        <f t="shared" si="21"/>
        <v>0.11607974333204701</v>
      </c>
      <c r="AH350" s="5"/>
      <c r="AI350" s="5"/>
      <c r="AJ350" s="7"/>
      <c r="AK350" s="12"/>
      <c r="AL350" s="12"/>
    </row>
    <row r="351" spans="21:38" x14ac:dyDescent="0.25">
      <c r="U351" s="2">
        <f t="shared" si="14"/>
        <v>382</v>
      </c>
      <c r="V351" s="1">
        <f t="shared" si="6"/>
        <v>44278</v>
      </c>
      <c r="W351" s="6">
        <f t="shared" si="19"/>
        <v>0.85483892585979782</v>
      </c>
      <c r="X351" s="6">
        <f t="shared" si="20"/>
        <v>2.7936383557100215E-2</v>
      </c>
      <c r="Y351" s="6">
        <f t="shared" si="21"/>
        <v>0.1172246905831015</v>
      </c>
      <c r="AH351" s="5"/>
      <c r="AI351" s="5"/>
      <c r="AJ351" s="7"/>
      <c r="AK351" s="12"/>
      <c r="AL351" s="12"/>
    </row>
    <row r="352" spans="21:38" x14ac:dyDescent="0.25">
      <c r="U352" s="2">
        <f t="shared" si="14"/>
        <v>383</v>
      </c>
      <c r="V352" s="1">
        <f t="shared" si="6"/>
        <v>44279</v>
      </c>
      <c r="W352" s="6">
        <f t="shared" si="19"/>
        <v>0.85358031983625549</v>
      </c>
      <c r="X352" s="6">
        <f t="shared" si="20"/>
        <v>2.8091275184514489E-2</v>
      </c>
      <c r="Y352" s="6">
        <f t="shared" si="21"/>
        <v>0.11832840497923003</v>
      </c>
      <c r="AH352" s="5"/>
      <c r="AI352" s="5"/>
      <c r="AJ352" s="7"/>
      <c r="AK352" s="12"/>
      <c r="AL352" s="12"/>
    </row>
    <row r="353" spans="21:38" x14ac:dyDescent="0.25">
      <c r="U353" s="2">
        <f t="shared" si="14"/>
        <v>384</v>
      </c>
      <c r="V353" s="1">
        <f t="shared" si="6"/>
        <v>44280</v>
      </c>
      <c r="W353" s="6">
        <f t="shared" si="19"/>
        <v>0.85226415698633984</v>
      </c>
      <c r="X353" s="6">
        <f t="shared" si="20"/>
        <v>2.8250023211782622E-2</v>
      </c>
      <c r="Y353" s="6">
        <f t="shared" si="21"/>
        <v>0.11948581980187711</v>
      </c>
      <c r="AH353" s="5"/>
      <c r="AI353" s="5"/>
      <c r="AJ353" s="7"/>
      <c r="AK353" s="12"/>
      <c r="AL353" s="12"/>
    </row>
    <row r="354" spans="21:38" x14ac:dyDescent="0.25">
      <c r="U354" s="2">
        <f t="shared" si="14"/>
        <v>385</v>
      </c>
      <c r="V354" s="1">
        <f t="shared" si="6"/>
        <v>44281</v>
      </c>
      <c r="W354" s="6">
        <f t="shared" si="19"/>
        <v>0.85099499311045168</v>
      </c>
      <c r="X354" s="6">
        <f t="shared" si="20"/>
        <v>2.84026947097487E-2</v>
      </c>
      <c r="Y354" s="6">
        <f t="shared" si="21"/>
        <v>0.12060231217979966</v>
      </c>
      <c r="AH354" s="5"/>
      <c r="AI354" s="5"/>
      <c r="AJ354" s="7"/>
      <c r="AK354" s="12"/>
      <c r="AL354" s="12"/>
    </row>
    <row r="355" spans="21:38" x14ac:dyDescent="0.25">
      <c r="U355" s="2">
        <f t="shared" si="14"/>
        <v>386</v>
      </c>
      <c r="V355" s="1">
        <f t="shared" si="6"/>
        <v>44282</v>
      </c>
      <c r="W355" s="6">
        <f t="shared" si="19"/>
        <v>0.84966872917904979</v>
      </c>
      <c r="X355" s="6">
        <f t="shared" si="20"/>
        <v>2.8559254950067673E-2</v>
      </c>
      <c r="Y355" s="6">
        <f t="shared" si="21"/>
        <v>0.12177201587088216</v>
      </c>
      <c r="AH355" s="5"/>
      <c r="AI355" s="5"/>
      <c r="AJ355" s="7"/>
      <c r="AK355" s="12"/>
      <c r="AL355" s="12"/>
    </row>
    <row r="356" spans="21:38" x14ac:dyDescent="0.25">
      <c r="U356" s="2">
        <f t="shared" si="14"/>
        <v>387</v>
      </c>
      <c r="V356" s="1">
        <f t="shared" si="6"/>
        <v>44283</v>
      </c>
      <c r="W356" s="6">
        <f t="shared" si="19"/>
        <v>0.84838932612063045</v>
      </c>
      <c r="X356" s="6">
        <f t="shared" si="20"/>
        <v>2.8709563748608311E-2</v>
      </c>
      <c r="Y356" s="6">
        <f t="shared" si="21"/>
        <v>0.12290111013076124</v>
      </c>
      <c r="AH356" s="5"/>
      <c r="AI356" s="5"/>
      <c r="AJ356" s="7"/>
      <c r="AK356" s="12"/>
      <c r="AL356" s="12"/>
    </row>
    <row r="357" spans="21:38" x14ac:dyDescent="0.25">
      <c r="U357" s="2">
        <f t="shared" si="14"/>
        <v>388</v>
      </c>
      <c r="V357" s="1">
        <f t="shared" si="6"/>
        <v>44284</v>
      </c>
      <c r="W357" s="6">
        <f t="shared" si="19"/>
        <v>0.84705329260936113</v>
      </c>
      <c r="X357" s="6">
        <f t="shared" si="20"/>
        <v>2.8863794879291138E-2</v>
      </c>
      <c r="Y357" s="6">
        <f t="shared" si="21"/>
        <v>0.1240829125113474</v>
      </c>
      <c r="AH357" s="5"/>
      <c r="AI357" s="5"/>
      <c r="AJ357" s="7"/>
      <c r="AK357" s="12"/>
      <c r="AL357" s="12"/>
    </row>
    <row r="358" spans="21:38" x14ac:dyDescent="0.25">
      <c r="U358" s="2">
        <f t="shared" si="14"/>
        <v>389</v>
      </c>
      <c r="V358" s="1">
        <f t="shared" si="6"/>
        <v>44285</v>
      </c>
      <c r="W358" s="6">
        <f t="shared" si="19"/>
        <v>0.8457639800052561</v>
      </c>
      <c r="X358" s="6">
        <f t="shared" si="20"/>
        <v>2.901159881677582E-2</v>
      </c>
      <c r="Y358" s="6">
        <f t="shared" si="21"/>
        <v>0.12522442117796811</v>
      </c>
      <c r="AH358" s="5"/>
      <c r="AI358" s="5"/>
      <c r="AJ358" s="7"/>
      <c r="AK358" s="12"/>
      <c r="AL358" s="12"/>
    </row>
    <row r="359" spans="21:38" x14ac:dyDescent="0.25">
      <c r="U359" s="2">
        <f t="shared" si="14"/>
        <v>390</v>
      </c>
      <c r="V359" s="1">
        <f t="shared" si="6"/>
        <v>44286</v>
      </c>
      <c r="W359" s="6">
        <f t="shared" si="19"/>
        <v>0.84441851932563428</v>
      </c>
      <c r="X359" s="6">
        <f t="shared" si="20"/>
        <v>2.9163360048145046E-2</v>
      </c>
      <c r="Y359" s="6">
        <f t="shared" si="21"/>
        <v>0.12641812062622035</v>
      </c>
      <c r="AH359" s="5"/>
      <c r="AI359" s="5"/>
      <c r="AJ359" s="7"/>
      <c r="AK359" s="12"/>
      <c r="AL359" s="12"/>
    </row>
    <row r="360" spans="21:38" x14ac:dyDescent="0.25">
      <c r="U360" s="2">
        <f t="shared" si="14"/>
        <v>391</v>
      </c>
      <c r="V360" s="1">
        <f t="shared" si="6"/>
        <v>44287</v>
      </c>
      <c r="W360" s="6">
        <f t="shared" si="19"/>
        <v>0.84311963746432084</v>
      </c>
      <c r="X360" s="6">
        <f t="shared" si="20"/>
        <v>2.9308517643785718E-2</v>
      </c>
      <c r="Y360" s="6">
        <f t="shared" si="21"/>
        <v>0.12757184489189352</v>
      </c>
      <c r="AH360" s="5"/>
      <c r="AI360" s="5"/>
      <c r="AJ360" s="7"/>
      <c r="AK360" s="12"/>
      <c r="AL360" s="12"/>
    </row>
    <row r="361" spans="21:38" x14ac:dyDescent="0.25">
      <c r="U361" s="2">
        <f t="shared" si="14"/>
        <v>392</v>
      </c>
      <c r="V361" s="1">
        <f t="shared" si="6"/>
        <v>44288</v>
      </c>
      <c r="W361" s="6">
        <f t="shared" si="19"/>
        <v>0.84176510260923099</v>
      </c>
      <c r="X361" s="6">
        <f t="shared" si="20"/>
        <v>2.9457668992897722E-2</v>
      </c>
      <c r="Y361" s="6">
        <f t="shared" si="21"/>
        <v>0.12877722839787095</v>
      </c>
      <c r="AH361" s="5"/>
      <c r="AI361" s="5"/>
      <c r="AJ361" s="7"/>
      <c r="AK361" s="12"/>
      <c r="AL361" s="12"/>
    </row>
    <row r="362" spans="21:38" x14ac:dyDescent="0.25">
      <c r="U362" s="2">
        <f t="shared" si="14"/>
        <v>393</v>
      </c>
      <c r="V362" s="1">
        <f t="shared" si="6"/>
        <v>44289</v>
      </c>
      <c r="W362" s="6">
        <f t="shared" si="19"/>
        <v>0.84045700208955942</v>
      </c>
      <c r="X362" s="6">
        <f t="shared" si="20"/>
        <v>2.9600039723071736E-2</v>
      </c>
      <c r="Y362" s="6">
        <f t="shared" si="21"/>
        <v>0.12994295818736895</v>
      </c>
      <c r="AH362" s="5"/>
      <c r="AI362" s="5"/>
      <c r="AJ362" s="7"/>
      <c r="AK362" s="12"/>
      <c r="AL362" s="12"/>
    </row>
    <row r="363" spans="21:38" x14ac:dyDescent="0.25">
      <c r="U363" s="2">
        <f t="shared" si="14"/>
        <v>394</v>
      </c>
      <c r="V363" s="1">
        <f t="shared" si="6"/>
        <v>44290</v>
      </c>
      <c r="W363" s="6">
        <f t="shared" si="19"/>
        <v>0.83909375627908001</v>
      </c>
      <c r="X363" s="6">
        <f t="shared" si="20"/>
        <v>2.9746442290847934E-2</v>
      </c>
      <c r="Y363" s="6">
        <f t="shared" si="21"/>
        <v>0.13115980143007178</v>
      </c>
      <c r="AH363" s="5"/>
      <c r="AI363" s="5"/>
      <c r="AJ363" s="7"/>
      <c r="AK363" s="12"/>
      <c r="AL363" s="12"/>
    </row>
    <row r="364" spans="21:38" x14ac:dyDescent="0.25">
      <c r="U364" s="2">
        <f t="shared" si="14"/>
        <v>395</v>
      </c>
      <c r="V364" s="1">
        <f t="shared" si="6"/>
        <v>44291</v>
      </c>
      <c r="W364" s="6">
        <f t="shared" si="19"/>
        <v>0.83777679764377855</v>
      </c>
      <c r="X364" s="6">
        <f t="shared" si="20"/>
        <v>2.9885886868350447E-2</v>
      </c>
      <c r="Y364" s="6">
        <f t="shared" si="21"/>
        <v>0.13233731548787114</v>
      </c>
      <c r="AH364" s="5"/>
      <c r="AI364" s="5"/>
      <c r="AJ364" s="7"/>
      <c r="AK364" s="12"/>
      <c r="AL364" s="12"/>
    </row>
    <row r="365" spans="21:38" x14ac:dyDescent="0.25">
      <c r="U365" s="2">
        <f t="shared" si="14"/>
        <v>396</v>
      </c>
      <c r="V365" s="1">
        <f t="shared" si="6"/>
        <v>44292</v>
      </c>
      <c r="W365" s="6">
        <f t="shared" si="19"/>
        <v>0.83640521394603462</v>
      </c>
      <c r="X365" s="6">
        <f t="shared" si="20"/>
        <v>3.0029403119202408E-2</v>
      </c>
      <c r="Y365" s="6">
        <f t="shared" si="21"/>
        <v>0.13356538293476264</v>
      </c>
      <c r="AH365" s="5"/>
      <c r="AI365" s="5"/>
      <c r="AJ365" s="7"/>
      <c r="AK365" s="12"/>
      <c r="AL365" s="12"/>
    </row>
    <row r="366" spans="21:38" x14ac:dyDescent="0.25">
      <c r="U366" s="2">
        <f t="shared" si="14"/>
        <v>397</v>
      </c>
      <c r="V366" s="1">
        <f t="shared" si="6"/>
        <v>44293</v>
      </c>
      <c r="W366" s="6">
        <f t="shared" si="19"/>
        <v>0.83507976729070987</v>
      </c>
      <c r="X366" s="6">
        <f t="shared" si="20"/>
        <v>3.0165783774495702E-2</v>
      </c>
      <c r="Y366" s="6">
        <f t="shared" si="21"/>
        <v>0.13475444893479457</v>
      </c>
      <c r="AH366" s="5"/>
      <c r="AI366" s="5"/>
      <c r="AJ366" s="7"/>
      <c r="AK366" s="12"/>
      <c r="AL366" s="12"/>
    </row>
    <row r="367" spans="21:38" x14ac:dyDescent="0.25">
      <c r="U367" s="2">
        <f t="shared" si="14"/>
        <v>398</v>
      </c>
      <c r="V367" s="1">
        <f t="shared" si="6"/>
        <v>44294</v>
      </c>
      <c r="W367" s="6">
        <f t="shared" si="19"/>
        <v>0.83370022821853962</v>
      </c>
      <c r="X367" s="6">
        <f t="shared" si="20"/>
        <v>3.0306277817498589E-2</v>
      </c>
      <c r="Y367" s="6">
        <f t="shared" si="21"/>
        <v>0.13599349396396149</v>
      </c>
      <c r="AH367" s="5"/>
      <c r="AI367" s="5"/>
      <c r="AJ367" s="7"/>
      <c r="AK367" s="12"/>
      <c r="AL367" s="12"/>
    </row>
    <row r="368" spans="21:38" x14ac:dyDescent="0.25">
      <c r="U368" s="2">
        <f t="shared" si="14"/>
        <v>399</v>
      </c>
      <c r="V368" s="1">
        <f t="shared" si="6"/>
        <v>44295</v>
      </c>
      <c r="W368" s="6">
        <f t="shared" si="19"/>
        <v>0.83236667277701026</v>
      </c>
      <c r="X368" s="6">
        <f t="shared" si="20"/>
        <v>3.0439458580995536E-2</v>
      </c>
      <c r="Y368" s="6">
        <f t="shared" si="21"/>
        <v>0.13719386864199437</v>
      </c>
      <c r="AH368" s="5"/>
      <c r="AI368" s="5"/>
      <c r="AJ368" s="7"/>
      <c r="AK368" s="12"/>
      <c r="AL368" s="12"/>
    </row>
    <row r="369" spans="21:38" x14ac:dyDescent="0.25">
      <c r="U369" s="2">
        <f t="shared" si="14"/>
        <v>400</v>
      </c>
      <c r="V369" s="1">
        <f t="shared" si="6"/>
        <v>44296</v>
      </c>
      <c r="W369" s="6">
        <f t="shared" si="19"/>
        <v>0.83097956986133426</v>
      </c>
      <c r="X369" s="6">
        <f t="shared" si="20"/>
        <v>3.0576796451636482E-2</v>
      </c>
      <c r="Y369" s="6">
        <f t="shared" si="21"/>
        <v>0.13844363368702897</v>
      </c>
      <c r="AH369" s="5"/>
      <c r="AI369" s="5"/>
      <c r="AJ369" s="7"/>
      <c r="AK369" s="12"/>
      <c r="AL369" s="12"/>
    </row>
    <row r="370" spans="21:38" x14ac:dyDescent="0.25">
      <c r="U370" s="2">
        <f t="shared" si="14"/>
        <v>401</v>
      </c>
      <c r="V370" s="1">
        <f t="shared" si="6"/>
        <v>44297</v>
      </c>
      <c r="W370" s="6">
        <f t="shared" si="19"/>
        <v>0.82963829356824059</v>
      </c>
      <c r="X370" s="6">
        <f t="shared" si="20"/>
        <v>3.0706643436029933E-2</v>
      </c>
      <c r="Y370" s="6">
        <f t="shared" si="21"/>
        <v>0.13965506299572961</v>
      </c>
      <c r="AH370" s="5"/>
      <c r="AI370" s="5"/>
      <c r="AJ370" s="7"/>
      <c r="AK370" s="12"/>
      <c r="AL370" s="12"/>
    </row>
    <row r="371" spans="21:38" x14ac:dyDescent="0.25">
      <c r="U371" s="2">
        <f t="shared" si="14"/>
        <v>402</v>
      </c>
      <c r="V371" s="1">
        <f t="shared" si="6"/>
        <v>44298</v>
      </c>
      <c r="W371" s="6">
        <f t="shared" si="19"/>
        <v>0.82824402690912757</v>
      </c>
      <c r="X371" s="6">
        <f t="shared" si="20"/>
        <v>3.0840693377535096E-2</v>
      </c>
      <c r="Y371" s="6">
        <f t="shared" si="21"/>
        <v>0.14091527971333703</v>
      </c>
      <c r="AH371" s="5"/>
      <c r="AI371" s="5"/>
      <c r="AJ371" s="7"/>
      <c r="AK371" s="12"/>
      <c r="AL371" s="12"/>
    </row>
    <row r="372" spans="21:38" x14ac:dyDescent="0.25">
      <c r="U372" s="2">
        <f t="shared" si="14"/>
        <v>403</v>
      </c>
      <c r="V372" s="1">
        <f t="shared" si="6"/>
        <v>44299</v>
      </c>
      <c r="W372" s="6">
        <f t="shared" si="19"/>
        <v>0.82689542594085885</v>
      </c>
      <c r="X372" s="6">
        <f t="shared" si="20"/>
        <v>3.0967075059164875E-2</v>
      </c>
      <c r="Y372" s="6">
        <f t="shared" si="21"/>
        <v>0.14213749899997644</v>
      </c>
      <c r="AH372" s="5"/>
      <c r="AI372" s="5"/>
      <c r="AJ372" s="7"/>
      <c r="AK372" s="12"/>
      <c r="AL372" s="12"/>
    </row>
    <row r="373" spans="21:38" x14ac:dyDescent="0.25">
      <c r="U373" s="2">
        <f t="shared" si="14"/>
        <v>404</v>
      </c>
      <c r="V373" s="1">
        <f t="shared" si="6"/>
        <v>44300</v>
      </c>
      <c r="W373" s="6">
        <f t="shared" si="19"/>
        <v>0.82549440373737837</v>
      </c>
      <c r="X373" s="6">
        <f t="shared" si="20"/>
        <v>3.109770780239143E-2</v>
      </c>
      <c r="Y373" s="6">
        <f t="shared" si="21"/>
        <v>0.14340788846022989</v>
      </c>
      <c r="AH373" s="5"/>
      <c r="AI373" s="5"/>
      <c r="AJ373" s="7"/>
      <c r="AK373" s="12"/>
      <c r="AL373" s="12"/>
    </row>
    <row r="374" spans="21:38" x14ac:dyDescent="0.25">
      <c r="U374" s="2">
        <f t="shared" si="14"/>
        <v>405</v>
      </c>
      <c r="V374" s="1">
        <f t="shared" si="6"/>
        <v>44301</v>
      </c>
      <c r="W374" s="6">
        <f t="shared" si="19"/>
        <v>0.82413888203245611</v>
      </c>
      <c r="X374" s="6">
        <f t="shared" si="20"/>
        <v>3.1220495300625761E-2</v>
      </c>
      <c r="Y374" s="6">
        <f t="shared" si="21"/>
        <v>0.14464062266691824</v>
      </c>
      <c r="AH374" s="5"/>
      <c r="AI374" s="5"/>
      <c r="AJ374" s="7"/>
      <c r="AK374" s="12"/>
      <c r="AL374" s="12"/>
    </row>
    <row r="375" spans="21:38" x14ac:dyDescent="0.25">
      <c r="U375" s="2">
        <f t="shared" si="14"/>
        <v>406</v>
      </c>
      <c r="V375" s="1">
        <f t="shared" si="6"/>
        <v>44302</v>
      </c>
      <c r="W375" s="6">
        <f t="shared" si="19"/>
        <v>0.82273152009250428</v>
      </c>
      <c r="X375" s="6">
        <f t="shared" si="20"/>
        <v>3.134758434149313E-2</v>
      </c>
      <c r="Y375" s="6">
        <f t="shared" si="21"/>
        <v>0.14592089556600224</v>
      </c>
      <c r="AH375" s="5"/>
      <c r="AI375" s="5"/>
      <c r="AJ375" s="7"/>
      <c r="AK375" s="12"/>
      <c r="AL375" s="12"/>
    </row>
    <row r="376" spans="21:38" x14ac:dyDescent="0.25">
      <c r="U376" s="2">
        <f t="shared" si="14"/>
        <v>407</v>
      </c>
      <c r="V376" s="1">
        <f t="shared" si="6"/>
        <v>44303</v>
      </c>
      <c r="W376" s="6">
        <f t="shared" si="19"/>
        <v>0.82136948885265282</v>
      </c>
      <c r="X376" s="6">
        <f t="shared" si="20"/>
        <v>3.146665169509235E-2</v>
      </c>
      <c r="Y376" s="6">
        <f t="shared" si="21"/>
        <v>0.14716385945225494</v>
      </c>
      <c r="AH376" s="5"/>
      <c r="AI376" s="5"/>
      <c r="AJ376" s="7"/>
      <c r="AK376" s="12"/>
      <c r="AL376" s="12"/>
    </row>
    <row r="377" spans="21:38" x14ac:dyDescent="0.25">
      <c r="U377" s="2">
        <f t="shared" si="14"/>
        <v>408</v>
      </c>
      <c r="V377" s="1">
        <f t="shared" si="6"/>
        <v>44304</v>
      </c>
      <c r="W377" s="6">
        <f t="shared" si="19"/>
        <v>0.81995621008402531</v>
      </c>
      <c r="X377" s="6">
        <f t="shared" si="20"/>
        <v>3.1590073568520741E-2</v>
      </c>
      <c r="Y377" s="6">
        <f t="shared" si="21"/>
        <v>0.14845371634745363</v>
      </c>
      <c r="AH377" s="5"/>
      <c r="AI377" s="5"/>
      <c r="AJ377" s="7"/>
      <c r="AK377" s="12"/>
      <c r="AL377" s="12"/>
    </row>
    <row r="378" spans="21:38" x14ac:dyDescent="0.25">
      <c r="U378" s="2">
        <f t="shared" si="14"/>
        <v>409</v>
      </c>
      <c r="V378" s="1">
        <f t="shared" si="6"/>
        <v>44305</v>
      </c>
      <c r="W378" s="6">
        <f t="shared" si="19"/>
        <v>0.81858808725724508</v>
      </c>
      <c r="X378" s="6">
        <f t="shared" si="20"/>
        <v>3.170529800794783E-2</v>
      </c>
      <c r="Y378" s="6">
        <f t="shared" si="21"/>
        <v>0.14970661473480718</v>
      </c>
      <c r="AH378" s="5"/>
      <c r="AI378" s="5"/>
      <c r="AJ378" s="7"/>
      <c r="AK378" s="12"/>
      <c r="AL378" s="12"/>
    </row>
    <row r="379" spans="21:38" x14ac:dyDescent="0.25">
      <c r="U379" s="2">
        <f t="shared" si="14"/>
        <v>410</v>
      </c>
      <c r="V379" s="1">
        <f t="shared" si="6"/>
        <v>44306</v>
      </c>
      <c r="W379" s="6">
        <f t="shared" si="19"/>
        <v>0.81716932114131613</v>
      </c>
      <c r="X379" s="6">
        <f t="shared" si="20"/>
        <v>3.1824932557271896E-2</v>
      </c>
      <c r="Y379" s="6">
        <f t="shared" si="21"/>
        <v>0.15100574630141167</v>
      </c>
      <c r="AH379" s="5"/>
      <c r="AI379" s="5"/>
      <c r="AJ379" s="7"/>
      <c r="AK379" s="12"/>
      <c r="AL379" s="12"/>
    </row>
    <row r="380" spans="21:38" x14ac:dyDescent="0.25">
      <c r="U380" s="2">
        <f t="shared" si="14"/>
        <v>411</v>
      </c>
      <c r="V380" s="1">
        <f t="shared" si="6"/>
        <v>44307</v>
      </c>
      <c r="W380" s="6">
        <f t="shared" si="19"/>
        <v>0.81579553088835755</v>
      </c>
      <c r="X380" s="6">
        <f t="shared" si="20"/>
        <v>3.1936194771917191E-2</v>
      </c>
      <c r="Y380" s="6">
        <f t="shared" si="21"/>
        <v>0.15226827433972534</v>
      </c>
      <c r="AH380" s="5"/>
      <c r="AI380" s="5"/>
      <c r="AJ380" s="7"/>
      <c r="AK380" s="12"/>
      <c r="AL380" s="12"/>
    </row>
    <row r="381" spans="21:38" x14ac:dyDescent="0.25">
      <c r="U381" s="2">
        <f t="shared" si="14"/>
        <v>412</v>
      </c>
      <c r="V381" s="1">
        <f t="shared" si="6"/>
        <v>44308</v>
      </c>
      <c r="W381" s="6">
        <f t="shared" si="19"/>
        <v>0.81437171293780097</v>
      </c>
      <c r="X381" s="6">
        <f t="shared" si="20"/>
        <v>3.2051925412748331E-2</v>
      </c>
      <c r="Y381" s="6">
        <f t="shared" si="21"/>
        <v>0.15357636164945035</v>
      </c>
      <c r="AH381" s="5"/>
      <c r="AI381" s="5"/>
      <c r="AJ381" s="7"/>
      <c r="AK381" s="12"/>
      <c r="AL381" s="12"/>
    </row>
    <row r="382" spans="21:38" x14ac:dyDescent="0.25">
      <c r="U382" s="2">
        <f t="shared" si="14"/>
        <v>413</v>
      </c>
      <c r="V382" s="1">
        <f t="shared" si="6"/>
        <v>44309</v>
      </c>
      <c r="W382" s="6">
        <f t="shared" si="19"/>
        <v>0.81299268508350886</v>
      </c>
      <c r="X382" s="6">
        <f t="shared" si="20"/>
        <v>3.2159109812044562E-2</v>
      </c>
      <c r="Y382" s="6">
        <f t="shared" si="21"/>
        <v>0.15484820510444666</v>
      </c>
      <c r="AH382" s="5"/>
      <c r="AI382" s="5"/>
      <c r="AJ382" s="7"/>
      <c r="AK382" s="12"/>
      <c r="AL382" s="12"/>
    </row>
    <row r="383" spans="21:38" x14ac:dyDescent="0.25">
      <c r="U383" s="2">
        <f t="shared" si="14"/>
        <v>414</v>
      </c>
      <c r="V383" s="1">
        <f t="shared" si="6"/>
        <v>44310</v>
      </c>
      <c r="W383" s="6">
        <f t="shared" si="19"/>
        <v>0.81156425628556739</v>
      </c>
      <c r="X383" s="6">
        <f t="shared" si="20"/>
        <v>3.22708237895672E-2</v>
      </c>
      <c r="Y383" s="6">
        <f t="shared" si="21"/>
        <v>0.15616491992486506</v>
      </c>
      <c r="AH383" s="5"/>
      <c r="AI383" s="5"/>
      <c r="AJ383" s="7"/>
      <c r="AK383" s="12"/>
      <c r="AL383" s="12"/>
    </row>
    <row r="384" spans="21:38" x14ac:dyDescent="0.25">
      <c r="U384" s="2">
        <f t="shared" si="14"/>
        <v>415</v>
      </c>
      <c r="V384" s="1">
        <f t="shared" si="6"/>
        <v>44311</v>
      </c>
      <c r="W384" s="6">
        <f t="shared" si="19"/>
        <v>0.81018042575663352</v>
      </c>
      <c r="X384" s="6">
        <f t="shared" si="20"/>
        <v>3.2373818756985896E-2</v>
      </c>
      <c r="Y384" s="6">
        <f t="shared" si="21"/>
        <v>0.15744575548638068</v>
      </c>
      <c r="AH384" s="5"/>
      <c r="AI384" s="5"/>
      <c r="AJ384" s="7"/>
      <c r="AK384" s="12"/>
      <c r="AL384" s="12"/>
    </row>
    <row r="385" spans="21:38" x14ac:dyDescent="0.25">
      <c r="U385" s="2">
        <f t="shared" si="14"/>
        <v>416</v>
      </c>
      <c r="V385" s="1">
        <f t="shared" si="6"/>
        <v>44312</v>
      </c>
      <c r="W385" s="6">
        <f t="shared" si="19"/>
        <v>0.80874783200350597</v>
      </c>
      <c r="X385" s="6">
        <f t="shared" si="20"/>
        <v>3.2481407395690963E-2</v>
      </c>
      <c r="Y385" s="6">
        <f t="shared" si="21"/>
        <v>0.15877076060080272</v>
      </c>
      <c r="AH385" s="5"/>
      <c r="AI385" s="5"/>
      <c r="AJ385" s="7"/>
      <c r="AK385" s="12"/>
      <c r="AL385" s="12"/>
    </row>
    <row r="386" spans="21:38" x14ac:dyDescent="0.25">
      <c r="U386" s="2">
        <f t="shared" si="14"/>
        <v>417</v>
      </c>
      <c r="V386" s="1">
        <f t="shared" si="6"/>
        <v>44313</v>
      </c>
      <c r="W386" s="6">
        <f t="shared" si="19"/>
        <v>0.80735963825422685</v>
      </c>
      <c r="X386" s="6">
        <f t="shared" si="20"/>
        <v>3.2580105534632364E-2</v>
      </c>
      <c r="Y386" s="6">
        <f t="shared" si="21"/>
        <v>0.16006025621114087</v>
      </c>
      <c r="AH386" s="5"/>
      <c r="AI386" s="5"/>
      <c r="AJ386" s="7"/>
      <c r="AK386" s="12"/>
      <c r="AL386" s="12"/>
    </row>
    <row r="387" spans="21:38" x14ac:dyDescent="0.25">
      <c r="U387" s="2">
        <f t="shared" si="14"/>
        <v>418</v>
      </c>
      <c r="V387" s="1">
        <f t="shared" si="6"/>
        <v>44314</v>
      </c>
      <c r="W387" s="6">
        <f t="shared" si="19"/>
        <v>0.80592332976219894</v>
      </c>
      <c r="X387" s="6">
        <f t="shared" si="20"/>
        <v>3.268346447951509E-2</v>
      </c>
      <c r="Y387" s="6">
        <f t="shared" si="21"/>
        <v>0.16139320575828564</v>
      </c>
      <c r="AH387" s="5"/>
      <c r="AI387" s="5"/>
      <c r="AJ387" s="7"/>
      <c r="AK387" s="12"/>
      <c r="AL387" s="12"/>
    </row>
    <row r="388" spans="21:38" x14ac:dyDescent="0.25">
      <c r="U388" s="2">
        <f t="shared" si="14"/>
        <v>419</v>
      </c>
      <c r="V388" s="1">
        <f t="shared" si="6"/>
        <v>44315</v>
      </c>
      <c r="W388" s="6">
        <f t="shared" si="19"/>
        <v>0.80453121618988643</v>
      </c>
      <c r="X388" s="6">
        <f t="shared" si="20"/>
        <v>3.2777762850130572E-2</v>
      </c>
      <c r="Y388" s="6">
        <f t="shared" si="21"/>
        <v>0.16269102095998306</v>
      </c>
      <c r="AH388" s="5"/>
      <c r="AI388" s="5"/>
      <c r="AJ388" s="7"/>
      <c r="AK388" s="12"/>
      <c r="AL388" s="12"/>
    </row>
    <row r="389" spans="21:38" x14ac:dyDescent="0.25">
      <c r="U389" s="2">
        <f t="shared" si="14"/>
        <v>420</v>
      </c>
      <c r="V389" s="1">
        <f t="shared" si="6"/>
        <v>44316</v>
      </c>
      <c r="W389" s="6">
        <f t="shared" si="19"/>
        <v>0.80309164690887769</v>
      </c>
      <c r="X389" s="6">
        <f t="shared" si="20"/>
        <v>3.2876792298409674E-2</v>
      </c>
      <c r="Y389" s="6">
        <f t="shared" si="21"/>
        <v>0.16403156079271228</v>
      </c>
      <c r="AH389" s="5"/>
      <c r="AI389" s="5"/>
      <c r="AJ389" s="7"/>
      <c r="AK389" s="12"/>
      <c r="AL389" s="12"/>
    </row>
    <row r="390" spans="21:38" x14ac:dyDescent="0.25">
      <c r="U390" s="2">
        <f t="shared" si="14"/>
        <v>421</v>
      </c>
      <c r="V390" s="1">
        <f t="shared" si="6"/>
        <v>44317</v>
      </c>
      <c r="W390" s="6">
        <f t="shared" si="19"/>
        <v>0.80169606026061346</v>
      </c>
      <c r="X390" s="6">
        <f t="shared" si="20"/>
        <v>3.296659264442868E-2</v>
      </c>
      <c r="Y390" s="6">
        <f t="shared" si="21"/>
        <v>0.1653373470949579</v>
      </c>
      <c r="AH390" s="5"/>
      <c r="AI390" s="5"/>
      <c r="AJ390" s="7"/>
      <c r="AK390" s="12"/>
      <c r="AL390" s="12"/>
    </row>
    <row r="391" spans="21:38" x14ac:dyDescent="0.25">
      <c r="U391" s="2">
        <f t="shared" si="14"/>
        <v>422</v>
      </c>
      <c r="V391" s="1">
        <f t="shared" si="6"/>
        <v>44318</v>
      </c>
      <c r="W391" s="6">
        <f t="shared" si="19"/>
        <v>0.80025368727585255</v>
      </c>
      <c r="X391" s="6">
        <f t="shared" si="20"/>
        <v>3.3061197566879579E-2</v>
      </c>
      <c r="Y391" s="6">
        <f t="shared" si="21"/>
        <v>0.16668511515726753</v>
      </c>
      <c r="AH391" s="5"/>
      <c r="AI391" s="5"/>
      <c r="AJ391" s="7"/>
      <c r="AK391" s="12"/>
      <c r="AL391" s="12"/>
    </row>
    <row r="392" spans="21:38" x14ac:dyDescent="0.25">
      <c r="U392" s="2">
        <f t="shared" si="14"/>
        <v>423</v>
      </c>
      <c r="V392" s="1">
        <f t="shared" si="6"/>
        <v>44319</v>
      </c>
      <c r="W392" s="6">
        <f t="shared" si="19"/>
        <v>0.79885507704831182</v>
      </c>
      <c r="X392" s="6">
        <f t="shared" si="20"/>
        <v>3.314640653155157E-2</v>
      </c>
      <c r="Y392" s="6">
        <f t="shared" si="21"/>
        <v>0.16799851642013663</v>
      </c>
      <c r="AH392" s="5"/>
      <c r="AI392" s="5"/>
      <c r="AJ392" s="7"/>
      <c r="AK392" s="12"/>
      <c r="AL392" s="12"/>
    </row>
    <row r="393" spans="21:38" x14ac:dyDescent="0.25">
      <c r="U393" s="2">
        <f t="shared" si="14"/>
        <v>424</v>
      </c>
      <c r="V393" s="1">
        <f t="shared" si="6"/>
        <v>44320</v>
      </c>
      <c r="W393" s="6">
        <f t="shared" si="19"/>
        <v>0.79741035997588205</v>
      </c>
      <c r="X393" s="6">
        <f t="shared" si="20"/>
        <v>3.3236496882587528E-2</v>
      </c>
      <c r="Y393" s="6">
        <f t="shared" si="21"/>
        <v>0.1693531431415301</v>
      </c>
      <c r="AH393" s="5"/>
      <c r="AI393" s="5"/>
      <c r="AJ393" s="7"/>
      <c r="AK393" s="12"/>
      <c r="AL393" s="12"/>
    </row>
    <row r="394" spans="21:38" x14ac:dyDescent="0.25">
      <c r="U394" s="2">
        <f t="shared" si="14"/>
        <v>425</v>
      </c>
      <c r="V394" s="1">
        <f t="shared" si="6"/>
        <v>44321</v>
      </c>
      <c r="W394" s="6">
        <f t="shared" si="19"/>
        <v>0.79600917780997804</v>
      </c>
      <c r="X394" s="6">
        <f t="shared" si="20"/>
        <v>3.3317026212893584E-2</v>
      </c>
      <c r="Y394" s="6">
        <f t="shared" si="21"/>
        <v>0.17067379597712845</v>
      </c>
      <c r="AH394" s="5"/>
      <c r="AI394" s="5"/>
      <c r="AJ394" s="7"/>
      <c r="AK394" s="12"/>
      <c r="AL394" s="12"/>
    </row>
    <row r="395" spans="21:38" x14ac:dyDescent="0.25">
      <c r="U395" s="2">
        <f t="shared" si="14"/>
        <v>426</v>
      </c>
      <c r="V395" s="1">
        <f t="shared" si="6"/>
        <v>44322</v>
      </c>
      <c r="W395" s="6">
        <f t="shared" si="19"/>
        <v>0.79456257818799703</v>
      </c>
      <c r="X395" s="6">
        <f t="shared" si="20"/>
        <v>3.3402517128575254E-2</v>
      </c>
      <c r="Y395" s="6">
        <f t="shared" si="21"/>
        <v>0.17203490468342747</v>
      </c>
      <c r="AH395" s="5"/>
      <c r="AI395" s="5"/>
      <c r="AJ395" s="7"/>
      <c r="AK395" s="12"/>
      <c r="AL395" s="12"/>
    </row>
    <row r="396" spans="21:38" x14ac:dyDescent="0.25">
      <c r="U396" s="2">
        <f t="shared" si="14"/>
        <v>427</v>
      </c>
      <c r="V396" s="1">
        <f t="shared" si="6"/>
        <v>44323</v>
      </c>
      <c r="W396" s="6">
        <f t="shared" si="19"/>
        <v>0.79315927726011337</v>
      </c>
      <c r="X396" s="6">
        <f t="shared" si="20"/>
        <v>3.347828386691315E-2</v>
      </c>
      <c r="Y396" s="6">
        <f t="shared" si="21"/>
        <v>0.17336243887297353</v>
      </c>
      <c r="AH396" s="5"/>
      <c r="AI396" s="5"/>
      <c r="AJ396" s="7"/>
      <c r="AK396" s="12"/>
      <c r="AL396" s="12"/>
    </row>
    <row r="397" spans="21:38" x14ac:dyDescent="0.25">
      <c r="U397" s="2">
        <f t="shared" si="14"/>
        <v>428</v>
      </c>
      <c r="V397" s="1">
        <f t="shared" si="6"/>
        <v>44324</v>
      </c>
      <c r="W397" s="6">
        <f t="shared" si="19"/>
        <v>0.79171125793732322</v>
      </c>
      <c r="X397" s="6">
        <f t="shared" si="20"/>
        <v>3.3559095850118639E-2</v>
      </c>
      <c r="Y397" s="6">
        <f t="shared" si="21"/>
        <v>0.17472964621255788</v>
      </c>
      <c r="AH397" s="5"/>
      <c r="AI397" s="5"/>
      <c r="AJ397" s="7"/>
      <c r="AK397" s="12"/>
      <c r="AL397" s="12"/>
    </row>
    <row r="398" spans="21:38" x14ac:dyDescent="0.25">
      <c r="U398" s="2">
        <f t="shared" si="14"/>
        <v>429</v>
      </c>
      <c r="V398" s="1">
        <f t="shared" si="6"/>
        <v>44325</v>
      </c>
      <c r="W398" s="6">
        <f t="shared" si="19"/>
        <v>0.7903062923489107</v>
      </c>
      <c r="X398" s="6">
        <f t="shared" si="20"/>
        <v>3.3630022512719369E-2</v>
      </c>
      <c r="Y398" s="6">
        <f t="shared" si="21"/>
        <v>0.17606368513837001</v>
      </c>
      <c r="AH398" s="5"/>
      <c r="AI398" s="5"/>
      <c r="AJ398" s="7"/>
      <c r="AK398" s="12"/>
      <c r="AL398" s="12"/>
    </row>
    <row r="399" spans="21:38" x14ac:dyDescent="0.25">
      <c r="U399" s="2">
        <f t="shared" si="14"/>
        <v>430</v>
      </c>
      <c r="V399" s="1">
        <f t="shared" si="6"/>
        <v>44326</v>
      </c>
      <c r="W399" s="6">
        <f t="shared" si="19"/>
        <v>0.78885731687245808</v>
      </c>
      <c r="X399" s="6">
        <f t="shared" si="20"/>
        <v>3.3706081604763106E-2</v>
      </c>
      <c r="Y399" s="6">
        <f t="shared" si="21"/>
        <v>0.17743660152277854</v>
      </c>
      <c r="AH399" s="5"/>
      <c r="AI399" s="5"/>
      <c r="AJ399" s="7"/>
      <c r="AK399" s="12"/>
      <c r="AL399" s="12"/>
    </row>
    <row r="400" spans="21:38" x14ac:dyDescent="0.25">
      <c r="U400" s="2">
        <f t="shared" si="14"/>
        <v>431</v>
      </c>
      <c r="V400" s="1">
        <f t="shared" si="6"/>
        <v>44327</v>
      </c>
      <c r="W400" s="6">
        <f t="shared" si="19"/>
        <v>0.78745114103976865</v>
      </c>
      <c r="X400" s="6">
        <f t="shared" si="20"/>
        <v>3.3772096346155481E-2</v>
      </c>
      <c r="Y400" s="6">
        <f t="shared" si="21"/>
        <v>0.17877676261407599</v>
      </c>
      <c r="AH400" s="5"/>
      <c r="AI400" s="5"/>
      <c r="AJ400" s="7"/>
      <c r="AK400" s="12"/>
      <c r="AL400" s="12"/>
    </row>
    <row r="401" spans="21:38" x14ac:dyDescent="0.25">
      <c r="U401" s="2">
        <f t="shared" si="14"/>
        <v>432</v>
      </c>
      <c r="V401" s="1">
        <f t="shared" si="6"/>
        <v>44328</v>
      </c>
      <c r="W401" s="6">
        <f t="shared" si="19"/>
        <v>0.78600167304394908</v>
      </c>
      <c r="X401" s="6">
        <f t="shared" si="20"/>
        <v>3.3843334284204885E-2</v>
      </c>
      <c r="Y401" s="6">
        <f t="shared" si="21"/>
        <v>0.18015499267184581</v>
      </c>
      <c r="AH401" s="5"/>
      <c r="AI401" s="5"/>
      <c r="AJ401" s="7"/>
      <c r="AK401" s="12"/>
      <c r="AL401" s="12"/>
    </row>
    <row r="402" spans="21:38" x14ac:dyDescent="0.25">
      <c r="U402" s="2">
        <f t="shared" si="14"/>
        <v>433</v>
      </c>
      <c r="V402" s="1">
        <f t="shared" si="6"/>
        <v>44329</v>
      </c>
      <c r="W402" s="6">
        <f t="shared" si="19"/>
        <v>0.78459474108967198</v>
      </c>
      <c r="X402" s="6">
        <f t="shared" si="20"/>
        <v>3.3904371047107501E-2</v>
      </c>
      <c r="Y402" s="6">
        <f t="shared" si="21"/>
        <v>0.18150088786322061</v>
      </c>
      <c r="AH402" s="5"/>
      <c r="AI402" s="5"/>
      <c r="AJ402" s="7"/>
      <c r="AK402" s="12"/>
      <c r="AL402" s="12"/>
    </row>
    <row r="403" spans="21:38" x14ac:dyDescent="0.25">
      <c r="U403" s="2">
        <f t="shared" si="14"/>
        <v>434</v>
      </c>
      <c r="V403" s="1">
        <f t="shared" si="6"/>
        <v>44330</v>
      </c>
      <c r="W403" s="6">
        <f t="shared" si="19"/>
        <v>0.78314524368739769</v>
      </c>
      <c r="X403" s="6">
        <f t="shared" si="20"/>
        <v>3.3970725406810814E-2</v>
      </c>
      <c r="Y403" s="6">
        <f t="shared" si="21"/>
        <v>0.18288403090579131</v>
      </c>
      <c r="AH403" s="5"/>
      <c r="AI403" s="5"/>
      <c r="AJ403" s="7"/>
      <c r="AK403" s="12"/>
      <c r="AL403" s="12"/>
    </row>
    <row r="404" spans="21:38" x14ac:dyDescent="0.25">
      <c r="U404" s="2">
        <f t="shared" si="14"/>
        <v>435</v>
      </c>
      <c r="V404" s="1">
        <f t="shared" si="6"/>
        <v>44331</v>
      </c>
      <c r="W404" s="6">
        <f t="shared" si="19"/>
        <v>0.78173800883594236</v>
      </c>
      <c r="X404" s="6">
        <f t="shared" si="20"/>
        <v>3.4026724056897134E-2</v>
      </c>
      <c r="Y404" s="6">
        <f t="shared" si="21"/>
        <v>0.18423526710716059</v>
      </c>
      <c r="AH404" s="5"/>
      <c r="AI404" s="5"/>
      <c r="AJ404" s="7"/>
      <c r="AK404" s="12"/>
      <c r="AL404" s="12"/>
    </row>
    <row r="405" spans="21:38" x14ac:dyDescent="0.25">
      <c r="U405" s="2">
        <f t="shared" si="14"/>
        <v>436</v>
      </c>
      <c r="V405" s="1">
        <f t="shared" si="6"/>
        <v>44332</v>
      </c>
      <c r="W405" s="6">
        <f t="shared" si="19"/>
        <v>0.78028894401467008</v>
      </c>
      <c r="X405" s="6">
        <f t="shared" si="20"/>
        <v>3.4088138379703675E-2</v>
      </c>
      <c r="Y405" s="6">
        <f t="shared" si="21"/>
        <v>0.18562291760562608</v>
      </c>
      <c r="AH405" s="5"/>
      <c r="AI405" s="5"/>
      <c r="AJ405" s="7"/>
      <c r="AK405" s="12"/>
      <c r="AL405" s="12"/>
    </row>
    <row r="406" spans="21:38" x14ac:dyDescent="0.25">
      <c r="U406" s="2">
        <f t="shared" si="14"/>
        <v>437</v>
      </c>
      <c r="V406" s="1">
        <f t="shared" si="6"/>
        <v>44333</v>
      </c>
      <c r="W406" s="6">
        <f t="shared" si="19"/>
        <v>0.77888185799281195</v>
      </c>
      <c r="X406" s="6">
        <f t="shared" si="20"/>
        <v>3.4139044824755438E-2</v>
      </c>
      <c r="Y406" s="6">
        <f t="shared" si="21"/>
        <v>0.18697909718243264</v>
      </c>
      <c r="AH406" s="5"/>
      <c r="AI406" s="5"/>
      <c r="AJ406" s="7"/>
      <c r="AK406" s="12"/>
      <c r="AL406" s="12"/>
    </row>
    <row r="407" spans="21:38" x14ac:dyDescent="0.25">
      <c r="U407" s="2">
        <f t="shared" si="14"/>
        <v>438</v>
      </c>
      <c r="V407" s="1">
        <f t="shared" si="6"/>
        <v>44334</v>
      </c>
      <c r="W407" s="6">
        <f t="shared" si="19"/>
        <v>0.77743368601663565</v>
      </c>
      <c r="X407" s="6">
        <f t="shared" si="20"/>
        <v>3.4195468729480351E-2</v>
      </c>
      <c r="Y407" s="6">
        <f t="shared" si="21"/>
        <v>0.18837084525388384</v>
      </c>
      <c r="AH407" s="5"/>
      <c r="AI407" s="5"/>
      <c r="AJ407" s="7"/>
      <c r="AK407" s="12"/>
      <c r="AL407" s="12"/>
    </row>
    <row r="408" spans="21:38" x14ac:dyDescent="0.25">
      <c r="U408" s="2">
        <f t="shared" si="14"/>
        <v>439</v>
      </c>
      <c r="V408" s="1">
        <f t="shared" si="6"/>
        <v>44335</v>
      </c>
      <c r="W408" s="6">
        <f t="shared" si="19"/>
        <v>0.77602719846120627</v>
      </c>
      <c r="X408" s="6">
        <f t="shared" si="20"/>
        <v>3.4241235022516872E-2</v>
      </c>
      <c r="Y408" s="6">
        <f t="shared" si="21"/>
        <v>0.18973156651627687</v>
      </c>
      <c r="AH408" s="5"/>
      <c r="AI408" s="5"/>
      <c r="AJ408" s="7"/>
      <c r="AK408" s="12"/>
      <c r="AL408" s="12"/>
    </row>
    <row r="409" spans="21:38" x14ac:dyDescent="0.25">
      <c r="U409" s="2">
        <f t="shared" si="14"/>
        <v>440</v>
      </c>
      <c r="V409" s="1">
        <f t="shared" si="6"/>
        <v>44336</v>
      </c>
      <c r="W409" s="6">
        <f t="shared" si="19"/>
        <v>0.77458037728077855</v>
      </c>
      <c r="X409" s="6">
        <f t="shared" si="20"/>
        <v>3.4292624300775613E-2</v>
      </c>
      <c r="Y409" s="6">
        <f t="shared" si="21"/>
        <v>0.19112699841844563</v>
      </c>
      <c r="AH409" s="5"/>
      <c r="AI409" s="5"/>
      <c r="AJ409" s="7"/>
      <c r="AK409" s="12"/>
      <c r="AL409" s="12"/>
    </row>
    <row r="410" spans="21:38" x14ac:dyDescent="0.25">
      <c r="U410" s="2">
        <f t="shared" si="14"/>
        <v>441</v>
      </c>
      <c r="V410" s="1">
        <f t="shared" si="6"/>
        <v>44337</v>
      </c>
      <c r="W410" s="6">
        <f t="shared" si="19"/>
        <v>0.7731749351550361</v>
      </c>
      <c r="X410" s="6">
        <f t="shared" si="20"/>
        <v>3.4333208726820844E-2</v>
      </c>
      <c r="Y410" s="6">
        <f t="shared" si="21"/>
        <v>0.1924918561181431</v>
      </c>
      <c r="AH410" s="5"/>
      <c r="AI410" s="5"/>
      <c r="AJ410" s="7"/>
      <c r="AK410" s="12"/>
      <c r="AL410" s="12"/>
    </row>
    <row r="411" spans="21:38" x14ac:dyDescent="0.25">
      <c r="U411" s="2">
        <f t="shared" si="14"/>
        <v>442</v>
      </c>
      <c r="V411" s="1">
        <f t="shared" si="6"/>
        <v>44338</v>
      </c>
      <c r="W411" s="6">
        <f t="shared" si="19"/>
        <v>0.77172991982693595</v>
      </c>
      <c r="X411" s="6">
        <f t="shared" si="20"/>
        <v>3.4379525422033819E-2</v>
      </c>
      <c r="Y411" s="6">
        <f t="shared" si="21"/>
        <v>0.19389055475103004</v>
      </c>
      <c r="AH411" s="5"/>
      <c r="AI411" s="5"/>
      <c r="AJ411" s="7"/>
      <c r="AK411" s="12"/>
      <c r="AL411" s="12"/>
    </row>
    <row r="412" spans="21:38" x14ac:dyDescent="0.25">
      <c r="U412" s="2">
        <f t="shared" si="14"/>
        <v>443</v>
      </c>
      <c r="V412" s="1">
        <f t="shared" si="6"/>
        <v>44339</v>
      </c>
      <c r="W412" s="6">
        <f t="shared" si="19"/>
        <v>0.77032596684720045</v>
      </c>
      <c r="X412" s="6">
        <f t="shared" si="20"/>
        <v>3.441489256825913E-2</v>
      </c>
      <c r="Y412" s="6">
        <f t="shared" si="21"/>
        <v>0.19525914058454041</v>
      </c>
      <c r="AH412" s="5"/>
      <c r="AI412" s="5"/>
      <c r="AJ412" s="7"/>
      <c r="AK412" s="12"/>
      <c r="AL412" s="12"/>
    </row>
    <row r="413" spans="21:38" x14ac:dyDescent="0.25">
      <c r="U413" s="2">
        <f t="shared" si="14"/>
        <v>444</v>
      </c>
      <c r="V413" s="1">
        <f t="shared" si="6"/>
        <v>44340</v>
      </c>
      <c r="W413" s="6">
        <f t="shared" si="19"/>
        <v>0.76888320896430773</v>
      </c>
      <c r="X413" s="6">
        <f t="shared" si="20"/>
        <v>3.4456105038003296E-2</v>
      </c>
      <c r="Y413" s="6">
        <f t="shared" si="21"/>
        <v>0.19666068599768882</v>
      </c>
      <c r="AH413" s="5"/>
      <c r="AI413" s="5"/>
      <c r="AJ413" s="7"/>
      <c r="AK413" s="12"/>
      <c r="AL413" s="12"/>
    </row>
    <row r="414" spans="21:38" x14ac:dyDescent="0.25">
      <c r="U414" s="2">
        <f t="shared" si="14"/>
        <v>445</v>
      </c>
      <c r="V414" s="1">
        <f t="shared" si="6"/>
        <v>44341</v>
      </c>
      <c r="W414" s="6">
        <f t="shared" si="19"/>
        <v>0.76748118503838736</v>
      </c>
      <c r="X414" s="6">
        <f t="shared" si="20"/>
        <v>3.4486225847061014E-2</v>
      </c>
      <c r="Y414" s="6">
        <f t="shared" si="21"/>
        <v>0.19803258911455157</v>
      </c>
      <c r="AH414" s="5"/>
      <c r="AI414" s="5"/>
      <c r="AJ414" s="7"/>
      <c r="AK414" s="12"/>
      <c r="AL414" s="12"/>
    </row>
    <row r="415" spans="21:38" x14ac:dyDescent="0.25">
      <c r="U415" s="2">
        <f t="shared" si="14"/>
        <v>446</v>
      </c>
      <c r="V415" s="1">
        <f t="shared" si="6"/>
        <v>44342</v>
      </c>
      <c r="W415" s="6">
        <f t="shared" si="19"/>
        <v>0.76604113217276315</v>
      </c>
      <c r="X415" s="6">
        <f t="shared" si="20"/>
        <v>3.4522308808622511E-2</v>
      </c>
      <c r="Y415" s="6">
        <f t="shared" si="21"/>
        <v>0.19943655901861418</v>
      </c>
      <c r="AH415" s="5"/>
      <c r="AI415" s="5"/>
      <c r="AJ415" s="7"/>
      <c r="AK415" s="12"/>
      <c r="AL415" s="12"/>
    </row>
    <row r="416" spans="21:38" x14ac:dyDescent="0.25">
      <c r="U416" s="2">
        <f t="shared" si="14"/>
        <v>447</v>
      </c>
      <c r="V416" s="1">
        <f t="shared" si="6"/>
        <v>44343</v>
      </c>
      <c r="W416" s="6">
        <f t="shared" si="19"/>
        <v>0.7646414728516302</v>
      </c>
      <c r="X416" s="6">
        <f t="shared" si="20"/>
        <v>3.4547160615062869E-2</v>
      </c>
      <c r="Y416" s="6">
        <f t="shared" si="21"/>
        <v>0.20081136653330689</v>
      </c>
      <c r="AH416" s="5"/>
      <c r="AI416" s="5"/>
      <c r="AJ416" s="7"/>
      <c r="AK416" s="12"/>
      <c r="AL416" s="12"/>
    </row>
    <row r="417" spans="21:38" x14ac:dyDescent="0.25">
      <c r="U417" s="2">
        <f t="shared" si="14"/>
        <v>448</v>
      </c>
      <c r="V417" s="1">
        <f t="shared" si="6"/>
        <v>44344</v>
      </c>
      <c r="W417" s="6">
        <f t="shared" si="19"/>
        <v>0.76320456801133352</v>
      </c>
      <c r="X417" s="6">
        <f t="shared" si="20"/>
        <v>3.4578095174122317E-2</v>
      </c>
      <c r="Y417" s="6">
        <f t="shared" si="21"/>
        <v>0.20221733681454401</v>
      </c>
      <c r="AH417" s="5"/>
      <c r="AI417" s="5"/>
      <c r="AJ417" s="7"/>
      <c r="AK417" s="12"/>
      <c r="AL417" s="12"/>
    </row>
    <row r="418" spans="21:38" x14ac:dyDescent="0.25">
      <c r="U418" s="2">
        <f t="shared" si="14"/>
        <v>449</v>
      </c>
      <c r="V418" s="1">
        <f t="shared" si="6"/>
        <v>44345</v>
      </c>
      <c r="W418" s="6">
        <f t="shared" si="19"/>
        <v>0.7618077039554374</v>
      </c>
      <c r="X418" s="6">
        <f t="shared" si="20"/>
        <v>3.4597661723864116E-2</v>
      </c>
      <c r="Y418" s="6">
        <f t="shared" si="21"/>
        <v>0.20359463432069846</v>
      </c>
      <c r="AH418" s="5"/>
      <c r="AI418" s="5"/>
      <c r="AJ418" s="7"/>
      <c r="AK418" s="12"/>
      <c r="AL418" s="12"/>
    </row>
    <row r="419" spans="21:38" x14ac:dyDescent="0.25">
      <c r="U419" s="2">
        <f t="shared" si="14"/>
        <v>450</v>
      </c>
      <c r="V419" s="1">
        <f t="shared" si="6"/>
        <v>44346</v>
      </c>
      <c r="W419" s="6">
        <f t="shared" si="19"/>
        <v>0.76037438505663324</v>
      </c>
      <c r="X419" s="6">
        <f t="shared" si="20"/>
        <v>3.4623435386323349E-2</v>
      </c>
      <c r="Y419" s="6">
        <f t="shared" si="21"/>
        <v>0.20500217955704322</v>
      </c>
      <c r="AH419" s="5"/>
      <c r="AI419" s="5"/>
      <c r="AJ419" s="7"/>
      <c r="AK419" s="12"/>
      <c r="AL419" s="12"/>
    </row>
    <row r="420" spans="21:38" x14ac:dyDescent="0.25">
      <c r="U420" s="2">
        <f t="shared" si="14"/>
        <v>451</v>
      </c>
      <c r="V420" s="1">
        <f t="shared" si="6"/>
        <v>44347</v>
      </c>
      <c r="W420" s="6">
        <f t="shared" si="19"/>
        <v>0.75898074151816086</v>
      </c>
      <c r="X420" s="6">
        <f t="shared" si="20"/>
        <v>3.4637706839225645E-2</v>
      </c>
      <c r="Y420" s="6">
        <f t="shared" si="21"/>
        <v>0.20638155164261349</v>
      </c>
      <c r="AH420" s="5"/>
      <c r="AI420" s="5"/>
      <c r="AJ420" s="7"/>
      <c r="AK420" s="12"/>
      <c r="AL420" s="12"/>
    </row>
    <row r="421" spans="21:38" x14ac:dyDescent="0.25">
      <c r="U421" s="2">
        <f t="shared" si="14"/>
        <v>452</v>
      </c>
      <c r="V421" s="1">
        <f t="shared" si="6"/>
        <v>44348</v>
      </c>
      <c r="W421" s="6">
        <f t="shared" si="19"/>
        <v>0.75755144087379456</v>
      </c>
      <c r="X421" s="6">
        <f t="shared" si="20"/>
        <v>3.4658313506261071E-2</v>
      </c>
      <c r="Y421" s="6">
        <f t="shared" si="21"/>
        <v>0.20779024561994419</v>
      </c>
      <c r="AH421" s="5"/>
      <c r="AI421" s="5"/>
      <c r="AJ421" s="7"/>
      <c r="AK421" s="12"/>
      <c r="AL421" s="12"/>
    </row>
    <row r="422" spans="21:38" x14ac:dyDescent="0.25">
      <c r="U422" s="2">
        <f t="shared" si="14"/>
        <v>453</v>
      </c>
      <c r="V422" s="1">
        <f t="shared" si="6"/>
        <v>44349</v>
      </c>
      <c r="W422" s="6">
        <f t="shared" si="19"/>
        <v>0.7561614371961044</v>
      </c>
      <c r="X422" s="6">
        <f t="shared" si="20"/>
        <v>3.4667286421919137E-2</v>
      </c>
      <c r="Y422" s="6">
        <f t="shared" si="21"/>
        <v>0.20917127638197641</v>
      </c>
      <c r="AH422" s="5"/>
      <c r="AI422" s="5"/>
      <c r="AJ422" s="7"/>
      <c r="AK422" s="12"/>
      <c r="AL422" s="12"/>
    </row>
    <row r="423" spans="21:38" x14ac:dyDescent="0.25">
      <c r="U423" s="2">
        <f t="shared" si="14"/>
        <v>454</v>
      </c>
      <c r="V423" s="1">
        <f t="shared" si="6"/>
        <v>44350</v>
      </c>
      <c r="W423" s="6">
        <f t="shared" si="19"/>
        <v>0.75473658102233232</v>
      </c>
      <c r="X423" s="6">
        <f t="shared" si="20"/>
        <v>3.4682726368421922E-2</v>
      </c>
      <c r="Y423" s="6">
        <f t="shared" si="21"/>
        <v>0.21058069260924553</v>
      </c>
      <c r="AH423" s="5"/>
      <c r="AI423" s="5"/>
      <c r="AJ423" s="7"/>
      <c r="AK423" s="12"/>
      <c r="AL423" s="12"/>
    </row>
    <row r="424" spans="21:38" x14ac:dyDescent="0.25">
      <c r="U424" s="2">
        <f t="shared" si="14"/>
        <v>455</v>
      </c>
      <c r="V424" s="1">
        <f t="shared" si="6"/>
        <v>44351</v>
      </c>
      <c r="W424" s="6">
        <f t="shared" si="19"/>
        <v>0.75335063015770232</v>
      </c>
      <c r="X424" s="6">
        <f t="shared" si="20"/>
        <v>3.4686403675385127E-2</v>
      </c>
      <c r="Y424" s="6">
        <f t="shared" si="21"/>
        <v>0.21196296616691251</v>
      </c>
      <c r="AH424" s="5"/>
      <c r="AI424" s="5"/>
      <c r="AJ424" s="7"/>
      <c r="AK424" s="12"/>
      <c r="AL424" s="12"/>
    </row>
    <row r="425" spans="21:38" x14ac:dyDescent="0.25">
      <c r="U425" s="2">
        <f t="shared" si="14"/>
        <v>456</v>
      </c>
      <c r="V425" s="1">
        <f t="shared" si="6"/>
        <v>44352</v>
      </c>
      <c r="W425" s="6">
        <f t="shared" si="19"/>
        <v>0.75193063809918026</v>
      </c>
      <c r="X425" s="6">
        <f t="shared" si="20"/>
        <v>3.4696683512021577E-2</v>
      </c>
      <c r="Y425" s="6">
        <f t="shared" si="21"/>
        <v>0.21337267838879798</v>
      </c>
      <c r="AH425" s="5"/>
      <c r="AI425" s="5"/>
      <c r="AJ425" s="7"/>
      <c r="AK425" s="12"/>
      <c r="AL425" s="12"/>
    </row>
    <row r="426" spans="21:38" x14ac:dyDescent="0.25">
      <c r="U426" s="2">
        <f t="shared" si="14"/>
        <v>457</v>
      </c>
      <c r="V426" s="1">
        <f t="shared" si="6"/>
        <v>44353</v>
      </c>
      <c r="W426" s="6">
        <f t="shared" si="19"/>
        <v>0.75054914614591728</v>
      </c>
      <c r="X426" s="6">
        <f t="shared" si="20"/>
        <v>3.4695074460702961E-2</v>
      </c>
      <c r="Y426" s="6">
        <f t="shared" si="21"/>
        <v>0.2147557793933797</v>
      </c>
      <c r="AH426" s="5"/>
      <c r="AI426" s="5"/>
      <c r="AJ426" s="7"/>
      <c r="AK426" s="12"/>
      <c r="AL426" s="12"/>
    </row>
    <row r="427" spans="21:38" x14ac:dyDescent="0.25">
      <c r="U427" s="2">
        <f t="shared" si="14"/>
        <v>458</v>
      </c>
      <c r="V427" s="1">
        <f t="shared" si="6"/>
        <v>44354</v>
      </c>
      <c r="W427" s="6">
        <f t="shared" si="19"/>
        <v>0.74913443082095477</v>
      </c>
      <c r="X427" s="6">
        <f t="shared" si="20"/>
        <v>3.4700207079899292E-2</v>
      </c>
      <c r="Y427" s="6">
        <f t="shared" si="21"/>
        <v>0.21616536209914577</v>
      </c>
      <c r="AH427" s="5"/>
      <c r="AI427" s="5"/>
      <c r="AJ427" s="7"/>
      <c r="AK427" s="12"/>
      <c r="AL427" s="12"/>
    </row>
    <row r="428" spans="21:38" x14ac:dyDescent="0.25">
      <c r="U428" s="2">
        <f t="shared" si="14"/>
        <v>459</v>
      </c>
      <c r="V428" s="1">
        <f t="shared" si="6"/>
        <v>44355</v>
      </c>
      <c r="W428" s="6">
        <f t="shared" si="19"/>
        <v>0.74775779658082131</v>
      </c>
      <c r="X428" s="6">
        <f t="shared" si="20"/>
        <v>3.4693327179516363E-2</v>
      </c>
      <c r="Y428" s="6">
        <f t="shared" si="21"/>
        <v>0.21754887623966232</v>
      </c>
      <c r="AH428" s="5"/>
      <c r="AI428" s="5"/>
      <c r="AJ428" s="7"/>
      <c r="AK428" s="12"/>
      <c r="AL428" s="12"/>
    </row>
    <row r="429" spans="21:38" x14ac:dyDescent="0.25">
      <c r="U429" s="2">
        <f t="shared" si="14"/>
        <v>460</v>
      </c>
      <c r="V429" s="1">
        <f t="shared" si="6"/>
        <v>44356</v>
      </c>
      <c r="W429" s="6">
        <f t="shared" si="19"/>
        <v>0.74634876314731502</v>
      </c>
      <c r="X429" s="6">
        <f t="shared" si="20"/>
        <v>3.4693331685740118E-2</v>
      </c>
      <c r="Y429" s="6">
        <f t="shared" si="21"/>
        <v>0.21895790516694463</v>
      </c>
      <c r="AH429" s="5"/>
      <c r="AI429" s="5"/>
      <c r="AJ429" s="7"/>
      <c r="AK429" s="12"/>
      <c r="AL429" s="12"/>
    </row>
    <row r="430" spans="21:38" x14ac:dyDescent="0.25">
      <c r="U430" s="2">
        <f t="shared" si="14"/>
        <v>461</v>
      </c>
      <c r="V430" s="1">
        <f t="shared" si="6"/>
        <v>44357</v>
      </c>
      <c r="W430" s="6">
        <f t="shared" si="19"/>
        <v>0.74497737770412986</v>
      </c>
      <c r="X430" s="6">
        <f t="shared" si="20"/>
        <v>3.4681202625693013E-2</v>
      </c>
      <c r="Y430" s="6">
        <f t="shared" si="21"/>
        <v>0.22034141967017715</v>
      </c>
      <c r="AH430" s="5"/>
      <c r="AI430" s="5"/>
      <c r="AJ430" s="7"/>
      <c r="AK430" s="12"/>
      <c r="AL430" s="12"/>
    </row>
    <row r="431" spans="21:38" x14ac:dyDescent="0.25">
      <c r="U431" s="2">
        <f t="shared" si="14"/>
        <v>462</v>
      </c>
      <c r="V431" s="1">
        <f t="shared" si="6"/>
        <v>44358</v>
      </c>
      <c r="W431" s="6">
        <f t="shared" si="19"/>
        <v>0.74357442344709213</v>
      </c>
      <c r="X431" s="6">
        <f t="shared" si="20"/>
        <v>3.4676104250468187E-2</v>
      </c>
      <c r="Y431" s="6">
        <f t="shared" si="21"/>
        <v>0.22174947230243944</v>
      </c>
      <c r="AH431" s="5"/>
      <c r="AI431" s="5"/>
      <c r="AJ431" s="7"/>
      <c r="AK431" s="12"/>
      <c r="AL431" s="12"/>
    </row>
    <row r="432" spans="21:38" x14ac:dyDescent="0.25">
      <c r="U432" s="2">
        <f t="shared" si="14"/>
        <v>463</v>
      </c>
      <c r="V432" s="1">
        <f t="shared" si="6"/>
        <v>44359</v>
      </c>
      <c r="W432" s="6">
        <f t="shared" si="19"/>
        <v>0.74220866976726485</v>
      </c>
      <c r="X432" s="6">
        <f t="shared" si="20"/>
        <v>3.4658753806624615E-2</v>
      </c>
      <c r="Y432" s="6">
        <f t="shared" si="21"/>
        <v>0.22313257642611056</v>
      </c>
      <c r="AH432" s="5"/>
      <c r="AI432" s="5"/>
      <c r="AJ432" s="7"/>
      <c r="AK432" s="12"/>
      <c r="AL432" s="12"/>
    </row>
    <row r="433" spans="21:38" x14ac:dyDescent="0.25">
      <c r="U433" s="2">
        <f t="shared" si="14"/>
        <v>464</v>
      </c>
      <c r="V433" s="1">
        <f t="shared" si="6"/>
        <v>44360</v>
      </c>
      <c r="W433" s="6">
        <f t="shared" si="19"/>
        <v>0.74081218370866309</v>
      </c>
      <c r="X433" s="6">
        <f t="shared" si="20"/>
        <v>3.4648583808778791E-2</v>
      </c>
      <c r="Y433" s="6">
        <f t="shared" si="21"/>
        <v>0.22453923248255792</v>
      </c>
      <c r="AH433" s="5"/>
      <c r="AI433" s="5"/>
      <c r="AJ433" s="7"/>
      <c r="AK433" s="12"/>
      <c r="AL433" s="12"/>
    </row>
    <row r="434" spans="21:38" x14ac:dyDescent="0.25">
      <c r="U434" s="2">
        <f t="shared" si="14"/>
        <v>465</v>
      </c>
      <c r="V434" s="1">
        <f t="shared" si="6"/>
        <v>44361</v>
      </c>
      <c r="W434" s="6">
        <f t="shared" si="19"/>
        <v>0.73945243626432255</v>
      </c>
      <c r="X434" s="6">
        <f t="shared" si="20"/>
        <v>3.4626045735194629E-2</v>
      </c>
      <c r="Y434" s="6">
        <f t="shared" si="21"/>
        <v>0.22592151800048285</v>
      </c>
      <c r="AH434" s="5"/>
      <c r="AI434" s="5"/>
      <c r="AJ434" s="7"/>
      <c r="AK434" s="12"/>
      <c r="AL434" s="12"/>
    </row>
    <row r="435" spans="21:38" x14ac:dyDescent="0.25">
      <c r="U435" s="2">
        <f t="shared" si="14"/>
        <v>466</v>
      </c>
      <c r="V435" s="1">
        <f t="shared" si="6"/>
        <v>44362</v>
      </c>
      <c r="W435" s="6">
        <f t="shared" si="19"/>
        <v>0.73806279879584658</v>
      </c>
      <c r="X435" s="6">
        <f t="shared" si="20"/>
        <v>3.4610841286893859E-2</v>
      </c>
      <c r="Y435" s="6">
        <f t="shared" si="21"/>
        <v>0.22732635991725939</v>
      </c>
      <c r="AH435" s="5"/>
      <c r="AI435" s="5"/>
      <c r="AJ435" s="7"/>
      <c r="AK435" s="12"/>
      <c r="AL435" s="12"/>
    </row>
    <row r="436" spans="21:38" x14ac:dyDescent="0.25">
      <c r="U436" s="2">
        <f t="shared" si="14"/>
        <v>467</v>
      </c>
      <c r="V436" s="1">
        <f t="shared" si="6"/>
        <v>44363</v>
      </c>
      <c r="W436" s="6">
        <f t="shared" si="19"/>
        <v>0.73670942321112276</v>
      </c>
      <c r="X436" s="6">
        <f t="shared" si="20"/>
        <v>3.4583155193553657E-2</v>
      </c>
      <c r="Y436" s="6">
        <f t="shared" si="21"/>
        <v>0.22870742159532365</v>
      </c>
      <c r="AH436" s="5"/>
      <c r="AI436" s="5"/>
      <c r="AJ436" s="7"/>
      <c r="AK436" s="12"/>
      <c r="AL436" s="12"/>
    </row>
    <row r="437" spans="21:38" x14ac:dyDescent="0.25">
      <c r="U437" s="2">
        <f t="shared" si="14"/>
        <v>468</v>
      </c>
      <c r="V437" s="1">
        <f t="shared" si="6"/>
        <v>44364</v>
      </c>
      <c r="W437" s="6">
        <f t="shared" si="19"/>
        <v>0.73532700575039689</v>
      </c>
      <c r="X437" s="6">
        <f t="shared" si="20"/>
        <v>3.4562959252733755E-2</v>
      </c>
      <c r="Y437" s="6">
        <f t="shared" si="21"/>
        <v>0.23011003499686924</v>
      </c>
      <c r="AH437" s="5"/>
      <c r="AI437" s="5"/>
      <c r="AJ437" s="7"/>
      <c r="AK437" s="12"/>
      <c r="AL437" s="12"/>
    </row>
    <row r="438" spans="21:38" x14ac:dyDescent="0.25">
      <c r="U438" s="2">
        <f t="shared" si="14"/>
        <v>469</v>
      </c>
      <c r="V438" s="1">
        <f t="shared" si="6"/>
        <v>44365</v>
      </c>
      <c r="W438" s="6">
        <f t="shared" si="19"/>
        <v>0.73398035847131549</v>
      </c>
      <c r="X438" s="6">
        <f t="shared" si="20"/>
        <v>3.4530170469946483E-2</v>
      </c>
      <c r="Y438" s="6">
        <f t="shared" si="21"/>
        <v>0.23148947105873813</v>
      </c>
      <c r="AH438" s="5"/>
      <c r="AI438" s="5"/>
      <c r="AJ438" s="7"/>
      <c r="AK438" s="12"/>
      <c r="AL438" s="12"/>
    </row>
    <row r="439" spans="21:38" x14ac:dyDescent="0.25">
      <c r="U439" s="2">
        <f t="shared" si="14"/>
        <v>470</v>
      </c>
      <c r="V439" s="1">
        <f t="shared" si="6"/>
        <v>44366</v>
      </c>
      <c r="W439" s="6">
        <f t="shared" si="19"/>
        <v>0.7326055231419718</v>
      </c>
      <c r="X439" s="6">
        <f t="shared" si="20"/>
        <v>3.4505031639798088E-2</v>
      </c>
      <c r="Y439" s="6">
        <f t="shared" si="21"/>
        <v>0.23288944521823005</v>
      </c>
      <c r="AH439" s="5"/>
      <c r="AI439" s="5"/>
      <c r="AJ439" s="7"/>
      <c r="AK439" s="12"/>
      <c r="AL439" s="12"/>
    </row>
    <row r="440" spans="21:38" x14ac:dyDescent="0.25">
      <c r="U440" s="2">
        <f t="shared" si="14"/>
        <v>471</v>
      </c>
      <c r="V440" s="1">
        <f t="shared" si="6"/>
        <v>44367</v>
      </c>
      <c r="W440" s="6">
        <f t="shared" si="19"/>
        <v>0.73126595113032256</v>
      </c>
      <c r="X440" s="6">
        <f t="shared" si="20"/>
        <v>3.4467191069929758E-2</v>
      </c>
      <c r="Y440" s="6">
        <f t="shared" si="21"/>
        <v>0.23426685779974779</v>
      </c>
      <c r="AH440" s="5"/>
      <c r="AI440" s="5"/>
      <c r="AJ440" s="7"/>
      <c r="AK440" s="12"/>
      <c r="AL440" s="12"/>
    </row>
    <row r="441" spans="21:38" x14ac:dyDescent="0.25">
      <c r="U441" s="2">
        <f t="shared" si="14"/>
        <v>472</v>
      </c>
      <c r="V441" s="1">
        <f t="shared" si="6"/>
        <v>44368</v>
      </c>
      <c r="W441" s="6">
        <f t="shared" si="19"/>
        <v>0.72989905046625358</v>
      </c>
      <c r="X441" s="6">
        <f t="shared" si="20"/>
        <v>3.4437163446138411E-2</v>
      </c>
      <c r="Y441" s="6">
        <f t="shared" si="21"/>
        <v>0.23566378608760793</v>
      </c>
      <c r="AH441" s="5"/>
      <c r="AI441" s="5"/>
      <c r="AJ441" s="7"/>
      <c r="AK441" s="12"/>
      <c r="AL441" s="12"/>
    </row>
    <row r="442" spans="21:38" x14ac:dyDescent="0.25">
      <c r="U442" s="2">
        <f t="shared" si="14"/>
        <v>473</v>
      </c>
      <c r="V442" s="1">
        <f t="shared" si="6"/>
        <v>44369</v>
      </c>
      <c r="W442" s="6">
        <f t="shared" si="19"/>
        <v>0.72856689091769444</v>
      </c>
      <c r="X442" s="6">
        <f t="shared" si="20"/>
        <v>3.4394327403404833E-2</v>
      </c>
      <c r="Y442" s="6">
        <f t="shared" si="21"/>
        <v>0.23703878167890083</v>
      </c>
      <c r="AH442" s="5"/>
      <c r="AI442" s="5"/>
      <c r="AJ442" s="7"/>
      <c r="AK442" s="12"/>
      <c r="AL442" s="12"/>
    </row>
    <row r="443" spans="21:38" x14ac:dyDescent="0.25">
      <c r="U443" s="2">
        <f t="shared" si="14"/>
        <v>474</v>
      </c>
      <c r="V443" s="1">
        <f t="shared" si="6"/>
        <v>44370</v>
      </c>
      <c r="W443" s="6">
        <f t="shared" si="19"/>
        <v>0.72720826759170609</v>
      </c>
      <c r="X443" s="6">
        <f t="shared" si="20"/>
        <v>3.4359470409886232E-2</v>
      </c>
      <c r="Y443" s="6">
        <f t="shared" si="21"/>
        <v>0.23843226199840761</v>
      </c>
      <c r="AH443" s="5"/>
      <c r="AI443" s="5"/>
      <c r="AJ443" s="7"/>
      <c r="AK443" s="12"/>
      <c r="AL443" s="12"/>
    </row>
    <row r="444" spans="21:38" x14ac:dyDescent="0.25">
      <c r="U444" s="2">
        <f t="shared" si="14"/>
        <v>475</v>
      </c>
      <c r="V444" s="1">
        <f t="shared" si="6"/>
        <v>44371</v>
      </c>
      <c r="W444" s="6">
        <f t="shared" si="19"/>
        <v>0.7258838476782693</v>
      </c>
      <c r="X444" s="6">
        <f t="shared" si="20"/>
        <v>3.4311700448965796E-2</v>
      </c>
      <c r="Y444" s="6">
        <f t="shared" si="21"/>
        <v>0.23980445187276506</v>
      </c>
      <c r="AH444" s="5"/>
      <c r="AI444" s="5"/>
      <c r="AJ444" s="7"/>
      <c r="AK444" s="12"/>
      <c r="AL444" s="12"/>
    </row>
    <row r="445" spans="21:38" x14ac:dyDescent="0.25">
      <c r="U445" s="2">
        <f t="shared" si="14"/>
        <v>476</v>
      </c>
      <c r="V445" s="1">
        <f t="shared" si="6"/>
        <v>44372</v>
      </c>
      <c r="W445" s="6">
        <f t="shared" si="19"/>
        <v>0.72453383425525963</v>
      </c>
      <c r="X445" s="6">
        <f t="shared" si="20"/>
        <v>3.4272078662870485E-2</v>
      </c>
      <c r="Y445" s="6">
        <f t="shared" si="21"/>
        <v>0.24119408708186985</v>
      </c>
      <c r="AH445" s="5"/>
      <c r="AI445" s="5"/>
      <c r="AJ445" s="7"/>
      <c r="AK445" s="12"/>
      <c r="AL445" s="12"/>
    </row>
    <row r="446" spans="21:38" x14ac:dyDescent="0.25">
      <c r="U446" s="2">
        <f t="shared" si="14"/>
        <v>477</v>
      </c>
      <c r="V446" s="1">
        <f t="shared" si="6"/>
        <v>44373</v>
      </c>
      <c r="W446" s="6">
        <f t="shared" si="19"/>
        <v>0.72321747089233201</v>
      </c>
      <c r="X446" s="6">
        <f t="shared" si="20"/>
        <v>3.4219441397128382E-2</v>
      </c>
      <c r="Y446" s="6">
        <f t="shared" si="21"/>
        <v>0.24256308771053975</v>
      </c>
      <c r="AH446" s="5"/>
      <c r="AI446" s="5"/>
      <c r="AJ446" s="7"/>
      <c r="AK446" s="12"/>
      <c r="AL446" s="12"/>
    </row>
    <row r="447" spans="21:38" x14ac:dyDescent="0.25">
      <c r="U447" s="2">
        <f t="shared" si="14"/>
        <v>478</v>
      </c>
      <c r="V447" s="1">
        <f t="shared" si="6"/>
        <v>44374</v>
      </c>
      <c r="W447" s="6">
        <f t="shared" si="19"/>
        <v>0.72187638960702927</v>
      </c>
      <c r="X447" s="6">
        <f t="shared" si="20"/>
        <v>3.417512436391891E-2</v>
      </c>
      <c r="Y447" s="6">
        <f t="shared" si="21"/>
        <v>0.24394848602905184</v>
      </c>
      <c r="AH447" s="5"/>
      <c r="AI447" s="5"/>
      <c r="AJ447" s="7"/>
      <c r="AK447" s="12"/>
      <c r="AL447" s="12"/>
    </row>
    <row r="448" spans="21:38" x14ac:dyDescent="0.25">
      <c r="U448" s="2">
        <f t="shared" si="14"/>
        <v>479</v>
      </c>
      <c r="V448" s="1">
        <f t="shared" si="6"/>
        <v>44375</v>
      </c>
      <c r="W448" s="6">
        <f t="shared" si="19"/>
        <v>0.7205683892447885</v>
      </c>
      <c r="X448" s="6">
        <f t="shared" si="20"/>
        <v>3.411769127406062E-2</v>
      </c>
      <c r="Y448" s="6">
        <f t="shared" si="21"/>
        <v>0.24531391948115105</v>
      </c>
      <c r="AH448" s="5"/>
      <c r="AI448" s="5"/>
      <c r="AJ448" s="7"/>
      <c r="AK448" s="12"/>
      <c r="AL448" s="12"/>
    </row>
    <row r="449" spans="21:38" x14ac:dyDescent="0.25">
      <c r="U449" s="2">
        <f t="shared" si="14"/>
        <v>480</v>
      </c>
      <c r="V449" s="1">
        <f t="shared" si="6"/>
        <v>44376</v>
      </c>
      <c r="W449" s="6">
        <f t="shared" si="19"/>
        <v>0.71923655180399126</v>
      </c>
      <c r="X449" s="6">
        <f t="shared" si="20"/>
        <v>3.4068753313488083E-2</v>
      </c>
      <c r="Y449" s="6">
        <f t="shared" si="21"/>
        <v>0.24669469488252072</v>
      </c>
      <c r="AH449" s="5"/>
      <c r="AI449" s="5"/>
      <c r="AJ449" s="7"/>
      <c r="AK449" s="12"/>
      <c r="AL449" s="12"/>
    </row>
    <row r="450" spans="21:38" x14ac:dyDescent="0.25">
      <c r="U450" s="2">
        <f t="shared" si="14"/>
        <v>481</v>
      </c>
      <c r="V450" s="1">
        <f t="shared" si="6"/>
        <v>44377</v>
      </c>
      <c r="W450" s="6">
        <f t="shared" si="19"/>
        <v>0.71793721024319079</v>
      </c>
      <c r="X450" s="6">
        <f t="shared" si="20"/>
        <v>3.4006600547481246E-2</v>
      </c>
      <c r="Y450" s="6">
        <f t="shared" si="21"/>
        <v>0.24805618920932815</v>
      </c>
      <c r="AH450" s="5"/>
      <c r="AI450" s="5"/>
      <c r="AJ450" s="7"/>
      <c r="AK450" s="12"/>
      <c r="AL450" s="12"/>
    </row>
    <row r="451" spans="21:38" x14ac:dyDescent="0.25">
      <c r="U451" s="2">
        <f t="shared" si="14"/>
        <v>482</v>
      </c>
      <c r="V451" s="1">
        <f t="shared" si="6"/>
        <v>44378</v>
      </c>
      <c r="W451" s="6">
        <f t="shared" si="19"/>
        <v>0.71661491765236851</v>
      </c>
      <c r="X451" s="6">
        <f t="shared" si="20"/>
        <v>3.3953120551306656E-2</v>
      </c>
      <c r="Y451" s="6">
        <f t="shared" si="21"/>
        <v>0.2494319617963249</v>
      </c>
      <c r="AH451" s="5"/>
      <c r="AI451" s="5"/>
      <c r="AJ451" s="7"/>
      <c r="AK451" s="12"/>
      <c r="AL451" s="12"/>
    </row>
    <row r="452" spans="21:38" x14ac:dyDescent="0.25">
      <c r="U452" s="2">
        <f t="shared" si="14"/>
        <v>483</v>
      </c>
      <c r="V452" s="1">
        <f t="shared" si="6"/>
        <v>44379</v>
      </c>
      <c r="W452" s="6">
        <f t="shared" si="19"/>
        <v>0.71532451988428081</v>
      </c>
      <c r="X452" s="6">
        <f t="shared" si="20"/>
        <v>3.3886328716426585E-2</v>
      </c>
      <c r="Y452" s="6">
        <f t="shared" si="21"/>
        <v>0.25078915139929281</v>
      </c>
      <c r="AH452" s="5"/>
      <c r="AI452" s="5"/>
      <c r="AJ452" s="7"/>
      <c r="AK452" s="12"/>
      <c r="AL452" s="12"/>
    </row>
    <row r="453" spans="21:38" x14ac:dyDescent="0.25">
      <c r="U453" s="2">
        <f t="shared" si="14"/>
        <v>484</v>
      </c>
      <c r="V453" s="1">
        <f t="shared" si="6"/>
        <v>44380</v>
      </c>
      <c r="W453" s="6">
        <f t="shared" si="19"/>
        <v>0.71401206229830894</v>
      </c>
      <c r="X453" s="6">
        <f t="shared" si="20"/>
        <v>3.3828389938746074E-2</v>
      </c>
      <c r="Y453" s="6">
        <f t="shared" si="21"/>
        <v>0.25215954776294508</v>
      </c>
      <c r="AH453" s="5"/>
      <c r="AI453" s="5"/>
      <c r="AJ453" s="7"/>
      <c r="AK453" s="12"/>
      <c r="AL453" s="12"/>
    </row>
    <row r="454" spans="21:38" x14ac:dyDescent="0.25">
      <c r="U454" s="2">
        <f t="shared" si="14"/>
        <v>485</v>
      </c>
      <c r="V454" s="1">
        <f t="shared" si="6"/>
        <v>44381</v>
      </c>
      <c r="W454" s="6">
        <f t="shared" si="19"/>
        <v>0.71273088236855597</v>
      </c>
      <c r="X454" s="6">
        <f t="shared" si="20"/>
        <v>3.3757043886611209E-2</v>
      </c>
      <c r="Y454" s="6">
        <f t="shared" si="21"/>
        <v>0.25351207374483303</v>
      </c>
      <c r="AH454" s="5"/>
      <c r="AI454" s="5"/>
      <c r="AJ454" s="7"/>
      <c r="AK454" s="12"/>
      <c r="AL454" s="12"/>
    </row>
    <row r="455" spans="21:38" x14ac:dyDescent="0.25">
      <c r="U455" s="2">
        <f t="shared" si="14"/>
        <v>486</v>
      </c>
      <c r="V455" s="1">
        <f t="shared" si="6"/>
        <v>44382</v>
      </c>
      <c r="W455" s="6">
        <f t="shared" si="19"/>
        <v>0.71142853896628266</v>
      </c>
      <c r="X455" s="6">
        <f t="shared" si="20"/>
        <v>3.3694733727652658E-2</v>
      </c>
      <c r="Y455" s="6">
        <f t="shared" si="21"/>
        <v>0.2548767273060647</v>
      </c>
      <c r="AH455" s="5"/>
      <c r="AI455" s="5"/>
      <c r="AJ455" s="7"/>
      <c r="AK455" s="12"/>
      <c r="AL455" s="12"/>
    </row>
    <row r="456" spans="21:38" x14ac:dyDescent="0.25">
      <c r="U456" s="2">
        <f t="shared" si="14"/>
        <v>487</v>
      </c>
      <c r="V456" s="1">
        <f t="shared" si="6"/>
        <v>44383</v>
      </c>
      <c r="W456" s="6">
        <f t="shared" si="19"/>
        <v>0.71015683986220679</v>
      </c>
      <c r="X456" s="6">
        <f t="shared" si="20"/>
        <v>3.3618922333122442E-2</v>
      </c>
      <c r="Y456" s="6">
        <f t="shared" si="21"/>
        <v>0.25622423780467102</v>
      </c>
      <c r="AH456" s="5"/>
      <c r="AI456" s="5"/>
      <c r="AJ456" s="7"/>
      <c r="AK456" s="12"/>
      <c r="AL456" s="12"/>
    </row>
    <row r="457" spans="21:38" x14ac:dyDescent="0.25">
      <c r="U457" s="2">
        <f t="shared" si="14"/>
        <v>488</v>
      </c>
      <c r="V457" s="1">
        <f t="shared" si="6"/>
        <v>44384</v>
      </c>
      <c r="W457" s="6">
        <f t="shared" si="19"/>
        <v>0.70886487874447424</v>
      </c>
      <c r="X457" s="6">
        <f t="shared" si="20"/>
        <v>3.3552332117384689E-2</v>
      </c>
      <c r="Y457" s="6">
        <f t="shared" si="21"/>
        <v>0.25758278913814114</v>
      </c>
      <c r="AH457" s="5"/>
      <c r="AI457" s="5"/>
      <c r="AJ457" s="7"/>
      <c r="AK457" s="12"/>
      <c r="AL457" s="12"/>
    </row>
    <row r="458" spans="21:38" x14ac:dyDescent="0.25">
      <c r="U458" s="2">
        <f t="shared" si="14"/>
        <v>489</v>
      </c>
      <c r="V458" s="1">
        <f t="shared" si="6"/>
        <v>44385</v>
      </c>
      <c r="W458" s="6">
        <f t="shared" si="19"/>
        <v>0.70760291230563044</v>
      </c>
      <c r="X458" s="6">
        <f t="shared" si="20"/>
        <v>3.3472148052193604E-2</v>
      </c>
      <c r="Y458" s="6">
        <f t="shared" si="21"/>
        <v>0.25892493964217617</v>
      </c>
      <c r="AH458" s="5"/>
      <c r="AI458" s="5"/>
      <c r="AJ458" s="7"/>
      <c r="AK458" s="12"/>
      <c r="AL458" s="12"/>
    </row>
    <row r="459" spans="21:38" x14ac:dyDescent="0.25">
      <c r="U459" s="2">
        <f t="shared" si="14"/>
        <v>490</v>
      </c>
      <c r="V459" s="1">
        <f t="shared" si="6"/>
        <v>44386</v>
      </c>
      <c r="W459" s="6">
        <f t="shared" si="19"/>
        <v>0.70632159041630393</v>
      </c>
      <c r="X459" s="6">
        <f t="shared" si="20"/>
        <v>3.3401372801798355E-2</v>
      </c>
      <c r="Y459" s="6">
        <f t="shared" si="21"/>
        <v>0.26027703678189779</v>
      </c>
      <c r="AH459" s="5"/>
      <c r="AI459" s="5"/>
      <c r="AJ459" s="7"/>
      <c r="AK459" s="12"/>
      <c r="AL459" s="12"/>
    </row>
    <row r="460" spans="21:38" x14ac:dyDescent="0.25">
      <c r="U460" s="2">
        <f t="shared" si="14"/>
        <v>491</v>
      </c>
      <c r="V460" s="1">
        <f t="shared" si="6"/>
        <v>44387</v>
      </c>
      <c r="W460" s="6">
        <f t="shared" si="19"/>
        <v>0.70506959726759</v>
      </c>
      <c r="X460" s="6">
        <f t="shared" si="20"/>
        <v>3.3316912303796443E-2</v>
      </c>
      <c r="Y460" s="6">
        <f t="shared" si="21"/>
        <v>0.26161349042861382</v>
      </c>
      <c r="AH460" s="5"/>
      <c r="AI460" s="5"/>
      <c r="AJ460" s="7"/>
      <c r="AK460" s="12"/>
      <c r="AL460" s="12"/>
    </row>
    <row r="461" spans="21:38" x14ac:dyDescent="0.25">
      <c r="U461" s="2">
        <f t="shared" si="14"/>
        <v>492</v>
      </c>
      <c r="V461" s="1">
        <f t="shared" si="6"/>
        <v>44388</v>
      </c>
      <c r="W461" s="6">
        <f t="shared" si="19"/>
        <v>0.70379916033708412</v>
      </c>
      <c r="X461" s="6">
        <f t="shared" si="20"/>
        <v>3.324205050791737E-2</v>
      </c>
      <c r="Y461" s="6">
        <f t="shared" si="21"/>
        <v>0.26295878915499854</v>
      </c>
      <c r="AH461" s="5"/>
      <c r="AI461" s="5"/>
      <c r="AJ461" s="7"/>
      <c r="AK461" s="12"/>
      <c r="AL461" s="12"/>
    </row>
    <row r="462" spans="21:38" x14ac:dyDescent="0.25">
      <c r="U462" s="2">
        <f t="shared" si="14"/>
        <v>493</v>
      </c>
      <c r="V462" s="1">
        <f t="shared" si="6"/>
        <v>44389</v>
      </c>
      <c r="W462" s="6">
        <f t="shared" si="19"/>
        <v>0.70255736984395989</v>
      </c>
      <c r="X462" s="6">
        <f t="shared" si="20"/>
        <v>3.3153413146779824E-2</v>
      </c>
      <c r="Y462" s="6">
        <f t="shared" si="21"/>
        <v>0.2642892170092605</v>
      </c>
      <c r="AH462" s="5"/>
      <c r="AI462" s="5"/>
      <c r="AJ462" s="7"/>
      <c r="AK462" s="12"/>
      <c r="AL462" s="12"/>
    </row>
    <row r="463" spans="21:38" x14ac:dyDescent="0.25">
      <c r="U463" s="2">
        <f t="shared" si="14"/>
        <v>494</v>
      </c>
      <c r="V463" s="1">
        <f t="shared" si="6"/>
        <v>44390</v>
      </c>
      <c r="W463" s="6">
        <f t="shared" si="19"/>
        <v>0.70129805235469211</v>
      </c>
      <c r="X463" s="6">
        <f t="shared" si="20"/>
        <v>3.3074566528003307E-2</v>
      </c>
      <c r="Y463" s="6">
        <f t="shared" si="21"/>
        <v>0.26562738111730461</v>
      </c>
      <c r="AH463" s="5"/>
      <c r="AI463" s="5"/>
      <c r="AJ463" s="7"/>
      <c r="AK463" s="12"/>
      <c r="AL463" s="12"/>
    </row>
    <row r="464" spans="21:38" x14ac:dyDescent="0.25">
      <c r="U464" s="2">
        <f t="shared" si="14"/>
        <v>495</v>
      </c>
      <c r="V464" s="1">
        <f t="shared" si="6"/>
        <v>44391</v>
      </c>
      <c r="W464" s="6">
        <f t="shared" si="19"/>
        <v>0.70006668259988603</v>
      </c>
      <c r="X464" s="6">
        <f t="shared" si="20"/>
        <v>3.2981854968259582E-2</v>
      </c>
      <c r="Y464" s="6">
        <f t="shared" si="21"/>
        <v>0.26695146243185464</v>
      </c>
      <c r="AH464" s="5"/>
      <c r="AI464" s="5"/>
      <c r="AJ464" s="7"/>
      <c r="AK464" s="12"/>
      <c r="AL464" s="12"/>
    </row>
    <row r="465" spans="21:38" x14ac:dyDescent="0.25">
      <c r="U465" s="2">
        <f t="shared" si="14"/>
        <v>496</v>
      </c>
      <c r="V465" s="1">
        <f t="shared" si="6"/>
        <v>44392</v>
      </c>
      <c r="W465" s="6">
        <f t="shared" si="19"/>
        <v>0.6988187077730319</v>
      </c>
      <c r="X465" s="6">
        <f t="shared" si="20"/>
        <v>3.2899128246717473E-2</v>
      </c>
      <c r="Y465" s="6">
        <f t="shared" si="21"/>
        <v>0.26828216398025068</v>
      </c>
      <c r="AH465" s="5"/>
      <c r="AI465" s="5"/>
      <c r="AJ465" s="7"/>
      <c r="AK465" s="12"/>
      <c r="AL465" s="12"/>
    </row>
    <row r="466" spans="21:38" x14ac:dyDescent="0.25">
      <c r="U466" s="2">
        <f t="shared" si="14"/>
        <v>497</v>
      </c>
      <c r="V466" s="1">
        <f t="shared" si="6"/>
        <v>44393</v>
      </c>
      <c r="W466" s="6">
        <f t="shared" si="19"/>
        <v>0.69759796555407871</v>
      </c>
      <c r="X466" s="6">
        <f t="shared" si="20"/>
        <v>3.2802448008934323E-2</v>
      </c>
      <c r="Y466" s="6">
        <f t="shared" si="21"/>
        <v>0.26959958643698723</v>
      </c>
      <c r="AH466" s="5"/>
      <c r="AI466" s="5"/>
      <c r="AJ466" s="7"/>
      <c r="AK466" s="12"/>
      <c r="AL466" s="12"/>
    </row>
    <row r="467" spans="21:38" x14ac:dyDescent="0.25">
      <c r="U467" s="2">
        <f t="shared" si="14"/>
        <v>498</v>
      </c>
      <c r="V467" s="1">
        <f t="shared" si="6"/>
        <v>44394</v>
      </c>
      <c r="W467" s="6">
        <f t="shared" si="19"/>
        <v>0.69636154535695594</v>
      </c>
      <c r="X467" s="6">
        <f t="shared" si="20"/>
        <v>3.2715948665031219E-2</v>
      </c>
      <c r="Y467" s="6">
        <f t="shared" si="21"/>
        <v>0.27092250597801287</v>
      </c>
      <c r="AH467" s="5"/>
      <c r="AI467" s="5"/>
      <c r="AJ467" s="7"/>
      <c r="AK467" s="12"/>
      <c r="AL467" s="12"/>
    </row>
    <row r="468" spans="21:38" x14ac:dyDescent="0.25">
      <c r="U468" s="2">
        <f t="shared" si="14"/>
        <v>499</v>
      </c>
      <c r="V468" s="1">
        <f t="shared" si="6"/>
        <v>44395</v>
      </c>
      <c r="W468" s="6">
        <f t="shared" si="19"/>
        <v>0.69515162620386473</v>
      </c>
      <c r="X468" s="6">
        <f t="shared" si="20"/>
        <v>3.2615407885964273E-2</v>
      </c>
      <c r="Y468" s="6">
        <f t="shared" si="21"/>
        <v>0.27223296591017127</v>
      </c>
      <c r="AH468" s="5"/>
      <c r="AI468" s="5"/>
      <c r="AJ468" s="7"/>
      <c r="AK468" s="12"/>
      <c r="AL468" s="12"/>
    </row>
    <row r="469" spans="21:38" x14ac:dyDescent="0.25">
      <c r="U469" s="2">
        <f t="shared" si="14"/>
        <v>500</v>
      </c>
      <c r="V469" s="1">
        <f t="shared" si="6"/>
        <v>44396</v>
      </c>
      <c r="W469" s="6">
        <f t="shared" si="19"/>
        <v>0.69392696137722765</v>
      </c>
      <c r="X469" s="6">
        <f t="shared" si="20"/>
        <v>3.2525245922500209E-2</v>
      </c>
      <c r="Y469" s="6">
        <f t="shared" si="21"/>
        <v>0.27354779270027219</v>
      </c>
      <c r="AH469" s="5"/>
      <c r="AI469" s="5"/>
      <c r="AJ469" s="7"/>
      <c r="AK469" s="12"/>
      <c r="AL469" s="12"/>
    </row>
    <row r="470" spans="21:38" x14ac:dyDescent="0.25">
      <c r="U470" s="2">
        <f t="shared" si="14"/>
        <v>501</v>
      </c>
      <c r="V470" s="1">
        <f t="shared" si="6"/>
        <v>44397</v>
      </c>
      <c r="W470" s="6">
        <f t="shared" si="19"/>
        <v>0.69272804958953704</v>
      </c>
      <c r="X470" s="6">
        <f t="shared" si="20"/>
        <v>3.2420955115005451E-2</v>
      </c>
      <c r="Y470" s="6">
        <f t="shared" si="21"/>
        <v>0.2748509952954577</v>
      </c>
      <c r="AH470" s="5"/>
      <c r="AI470" s="5"/>
      <c r="AJ470" s="7"/>
      <c r="AK470" s="12"/>
      <c r="AL470" s="12"/>
    </row>
    <row r="471" spans="21:38" x14ac:dyDescent="0.25">
      <c r="U471" s="2">
        <f t="shared" si="14"/>
        <v>502</v>
      </c>
      <c r="V471" s="1">
        <f t="shared" si="6"/>
        <v>44398</v>
      </c>
      <c r="W471" s="6">
        <f t="shared" si="19"/>
        <v>0.69151532969402485</v>
      </c>
      <c r="X471" s="6">
        <f t="shared" si="20"/>
        <v>3.2327242819470109E-2</v>
      </c>
      <c r="Y471" s="6">
        <f t="shared" si="21"/>
        <v>0.27615742748650512</v>
      </c>
      <c r="AH471" s="5"/>
      <c r="AI471" s="5"/>
      <c r="AJ471" s="7"/>
      <c r="AK471" s="12"/>
      <c r="AL471" s="12"/>
    </row>
    <row r="472" spans="21:38" x14ac:dyDescent="0.25">
      <c r="U472" s="2">
        <f t="shared" si="14"/>
        <v>503</v>
      </c>
      <c r="V472" s="1">
        <f t="shared" si="6"/>
        <v>44399</v>
      </c>
      <c r="W472" s="6">
        <f t="shared" si="19"/>
        <v>0.69032759839646696</v>
      </c>
      <c r="X472" s="6">
        <f t="shared" si="20"/>
        <v>3.2219314632940296E-2</v>
      </c>
      <c r="Y472" s="6">
        <f t="shared" si="21"/>
        <v>0.2774530869705929</v>
      </c>
      <c r="AH472" s="5"/>
      <c r="AI472" s="5"/>
      <c r="AJ472" s="7"/>
      <c r="AK472" s="12"/>
      <c r="AL472" s="12"/>
    </row>
    <row r="473" spans="21:38" x14ac:dyDescent="0.25">
      <c r="U473" s="2">
        <f t="shared" si="14"/>
        <v>504</v>
      </c>
      <c r="V473" s="1">
        <f t="shared" si="6"/>
        <v>44400</v>
      </c>
      <c r="W473" s="6">
        <f t="shared" si="19"/>
        <v>0.68912700187741482</v>
      </c>
      <c r="X473" s="6">
        <f t="shared" si="20"/>
        <v>3.2122166340727072E-2</v>
      </c>
      <c r="Y473" s="6">
        <f t="shared" si="21"/>
        <v>0.27875083178185822</v>
      </c>
      <c r="AH473" s="5"/>
      <c r="AI473" s="5"/>
      <c r="AJ473" s="7"/>
      <c r="AK473" s="12"/>
      <c r="AL473" s="12"/>
    </row>
    <row r="474" spans="21:38" x14ac:dyDescent="0.25">
      <c r="U474" s="2">
        <f t="shared" si="14"/>
        <v>505</v>
      </c>
      <c r="V474" s="1">
        <f t="shared" si="6"/>
        <v>44401</v>
      </c>
      <c r="W474" s="6">
        <f t="shared" si="19"/>
        <v>0.68795061309337791</v>
      </c>
      <c r="X474" s="6">
        <f t="shared" si="20"/>
        <v>3.2010715322788791E-2</v>
      </c>
      <c r="Y474" s="6">
        <f t="shared" si="21"/>
        <v>0.2800386715838335</v>
      </c>
      <c r="AH474" s="5"/>
      <c r="AI474" s="5"/>
      <c r="AJ474" s="7"/>
      <c r="AK474" s="12"/>
      <c r="AL474" s="12"/>
    </row>
    <row r="475" spans="21:38" x14ac:dyDescent="0.25">
      <c r="U475" s="2">
        <f t="shared" si="14"/>
        <v>506</v>
      </c>
      <c r="V475" s="1">
        <f t="shared" si="6"/>
        <v>44402</v>
      </c>
      <c r="W475" s="6">
        <f t="shared" si="19"/>
        <v>0.68676230736317223</v>
      </c>
      <c r="X475" s="6">
        <f t="shared" si="20"/>
        <v>3.1910247182046561E-2</v>
      </c>
      <c r="Y475" s="6">
        <f t="shared" si="21"/>
        <v>0.28132744545478133</v>
      </c>
      <c r="AH475" s="5"/>
      <c r="AI475" s="5"/>
      <c r="AJ475" s="7"/>
      <c r="AK475" s="12"/>
      <c r="AL475" s="12"/>
    </row>
    <row r="476" spans="21:38" x14ac:dyDescent="0.25">
      <c r="U476" s="2">
        <f t="shared" si="14"/>
        <v>507</v>
      </c>
      <c r="V476" s="1">
        <f t="shared" si="6"/>
        <v>44403</v>
      </c>
      <c r="W476" s="6">
        <f t="shared" si="19"/>
        <v>0.68559741210512604</v>
      </c>
      <c r="X476" s="6">
        <f t="shared" si="20"/>
        <v>3.1795389542221955E-2</v>
      </c>
      <c r="Y476" s="6">
        <f t="shared" si="21"/>
        <v>0.28260719835265219</v>
      </c>
      <c r="AH476" s="5"/>
      <c r="AI476" s="5"/>
      <c r="AJ476" s="7"/>
      <c r="AK476" s="12"/>
      <c r="AL476" s="12"/>
    </row>
    <row r="477" spans="21:38" x14ac:dyDescent="0.25">
      <c r="U477" s="2">
        <f t="shared" si="14"/>
        <v>508</v>
      </c>
      <c r="V477" s="1">
        <f t="shared" si="6"/>
        <v>44404</v>
      </c>
      <c r="W477" s="6">
        <f t="shared" si="19"/>
        <v>0.68442155364226054</v>
      </c>
      <c r="X477" s="6">
        <f t="shared" si="20"/>
        <v>3.1691719281029512E-2</v>
      </c>
      <c r="Y477" s="6">
        <f t="shared" si="21"/>
        <v>0.28388672707671003</v>
      </c>
      <c r="AH477" s="5"/>
      <c r="AI477" s="5"/>
      <c r="AJ477" s="7"/>
      <c r="AK477" s="12"/>
      <c r="AL477" s="12"/>
    </row>
    <row r="478" spans="21:38" x14ac:dyDescent="0.25">
      <c r="U478" s="2">
        <f t="shared" si="14"/>
        <v>509</v>
      </c>
      <c r="V478" s="1">
        <f t="shared" si="6"/>
        <v>44405</v>
      </c>
      <c r="W478" s="6">
        <f t="shared" si="19"/>
        <v>0.68326829201828809</v>
      </c>
      <c r="X478" s="6">
        <f t="shared" si="20"/>
        <v>3.1573572657032652E-2</v>
      </c>
      <c r="Y478" s="6">
        <f t="shared" si="21"/>
        <v>0.28515813532467943</v>
      </c>
      <c r="AH478" s="5"/>
      <c r="AI478" s="5"/>
      <c r="AJ478" s="7"/>
      <c r="AK478" s="12"/>
      <c r="AL478" s="12"/>
    </row>
    <row r="479" spans="21:38" x14ac:dyDescent="0.25">
      <c r="U479" s="2">
        <f t="shared" si="14"/>
        <v>510</v>
      </c>
      <c r="V479" s="1">
        <f t="shared" si="6"/>
        <v>44406</v>
      </c>
      <c r="W479" s="6">
        <f t="shared" si="19"/>
        <v>0.68210502648225813</v>
      </c>
      <c r="X479" s="6">
        <f t="shared" si="20"/>
        <v>3.1466819353545852E-2</v>
      </c>
      <c r="Y479" s="6">
        <f t="shared" si="21"/>
        <v>0.28642815416419615</v>
      </c>
      <c r="AH479" s="5"/>
      <c r="AI479" s="5"/>
      <c r="AJ479" s="7"/>
      <c r="AK479" s="12"/>
      <c r="AL479" s="12"/>
    </row>
    <row r="480" spans="21:38" x14ac:dyDescent="0.25">
      <c r="U480" s="2">
        <f t="shared" si="14"/>
        <v>511</v>
      </c>
      <c r="V480" s="1">
        <f t="shared" si="6"/>
        <v>44407</v>
      </c>
      <c r="W480" s="6">
        <f t="shared" si="19"/>
        <v>0.68096352781781977</v>
      </c>
      <c r="X480" s="6">
        <f t="shared" si="20"/>
        <v>3.1345502580847805E-2</v>
      </c>
      <c r="Y480" s="6">
        <f t="shared" si="21"/>
        <v>0.28769096960133267</v>
      </c>
      <c r="AH480" s="5"/>
      <c r="AI480" s="5"/>
      <c r="AJ480" s="7"/>
      <c r="AK480" s="12"/>
      <c r="AL480" s="12"/>
    </row>
    <row r="481" spans="21:38" x14ac:dyDescent="0.25">
      <c r="U481" s="2">
        <f t="shared" si="14"/>
        <v>512</v>
      </c>
      <c r="V481" s="1">
        <f t="shared" si="6"/>
        <v>44408</v>
      </c>
      <c r="W481" s="6">
        <f t="shared" si="19"/>
        <v>0.67981299017897889</v>
      </c>
      <c r="X481" s="6">
        <f t="shared" si="20"/>
        <v>3.1235786437032897E-2</v>
      </c>
      <c r="Y481" s="6">
        <f t="shared" si="21"/>
        <v>0.28895122338398838</v>
      </c>
      <c r="AH481" s="5"/>
      <c r="AI481" s="5"/>
      <c r="AJ481" s="7"/>
      <c r="AK481" s="12"/>
      <c r="AL481" s="12"/>
    </row>
    <row r="482" spans="21:38" x14ac:dyDescent="0.25">
      <c r="U482" s="2">
        <f t="shared" si="14"/>
        <v>513</v>
      </c>
      <c r="V482" s="1">
        <f t="shared" si="6"/>
        <v>44409</v>
      </c>
      <c r="W482" s="6">
        <f t="shared" si="19"/>
        <v>0.67868337315302396</v>
      </c>
      <c r="X482" s="6">
        <f t="shared" si="20"/>
        <v>3.1111419322292094E-2</v>
      </c>
      <c r="Y482" s="6">
        <f t="shared" si="21"/>
        <v>0.29020520752468421</v>
      </c>
      <c r="AH482" s="5"/>
      <c r="AI482" s="5"/>
      <c r="AJ482" s="7"/>
      <c r="AK482" s="12"/>
      <c r="AL482" s="12"/>
    </row>
    <row r="483" spans="21:38" x14ac:dyDescent="0.25">
      <c r="U483" s="2">
        <f t="shared" si="14"/>
        <v>514</v>
      </c>
      <c r="V483" s="1">
        <f t="shared" si="6"/>
        <v>44410</v>
      </c>
      <c r="W483" s="6">
        <f t="shared" si="19"/>
        <v>0.67754568783651625</v>
      </c>
      <c r="X483" s="6">
        <f t="shared" si="20"/>
        <v>3.0998861441820472E-2</v>
      </c>
      <c r="Y483" s="6">
        <f t="shared" si="21"/>
        <v>0.29145545072166346</v>
      </c>
      <c r="AH483" s="5"/>
      <c r="AI483" s="5"/>
      <c r="AJ483" s="7"/>
      <c r="AK483" s="12"/>
      <c r="AL483" s="12"/>
    </row>
    <row r="484" spans="21:38" x14ac:dyDescent="0.25">
      <c r="U484" s="2">
        <f t="shared" si="14"/>
        <v>515</v>
      </c>
      <c r="V484" s="1">
        <f t="shared" si="6"/>
        <v>44411</v>
      </c>
      <c r="W484" s="6">
        <f t="shared" si="19"/>
        <v>0.67642806063104943</v>
      </c>
      <c r="X484" s="6">
        <f t="shared" si="20"/>
        <v>3.0871564540736151E-2</v>
      </c>
      <c r="Y484" s="6">
        <f t="shared" si="21"/>
        <v>0.29270037482821465</v>
      </c>
      <c r="AH484" s="5"/>
      <c r="AI484" s="5"/>
      <c r="AJ484" s="7"/>
      <c r="AK484" s="12"/>
      <c r="AL484" s="12"/>
    </row>
    <row r="485" spans="21:38" x14ac:dyDescent="0.25">
      <c r="U485" s="2">
        <f t="shared" si="14"/>
        <v>516</v>
      </c>
      <c r="V485" s="1">
        <f t="shared" si="6"/>
        <v>44412</v>
      </c>
      <c r="W485" s="6">
        <f t="shared" si="19"/>
        <v>0.67530334167392514</v>
      </c>
      <c r="X485" s="6">
        <f t="shared" si="20"/>
        <v>3.0756286711576628E-2</v>
      </c>
      <c r="Y485" s="6">
        <f t="shared" si="21"/>
        <v>0.29394037161449837</v>
      </c>
      <c r="AH485" s="5"/>
      <c r="AI485" s="5"/>
      <c r="AJ485" s="7"/>
      <c r="AK485" s="12"/>
      <c r="AL485" s="12"/>
    </row>
    <row r="486" spans="21:38" x14ac:dyDescent="0.25">
      <c r="U486" s="2">
        <f t="shared" si="14"/>
        <v>517</v>
      </c>
      <c r="V486" s="1">
        <f t="shared" si="6"/>
        <v>44413</v>
      </c>
      <c r="W486" s="6">
        <f t="shared" si="19"/>
        <v>0.67419780213613145</v>
      </c>
      <c r="X486" s="6">
        <f t="shared" si="20"/>
        <v>3.0626181111683304E-2</v>
      </c>
      <c r="Y486" s="6">
        <f t="shared" si="21"/>
        <v>0.29517601675218547</v>
      </c>
      <c r="AH486" s="5"/>
      <c r="AI486" s="5"/>
      <c r="AJ486" s="7"/>
      <c r="AK486" s="12"/>
      <c r="AL486" s="12"/>
    </row>
    <row r="487" spans="21:38" x14ac:dyDescent="0.25">
      <c r="U487" s="2">
        <f t="shared" si="14"/>
        <v>518</v>
      </c>
      <c r="V487" s="1">
        <f t="shared" si="6"/>
        <v>44414</v>
      </c>
      <c r="W487" s="6">
        <f t="shared" si="19"/>
        <v>0.67308615335675259</v>
      </c>
      <c r="X487" s="6">
        <f t="shared" si="20"/>
        <v>3.0508305593887917E-2</v>
      </c>
      <c r="Y487" s="6">
        <f t="shared" si="21"/>
        <v>0.29640554104935962</v>
      </c>
      <c r="AH487" s="5"/>
      <c r="AI487" s="5"/>
      <c r="AJ487" s="7"/>
      <c r="AK487" s="12"/>
      <c r="AL487" s="12"/>
    </row>
    <row r="488" spans="21:38" x14ac:dyDescent="0.25">
      <c r="U488" s="2">
        <f t="shared" si="14"/>
        <v>519</v>
      </c>
      <c r="V488" s="1">
        <f t="shared" si="6"/>
        <v>44415</v>
      </c>
      <c r="W488" s="6">
        <f t="shared" si="19"/>
        <v>0.67199278917278527</v>
      </c>
      <c r="X488" s="6">
        <f t="shared" si="20"/>
        <v>3.0375512702768344E-2</v>
      </c>
      <c r="Y488" s="6">
        <f t="shared" si="21"/>
        <v>0.29763169812444668</v>
      </c>
      <c r="AH488" s="5"/>
      <c r="AI488" s="5"/>
      <c r="AJ488" s="7"/>
      <c r="AK488" s="12"/>
      <c r="AL488" s="12"/>
    </row>
    <row r="489" spans="21:38" x14ac:dyDescent="0.25">
      <c r="U489" s="2">
        <f t="shared" si="14"/>
        <v>520</v>
      </c>
      <c r="V489" s="1">
        <f t="shared" si="6"/>
        <v>44416</v>
      </c>
      <c r="W489" s="6">
        <f t="shared" si="19"/>
        <v>0.67089430435162967</v>
      </c>
      <c r="X489" s="6">
        <f t="shared" si="20"/>
        <v>3.025516202190701E-2</v>
      </c>
      <c r="Y489" s="6">
        <f t="shared" si="21"/>
        <v>0.29885053362646347</v>
      </c>
      <c r="AH489" s="5"/>
      <c r="AI489" s="5"/>
      <c r="AJ489" s="7"/>
      <c r="AK489" s="12"/>
      <c r="AL489" s="12"/>
    </row>
    <row r="490" spans="21:38" x14ac:dyDescent="0.25">
      <c r="U490" s="2">
        <f t="shared" si="14"/>
        <v>521</v>
      </c>
      <c r="V490" s="1">
        <f t="shared" si="6"/>
        <v>44417</v>
      </c>
      <c r="W490" s="6">
        <f t="shared" si="19"/>
        <v>0.66981319323116995</v>
      </c>
      <c r="X490" s="6">
        <f t="shared" si="20"/>
        <v>3.0119803361260206E-2</v>
      </c>
      <c r="Y490" s="6">
        <f t="shared" si="21"/>
        <v>0.30006700340757014</v>
      </c>
      <c r="AH490" s="5"/>
      <c r="AI490" s="5"/>
      <c r="AJ490" s="7"/>
      <c r="AK490" s="12"/>
      <c r="AL490" s="12"/>
    </row>
    <row r="491" spans="21:38" x14ac:dyDescent="0.25">
      <c r="U491" s="2">
        <f t="shared" si="14"/>
        <v>522</v>
      </c>
      <c r="V491" s="1">
        <f t="shared" si="6"/>
        <v>44418</v>
      </c>
      <c r="W491" s="6">
        <f t="shared" si="19"/>
        <v>0.66872795630214776</v>
      </c>
      <c r="X491" s="6">
        <f t="shared" si="20"/>
        <v>2.9997100107918673E-2</v>
      </c>
      <c r="Y491" s="6">
        <f t="shared" si="21"/>
        <v>0.30127494358993367</v>
      </c>
      <c r="AH491" s="5"/>
      <c r="AI491" s="5"/>
      <c r="AJ491" s="7"/>
      <c r="AK491" s="12"/>
      <c r="AL491" s="12"/>
    </row>
    <row r="492" spans="21:38" x14ac:dyDescent="0.25">
      <c r="U492" s="2">
        <f t="shared" si="14"/>
        <v>523</v>
      </c>
      <c r="V492" s="1">
        <f t="shared" si="6"/>
        <v>44419</v>
      </c>
      <c r="W492" s="6">
        <f t="shared" si="19"/>
        <v>0.66765916617285326</v>
      </c>
      <c r="X492" s="6">
        <f t="shared" si="20"/>
        <v>2.9859297113878431E-2</v>
      </c>
      <c r="Y492" s="6">
        <f t="shared" si="21"/>
        <v>0.30248153671326866</v>
      </c>
      <c r="AH492" s="5"/>
      <c r="AI492" s="5"/>
      <c r="AJ492" s="7"/>
      <c r="AK492" s="12"/>
      <c r="AL492" s="12"/>
    </row>
    <row r="493" spans="21:38" x14ac:dyDescent="0.25">
      <c r="U493" s="2">
        <f t="shared" si="14"/>
        <v>524</v>
      </c>
      <c r="V493" s="1">
        <f t="shared" si="6"/>
        <v>44420</v>
      </c>
      <c r="W493" s="6">
        <f t="shared" si="19"/>
        <v>0.66658725142425967</v>
      </c>
      <c r="X493" s="6">
        <f t="shared" si="20"/>
        <v>2.9734363749592971E-2</v>
      </c>
      <c r="Y493" s="6">
        <f t="shared" si="21"/>
        <v>0.30367838482614751</v>
      </c>
      <c r="AH493" s="5"/>
      <c r="AI493" s="5"/>
      <c r="AJ493" s="7"/>
      <c r="AK493" s="12"/>
      <c r="AL493" s="12"/>
    </row>
    <row r="494" spans="21:38" x14ac:dyDescent="0.25">
      <c r="U494" s="2">
        <f t="shared" si="14"/>
        <v>525</v>
      </c>
      <c r="V494" s="1">
        <f t="shared" si="6"/>
        <v>44421</v>
      </c>
      <c r="W494" s="6">
        <f t="shared" si="19"/>
        <v>0.66553084063522827</v>
      </c>
      <c r="X494" s="6">
        <f t="shared" si="20"/>
        <v>2.9594237579651263E-2</v>
      </c>
      <c r="Y494" s="6">
        <f t="shared" si="21"/>
        <v>0.30487492178512077</v>
      </c>
      <c r="AH494" s="5"/>
      <c r="AI494" s="5"/>
      <c r="AJ494" s="7"/>
      <c r="AK494" s="12"/>
      <c r="AL494" s="12"/>
    </row>
    <row r="495" spans="21:38" x14ac:dyDescent="0.25">
      <c r="U495" s="2">
        <f t="shared" si="14"/>
        <v>526</v>
      </c>
      <c r="V495" s="1">
        <f t="shared" si="6"/>
        <v>44422</v>
      </c>
      <c r="W495" s="6">
        <f t="shared" si="19"/>
        <v>0.66447231291946773</v>
      </c>
      <c r="X495" s="6">
        <f t="shared" si="20"/>
        <v>2.9467196249612845E-2</v>
      </c>
      <c r="Y495" s="6">
        <f t="shared" si="21"/>
        <v>0.30606049083091957</v>
      </c>
      <c r="AH495" s="5"/>
      <c r="AI495" s="5"/>
      <c r="AJ495" s="7"/>
      <c r="AK495" s="12"/>
      <c r="AL495" s="12"/>
    </row>
    <row r="496" spans="21:38" x14ac:dyDescent="0.25">
      <c r="U496" s="2">
        <f t="shared" si="14"/>
        <v>527</v>
      </c>
      <c r="V496" s="1">
        <f t="shared" si="6"/>
        <v>44423</v>
      </c>
      <c r="W496" s="6">
        <f t="shared" si="19"/>
        <v>0.66342833045285921</v>
      </c>
      <c r="X496" s="6">
        <f t="shared" si="20"/>
        <v>2.9324867596461905E-2</v>
      </c>
      <c r="Y496" s="6">
        <f t="shared" si="21"/>
        <v>0.30724680195067922</v>
      </c>
      <c r="AH496" s="5"/>
      <c r="AI496" s="5"/>
      <c r="AJ496" s="7"/>
      <c r="AK496" s="12"/>
      <c r="AL496" s="12"/>
    </row>
    <row r="497" spans="21:38" x14ac:dyDescent="0.25">
      <c r="U497" s="2">
        <f t="shared" si="14"/>
        <v>528</v>
      </c>
      <c r="V497" s="1">
        <f t="shared" si="6"/>
        <v>44424</v>
      </c>
      <c r="W497" s="6">
        <f t="shared" si="19"/>
        <v>0.6623832454040921</v>
      </c>
      <c r="X497" s="6">
        <f t="shared" si="20"/>
        <v>2.9195839949282199E-2</v>
      </c>
      <c r="Y497" s="6">
        <f t="shared" si="21"/>
        <v>0.3084209146466258</v>
      </c>
      <c r="AH497" s="5"/>
      <c r="AI497" s="5"/>
      <c r="AJ497" s="7"/>
      <c r="AK497" s="12"/>
      <c r="AL497" s="12"/>
    </row>
    <row r="498" spans="21:38" x14ac:dyDescent="0.25">
      <c r="U498" s="2">
        <f t="shared" si="14"/>
        <v>529</v>
      </c>
      <c r="V498" s="1">
        <f t="shared" si="6"/>
        <v>44425</v>
      </c>
      <c r="W498" s="6">
        <f t="shared" si="19"/>
        <v>0.6613517310940642</v>
      </c>
      <c r="X498" s="6">
        <f t="shared" si="20"/>
        <v>2.9051428861848839E-2</v>
      </c>
      <c r="Y498" s="6">
        <f t="shared" si="21"/>
        <v>0.30959684004408727</v>
      </c>
      <c r="AH498" s="5"/>
      <c r="AI498" s="5"/>
      <c r="AJ498" s="7"/>
      <c r="AK498" s="12"/>
      <c r="AL498" s="12"/>
    </row>
    <row r="499" spans="21:38" x14ac:dyDescent="0.25">
      <c r="U499" s="2">
        <f t="shared" si="14"/>
        <v>530</v>
      </c>
      <c r="V499" s="1">
        <f t="shared" si="6"/>
        <v>44426</v>
      </c>
      <c r="W499" s="6">
        <f t="shared" si="19"/>
        <v>0.66032013535294465</v>
      </c>
      <c r="X499" s="6">
        <f t="shared" si="20"/>
        <v>2.8920535876640813E-2</v>
      </c>
      <c r="Y499" s="6">
        <f t="shared" si="21"/>
        <v>0.31075932877041462</v>
      </c>
      <c r="AH499" s="5"/>
      <c r="AI499" s="5"/>
      <c r="AJ499" s="7"/>
      <c r="AK499" s="12"/>
      <c r="AL499" s="12"/>
    </row>
    <row r="500" spans="21:38" x14ac:dyDescent="0.25">
      <c r="U500" s="2">
        <f t="shared" si="14"/>
        <v>531</v>
      </c>
      <c r="V500" s="1">
        <f t="shared" si="6"/>
        <v>44427</v>
      </c>
      <c r="W500" s="6">
        <f t="shared" si="19"/>
        <v>0.65930112011108188</v>
      </c>
      <c r="X500" s="6">
        <f t="shared" si="20"/>
        <v>2.8774161588547186E-2</v>
      </c>
      <c r="Y500" s="6">
        <f t="shared" si="21"/>
        <v>0.31192471830037122</v>
      </c>
      <c r="AH500" s="5"/>
      <c r="AI500" s="5"/>
      <c r="AJ500" s="7"/>
      <c r="AK500" s="12"/>
      <c r="AL500" s="12"/>
    </row>
    <row r="501" spans="21:38" x14ac:dyDescent="0.25">
      <c r="U501" s="2">
        <f t="shared" si="14"/>
        <v>532</v>
      </c>
      <c r="V501" s="1">
        <f t="shared" si="6"/>
        <v>44428</v>
      </c>
      <c r="W501" s="6">
        <f t="shared" si="19"/>
        <v>0.65828305155577416</v>
      </c>
      <c r="X501" s="6">
        <f t="shared" si="20"/>
        <v>2.8641523409534138E-2</v>
      </c>
      <c r="Y501" s="6">
        <f t="shared" si="21"/>
        <v>0.31307542503469177</v>
      </c>
      <c r="AH501" s="5"/>
      <c r="AI501" s="5"/>
      <c r="AJ501" s="7"/>
      <c r="AK501" s="12"/>
      <c r="AL501" s="12"/>
    </row>
    <row r="502" spans="21:38" x14ac:dyDescent="0.25">
      <c r="U502" s="2">
        <f t="shared" si="14"/>
        <v>533</v>
      </c>
      <c r="V502" s="1">
        <f t="shared" si="6"/>
        <v>44429</v>
      </c>
      <c r="W502" s="6">
        <f t="shared" si="19"/>
        <v>0.65727655760220716</v>
      </c>
      <c r="X502" s="6">
        <f t="shared" si="20"/>
        <v>2.849330417518061E-2</v>
      </c>
      <c r="Y502" s="6">
        <f t="shared" si="21"/>
        <v>0.31423013822261253</v>
      </c>
      <c r="AH502" s="5"/>
      <c r="AI502" s="5"/>
      <c r="AJ502" s="7"/>
      <c r="AK502" s="12"/>
      <c r="AL502" s="12"/>
    </row>
    <row r="503" spans="21:38" x14ac:dyDescent="0.25">
      <c r="U503" s="2">
        <f t="shared" si="14"/>
        <v>534</v>
      </c>
      <c r="V503" s="1">
        <f t="shared" si="6"/>
        <v>44430</v>
      </c>
      <c r="W503" s="6">
        <f t="shared" si="19"/>
        <v>0.65627204558489194</v>
      </c>
      <c r="X503" s="6">
        <f t="shared" si="20"/>
        <v>2.8359039954009742E-2</v>
      </c>
      <c r="Y503" s="6">
        <f t="shared" si="21"/>
        <v>0.31536891446109838</v>
      </c>
      <c r="AH503" s="5"/>
      <c r="AI503" s="5"/>
      <c r="AJ503" s="7"/>
      <c r="AK503" s="12"/>
      <c r="AL503" s="12"/>
    </row>
    <row r="504" spans="21:38" x14ac:dyDescent="0.25">
      <c r="U504" s="2">
        <f t="shared" si="14"/>
        <v>535</v>
      </c>
      <c r="V504" s="1">
        <f t="shared" si="6"/>
        <v>44431</v>
      </c>
      <c r="W504" s="6">
        <f t="shared" si="19"/>
        <v>0.65527808668432863</v>
      </c>
      <c r="X504" s="6">
        <f t="shared" si="20"/>
        <v>2.8209092892438205E-2</v>
      </c>
      <c r="Y504" s="6">
        <f t="shared" si="21"/>
        <v>0.31651282042323348</v>
      </c>
      <c r="AH504" s="5"/>
      <c r="AI504" s="5"/>
      <c r="AJ504" s="7"/>
      <c r="AK504" s="12"/>
      <c r="AL504" s="12"/>
    </row>
    <row r="505" spans="21:38" x14ac:dyDescent="0.25">
      <c r="U505" s="2">
        <f t="shared" si="14"/>
        <v>536</v>
      </c>
      <c r="V505" s="1">
        <f t="shared" si="6"/>
        <v>44432</v>
      </c>
      <c r="W505" s="6">
        <f t="shared" si="19"/>
        <v>0.65428715227243306</v>
      </c>
      <c r="X505" s="6">
        <f t="shared" si="20"/>
        <v>2.8073320638338093E-2</v>
      </c>
      <c r="Y505" s="6">
        <f t="shared" si="21"/>
        <v>0.31763952708922888</v>
      </c>
      <c r="AH505" s="5"/>
      <c r="AI505" s="5"/>
      <c r="AJ505" s="7"/>
      <c r="AK505" s="12"/>
      <c r="AL505" s="12"/>
    </row>
    <row r="506" spans="21:38" x14ac:dyDescent="0.25">
      <c r="U506" s="2">
        <f t="shared" si="14"/>
        <v>537</v>
      </c>
      <c r="V506" s="1">
        <f t="shared" si="6"/>
        <v>44433</v>
      </c>
      <c r="W506" s="6">
        <f t="shared" si="19"/>
        <v>0.65330573397434877</v>
      </c>
      <c r="X506" s="6">
        <f t="shared" si="20"/>
        <v>2.7921761584997831E-2</v>
      </c>
      <c r="Y506" s="6">
        <f t="shared" si="21"/>
        <v>0.31877250444065375</v>
      </c>
      <c r="AH506" s="5"/>
      <c r="AI506" s="5"/>
      <c r="AJ506" s="7"/>
      <c r="AK506" s="12"/>
      <c r="AL506" s="12"/>
    </row>
    <row r="507" spans="21:38" x14ac:dyDescent="0.25">
      <c r="U507" s="2">
        <f t="shared" si="14"/>
        <v>538</v>
      </c>
      <c r="V507" s="1">
        <f t="shared" si="6"/>
        <v>44434</v>
      </c>
      <c r="W507" s="6">
        <f t="shared" si="19"/>
        <v>0.65232839019576028</v>
      </c>
      <c r="X507" s="6">
        <f t="shared" si="20"/>
        <v>2.7784598022883879E-2</v>
      </c>
      <c r="Y507" s="6">
        <f t="shared" si="21"/>
        <v>0.31988701178135592</v>
      </c>
      <c r="AH507" s="5"/>
      <c r="AI507" s="5"/>
      <c r="AJ507" s="7"/>
      <c r="AK507" s="12"/>
      <c r="AL507" s="12"/>
    </row>
    <row r="508" spans="21:38" x14ac:dyDescent="0.25">
      <c r="U508" s="2">
        <f t="shared" si="14"/>
        <v>539</v>
      </c>
      <c r="V508" s="1">
        <f t="shared" si="6"/>
        <v>44435</v>
      </c>
      <c r="W508" s="6">
        <f t="shared" si="19"/>
        <v>0.65135951007801896</v>
      </c>
      <c r="X508" s="6">
        <f t="shared" si="20"/>
        <v>2.7631541389387362E-2</v>
      </c>
      <c r="Y508" s="6">
        <f t="shared" si="21"/>
        <v>0.3210089485325941</v>
      </c>
      <c r="AH508" s="5"/>
      <c r="AI508" s="5"/>
      <c r="AJ508" s="7"/>
      <c r="AK508" s="12"/>
      <c r="AL508" s="12"/>
    </row>
    <row r="509" spans="21:38" x14ac:dyDescent="0.25">
      <c r="U509" s="2">
        <f t="shared" si="14"/>
        <v>540</v>
      </c>
      <c r="V509" s="1">
        <f t="shared" si="6"/>
        <v>44436</v>
      </c>
      <c r="W509" s="6">
        <f t="shared" si="19"/>
        <v>0.65039576216956929</v>
      </c>
      <c r="X509" s="6">
        <f t="shared" si="20"/>
        <v>2.7493101825985324E-2</v>
      </c>
      <c r="Y509" s="6">
        <f t="shared" si="21"/>
        <v>0.32211113600444541</v>
      </c>
      <c r="AH509" s="5"/>
      <c r="AI509" s="5"/>
      <c r="AJ509" s="7"/>
      <c r="AK509" s="12"/>
      <c r="AL509" s="12"/>
    </row>
    <row r="510" spans="21:38" x14ac:dyDescent="0.25">
      <c r="U510" s="2">
        <f t="shared" si="14"/>
        <v>541</v>
      </c>
      <c r="V510" s="1">
        <f t="shared" si="6"/>
        <v>44437</v>
      </c>
      <c r="W510" s="6">
        <f t="shared" si="19"/>
        <v>0.64943941008477735</v>
      </c>
      <c r="X510" s="6">
        <f t="shared" si="20"/>
        <v>2.7338660467907942E-2</v>
      </c>
      <c r="Y510" s="6">
        <f t="shared" si="21"/>
        <v>0.32322192944731515</v>
      </c>
      <c r="AH510" s="5"/>
      <c r="AI510" s="5"/>
      <c r="AJ510" s="7"/>
      <c r="AK510" s="12"/>
      <c r="AL510" s="12"/>
    </row>
    <row r="511" spans="21:38" x14ac:dyDescent="0.25">
      <c r="U511" s="2">
        <f t="shared" si="14"/>
        <v>542</v>
      </c>
      <c r="V511" s="1">
        <f t="shared" si="6"/>
        <v>44438</v>
      </c>
      <c r="W511" s="6">
        <f t="shared" si="19"/>
        <v>0.64848925574331251</v>
      </c>
      <c r="X511" s="6">
        <f t="shared" si="20"/>
        <v>2.7199058665933262E-2</v>
      </c>
      <c r="Y511" s="6">
        <f t="shared" si="21"/>
        <v>0.3243116855907543</v>
      </c>
      <c r="AH511" s="5"/>
      <c r="AI511" s="5"/>
      <c r="AJ511" s="7"/>
      <c r="AK511" s="12"/>
      <c r="AL511" s="12"/>
    </row>
    <row r="512" spans="21:38" x14ac:dyDescent="0.25">
      <c r="U512" s="2">
        <f t="shared" si="14"/>
        <v>543</v>
      </c>
      <c r="V512" s="1">
        <f t="shared" si="6"/>
        <v>44439</v>
      </c>
      <c r="W512" s="6">
        <f t="shared" si="19"/>
        <v>0.6475454140672332</v>
      </c>
      <c r="X512" s="6">
        <f t="shared" si="20"/>
        <v>2.7043343758679311E-2</v>
      </c>
      <c r="Y512" s="6">
        <f t="shared" si="21"/>
        <v>0.3254112421740879</v>
      </c>
      <c r="AH512" s="5"/>
      <c r="AI512" s="5"/>
      <c r="AJ512" s="7"/>
      <c r="AK512" s="12"/>
      <c r="AL512" s="12"/>
    </row>
    <row r="513" spans="21:38" x14ac:dyDescent="0.25">
      <c r="U513" s="2">
        <f t="shared" si="14"/>
        <v>544</v>
      </c>
      <c r="V513" s="1">
        <f t="shared" si="6"/>
        <v>44440</v>
      </c>
      <c r="W513" s="6">
        <f t="shared" si="19"/>
        <v>0.64660884370261185</v>
      </c>
      <c r="X513" s="6">
        <f t="shared" si="20"/>
        <v>2.6902691819079172E-2</v>
      </c>
      <c r="Y513" s="6">
        <f t="shared" si="21"/>
        <v>0.32648846447830909</v>
      </c>
      <c r="AH513" s="5"/>
      <c r="AI513" s="5"/>
      <c r="AJ513" s="7"/>
      <c r="AK513" s="12"/>
      <c r="AL513" s="12"/>
    </row>
    <row r="514" spans="21:38" x14ac:dyDescent="0.25">
      <c r="U514" s="2">
        <f t="shared" si="14"/>
        <v>545</v>
      </c>
      <c r="V514" s="1">
        <f t="shared" si="6"/>
        <v>44441</v>
      </c>
      <c r="W514" s="6">
        <f t="shared" si="19"/>
        <v>0.64567748758400068</v>
      </c>
      <c r="X514" s="6">
        <f t="shared" si="20"/>
        <v>2.6745812741806312E-2</v>
      </c>
      <c r="Y514" s="6">
        <f t="shared" si="21"/>
        <v>0.32757669967419345</v>
      </c>
      <c r="AH514" s="5"/>
      <c r="AI514" s="5"/>
      <c r="AJ514" s="7"/>
      <c r="AK514" s="12"/>
      <c r="AL514" s="12"/>
    </row>
    <row r="515" spans="21:38" x14ac:dyDescent="0.25">
      <c r="U515" s="2">
        <f t="shared" si="14"/>
        <v>546</v>
      </c>
      <c r="V515" s="1">
        <f t="shared" si="6"/>
        <v>44442</v>
      </c>
      <c r="W515" s="6">
        <f t="shared" si="19"/>
        <v>0.64475448457339535</v>
      </c>
      <c r="X515" s="6">
        <f t="shared" si="20"/>
        <v>2.6604220994042253E-2</v>
      </c>
      <c r="Y515" s="6">
        <f t="shared" si="21"/>
        <v>0.32864129443256251</v>
      </c>
      <c r="AH515" s="5"/>
      <c r="AI515" s="5"/>
      <c r="AJ515" s="7"/>
      <c r="AK515" s="12"/>
      <c r="AL515" s="12"/>
    </row>
    <row r="516" spans="21:38" x14ac:dyDescent="0.25">
      <c r="U516" s="2">
        <f t="shared" si="14"/>
        <v>547</v>
      </c>
      <c r="V516" s="1">
        <f t="shared" si="6"/>
        <v>44443</v>
      </c>
      <c r="W516" s="6">
        <f t="shared" si="19"/>
        <v>0.64383558218464398</v>
      </c>
      <c r="X516" s="6">
        <f t="shared" si="20"/>
        <v>2.6446285221608232E-2</v>
      </c>
      <c r="Y516" s="6">
        <f t="shared" si="21"/>
        <v>0.32971813259374827</v>
      </c>
      <c r="AH516" s="5"/>
      <c r="AI516" s="5"/>
      <c r="AJ516" s="7"/>
      <c r="AK516" s="12"/>
      <c r="AL516" s="12"/>
    </row>
    <row r="517" spans="21:38" x14ac:dyDescent="0.25">
      <c r="U517" s="2">
        <f t="shared" si="14"/>
        <v>548</v>
      </c>
      <c r="V517" s="1">
        <f t="shared" si="6"/>
        <v>44444</v>
      </c>
      <c r="W517" s="6">
        <f t="shared" si="19"/>
        <v>0.64292612312754893</v>
      </c>
      <c r="X517" s="6">
        <f t="shared" si="20"/>
        <v>2.6303862121929773E-2</v>
      </c>
      <c r="Y517" s="6">
        <f t="shared" si="21"/>
        <v>0.33077001475052148</v>
      </c>
      <c r="AH517" s="5"/>
      <c r="AI517" s="5"/>
      <c r="AJ517" s="7"/>
      <c r="AK517" s="12"/>
      <c r="AL517" s="12"/>
    </row>
    <row r="518" spans="21:38" x14ac:dyDescent="0.25">
      <c r="U518" s="2">
        <f t="shared" si="14"/>
        <v>549</v>
      </c>
      <c r="V518" s="1">
        <f t="shared" si="6"/>
        <v>44445</v>
      </c>
      <c r="W518" s="6">
        <f t="shared" si="19"/>
        <v>0.64201963591555788</v>
      </c>
      <c r="X518" s="6">
        <f t="shared" si="20"/>
        <v>2.6144975124798676E-2</v>
      </c>
      <c r="Y518" s="6">
        <f t="shared" si="21"/>
        <v>0.33183538895964393</v>
      </c>
      <c r="AH518" s="5"/>
      <c r="AI518" s="5"/>
      <c r="AJ518" s="7"/>
      <c r="AK518" s="12"/>
      <c r="AL518" s="12"/>
    </row>
    <row r="519" spans="21:38" x14ac:dyDescent="0.25">
      <c r="U519" s="2">
        <f t="shared" si="14"/>
        <v>550</v>
      </c>
      <c r="V519" s="1">
        <f t="shared" si="6"/>
        <v>44446</v>
      </c>
      <c r="W519" s="6">
        <f t="shared" si="19"/>
        <v>0.64112369088893761</v>
      </c>
      <c r="X519" s="6">
        <f t="shared" si="20"/>
        <v>2.6001827162432822E-2</v>
      </c>
      <c r="Y519" s="6">
        <f t="shared" si="21"/>
        <v>0.33287448194862973</v>
      </c>
      <c r="AH519" s="5"/>
      <c r="AI519" s="5"/>
      <c r="AJ519" s="7"/>
      <c r="AK519" s="12"/>
      <c r="AL519" s="12"/>
    </row>
    <row r="520" spans="21:38" x14ac:dyDescent="0.25">
      <c r="U520" s="2">
        <f t="shared" si="14"/>
        <v>551</v>
      </c>
      <c r="V520" s="1">
        <f t="shared" si="6"/>
        <v>44447</v>
      </c>
      <c r="W520" s="6">
        <f t="shared" si="19"/>
        <v>0.64022957382566825</v>
      </c>
      <c r="X520" s="6">
        <f t="shared" si="20"/>
        <v>2.5842092314453242E-2</v>
      </c>
      <c r="Y520" s="6">
        <f t="shared" si="21"/>
        <v>0.33392833385987902</v>
      </c>
      <c r="AH520" s="5"/>
      <c r="AI520" s="5"/>
      <c r="AJ520" s="7"/>
      <c r="AK520" s="12"/>
      <c r="AL520" s="12"/>
    </row>
    <row r="521" spans="21:38" x14ac:dyDescent="0.25">
      <c r="U521" s="2">
        <f t="shared" si="14"/>
        <v>552</v>
      </c>
      <c r="V521" s="1">
        <f t="shared" si="6"/>
        <v>44448</v>
      </c>
      <c r="W521" s="6">
        <f t="shared" si="19"/>
        <v>0.6393471066387123</v>
      </c>
      <c r="X521" s="6">
        <f t="shared" si="20"/>
        <v>2.5698323925610937E-2</v>
      </c>
      <c r="Y521" s="6">
        <f t="shared" si="21"/>
        <v>0.33495456943567686</v>
      </c>
      <c r="AH521" s="5"/>
      <c r="AI521" s="5"/>
      <c r="AJ521" s="7"/>
      <c r="AK521" s="12"/>
      <c r="AL521" s="12"/>
    </row>
    <row r="522" spans="21:38" x14ac:dyDescent="0.25">
      <c r="U522" s="2">
        <f t="shared" si="14"/>
        <v>553</v>
      </c>
      <c r="V522" s="1">
        <f t="shared" si="6"/>
        <v>44449</v>
      </c>
      <c r="W522" s="6">
        <f t="shared" si="19"/>
        <v>0.63846530847089911</v>
      </c>
      <c r="X522" s="6">
        <f t="shared" si="20"/>
        <v>2.5537842419555434E-2</v>
      </c>
      <c r="Y522" s="6">
        <f t="shared" si="21"/>
        <v>0.33599684910954597</v>
      </c>
      <c r="AH522" s="5"/>
      <c r="AI522" s="5"/>
      <c r="AJ522" s="7"/>
      <c r="AK522" s="12"/>
      <c r="AL522" s="12"/>
    </row>
    <row r="523" spans="21:38" x14ac:dyDescent="0.25">
      <c r="U523" s="2">
        <f t="shared" si="14"/>
        <v>554</v>
      </c>
      <c r="V523" s="1">
        <f t="shared" si="6"/>
        <v>44450</v>
      </c>
      <c r="W523" s="6">
        <f t="shared" si="19"/>
        <v>0.63759627691887932</v>
      </c>
      <c r="X523" s="6">
        <f t="shared" si="20"/>
        <v>2.5393555909134068E-2</v>
      </c>
      <c r="Y523" s="6">
        <f t="shared" si="21"/>
        <v>0.33701016717198667</v>
      </c>
      <c r="AH523" s="5"/>
      <c r="AI523" s="5"/>
      <c r="AJ523" s="7"/>
      <c r="AK523" s="12"/>
      <c r="AL523" s="12"/>
    </row>
    <row r="524" spans="21:38" x14ac:dyDescent="0.25">
      <c r="U524" s="2">
        <f t="shared" si="14"/>
        <v>555</v>
      </c>
      <c r="V524" s="1">
        <f t="shared" si="6"/>
        <v>44451</v>
      </c>
      <c r="W524" s="6">
        <f t="shared" si="19"/>
        <v>0.63672674041641508</v>
      </c>
      <c r="X524" s="6">
        <f t="shared" si="20"/>
        <v>2.5232426679868129E-2</v>
      </c>
      <c r="Y524" s="6">
        <f t="shared" si="21"/>
        <v>0.33804083290371728</v>
      </c>
      <c r="AH524" s="5"/>
      <c r="AI524" s="5"/>
      <c r="AJ524" s="7"/>
      <c r="AK524" s="12"/>
      <c r="AL524" s="12"/>
    </row>
    <row r="525" spans="21:38" x14ac:dyDescent="0.25">
      <c r="U525" s="2">
        <f t="shared" si="14"/>
        <v>556</v>
      </c>
      <c r="V525" s="1">
        <f t="shared" si="6"/>
        <v>44452</v>
      </c>
      <c r="W525" s="6">
        <f t="shared" si="19"/>
        <v>0.63587109653317209</v>
      </c>
      <c r="X525" s="6">
        <f t="shared" si="20"/>
        <v>2.5087722150709004E-2</v>
      </c>
      <c r="Y525" s="6">
        <f t="shared" si="21"/>
        <v>0.33904118131611904</v>
      </c>
      <c r="AH525" s="5"/>
      <c r="AI525" s="5"/>
      <c r="AJ525" s="7"/>
      <c r="AK525" s="12"/>
      <c r="AL525" s="12"/>
    </row>
    <row r="526" spans="21:38" x14ac:dyDescent="0.25">
      <c r="U526" s="2">
        <f t="shared" si="14"/>
        <v>557</v>
      </c>
      <c r="V526" s="1">
        <f t="shared" si="6"/>
        <v>44453</v>
      </c>
      <c r="W526" s="6">
        <f t="shared" si="19"/>
        <v>0.63501375873570898</v>
      </c>
      <c r="X526" s="6">
        <f t="shared" si="20"/>
        <v>2.4926041805838309E-2</v>
      </c>
      <c r="Y526" s="6">
        <f t="shared" si="21"/>
        <v>0.34006019945845323</v>
      </c>
      <c r="AH526" s="5"/>
      <c r="AI526" s="5"/>
      <c r="AJ526" s="7"/>
      <c r="AK526" s="12"/>
      <c r="AL526" s="12"/>
    </row>
    <row r="527" spans="21:38" x14ac:dyDescent="0.25">
      <c r="U527" s="2">
        <f t="shared" si="14"/>
        <v>558</v>
      </c>
      <c r="V527" s="1">
        <f t="shared" si="6"/>
        <v>44454</v>
      </c>
      <c r="W527" s="6">
        <f t="shared" si="19"/>
        <v>0.63417144904432532</v>
      </c>
      <c r="X527" s="6">
        <f t="shared" si="20"/>
        <v>2.4781017095379637E-2</v>
      </c>
      <c r="Y527" s="6">
        <f t="shared" si="21"/>
        <v>0.34104753386029518</v>
      </c>
      <c r="AH527" s="5"/>
      <c r="AI527" s="5"/>
      <c r="AJ527" s="7"/>
      <c r="AK527" s="12"/>
      <c r="AL527" s="12"/>
    </row>
    <row r="528" spans="21:38" x14ac:dyDescent="0.25">
      <c r="U528" s="2">
        <f t="shared" si="14"/>
        <v>559</v>
      </c>
      <c r="V528" s="1">
        <f t="shared" si="6"/>
        <v>44455</v>
      </c>
      <c r="W528" s="6">
        <f t="shared" si="19"/>
        <v>0.63332624150566563</v>
      </c>
      <c r="X528" s="6">
        <f t="shared" si="20"/>
        <v>2.4618879853206817E-2</v>
      </c>
      <c r="Y528" s="6">
        <f t="shared" si="21"/>
        <v>0.34205487864112805</v>
      </c>
      <c r="AH528" s="5"/>
      <c r="AI528" s="5"/>
      <c r="AJ528" s="7"/>
      <c r="AK528" s="12"/>
      <c r="AL528" s="12"/>
    </row>
    <row r="529" spans="21:38" x14ac:dyDescent="0.25">
      <c r="U529" s="2">
        <f t="shared" si="14"/>
        <v>560</v>
      </c>
      <c r="V529" s="1">
        <f t="shared" si="6"/>
        <v>44456</v>
      </c>
      <c r="W529" s="6">
        <f t="shared" si="19"/>
        <v>0.63249720726691372</v>
      </c>
      <c r="X529" s="6">
        <f t="shared" si="20"/>
        <v>2.4473630477356199E-2</v>
      </c>
      <c r="Y529" s="6">
        <f t="shared" si="21"/>
        <v>0.34302916225573016</v>
      </c>
      <c r="AH529" s="5"/>
      <c r="AI529" s="5"/>
      <c r="AJ529" s="7"/>
      <c r="AK529" s="12"/>
      <c r="AL529" s="12"/>
    </row>
    <row r="530" spans="21:38" x14ac:dyDescent="0.25">
      <c r="U530" s="2">
        <f t="shared" si="14"/>
        <v>561</v>
      </c>
      <c r="V530" s="1">
        <f t="shared" si="6"/>
        <v>44457</v>
      </c>
      <c r="W530" s="6">
        <f t="shared" si="19"/>
        <v>0.63166405629679334</v>
      </c>
      <c r="X530" s="6">
        <f t="shared" si="20"/>
        <v>2.4311128111962503E-2</v>
      </c>
      <c r="Y530" s="6">
        <f t="shared" si="21"/>
        <v>0.34402481559124459</v>
      </c>
      <c r="AH530" s="5"/>
      <c r="AI530" s="5"/>
      <c r="AJ530" s="7"/>
      <c r="AK530" s="12"/>
      <c r="AL530" s="12"/>
    </row>
    <row r="531" spans="21:38" x14ac:dyDescent="0.25">
      <c r="U531" s="2">
        <f t="shared" si="14"/>
        <v>562</v>
      </c>
      <c r="V531" s="1">
        <f t="shared" si="6"/>
        <v>44458</v>
      </c>
      <c r="W531" s="6">
        <f t="shared" si="19"/>
        <v>0.63084823375497534</v>
      </c>
      <c r="X531" s="6">
        <f t="shared" si="20"/>
        <v>2.4165747215997992E-2</v>
      </c>
      <c r="Y531" s="6">
        <f t="shared" si="21"/>
        <v>0.34498601902902676</v>
      </c>
      <c r="AH531" s="5"/>
      <c r="AI531" s="5"/>
      <c r="AJ531" s="7"/>
      <c r="AK531" s="12"/>
      <c r="AL531" s="12"/>
    </row>
    <row r="532" spans="21:38" x14ac:dyDescent="0.25">
      <c r="U532" s="2">
        <f t="shared" si="14"/>
        <v>563</v>
      </c>
      <c r="V532" s="1">
        <f t="shared" si="6"/>
        <v>44459</v>
      </c>
      <c r="W532" s="6">
        <f t="shared" si="19"/>
        <v>0.63002706065787306</v>
      </c>
      <c r="X532" s="6">
        <f t="shared" si="20"/>
        <v>2.4002969009251099E-2</v>
      </c>
      <c r="Y532" s="6">
        <f t="shared" si="21"/>
        <v>0.34596997033287624</v>
      </c>
      <c r="AH532" s="5"/>
      <c r="AI532" s="5"/>
      <c r="AJ532" s="7"/>
      <c r="AK532" s="12"/>
      <c r="AL532" s="12"/>
    </row>
    <row r="533" spans="21:38" x14ac:dyDescent="0.25">
      <c r="U533" s="2">
        <f t="shared" si="14"/>
        <v>564</v>
      </c>
      <c r="V533" s="1">
        <f t="shared" si="6"/>
        <v>44460</v>
      </c>
      <c r="W533" s="6">
        <f t="shared" si="19"/>
        <v>0.62922438128369884</v>
      </c>
      <c r="X533" s="6">
        <f t="shared" si="20"/>
        <v>2.3857547325546798E-2</v>
      </c>
      <c r="Y533" s="6">
        <f t="shared" si="21"/>
        <v>0.34691807139075442</v>
      </c>
      <c r="AH533" s="5"/>
      <c r="AI533" s="5"/>
      <c r="AJ533" s="7"/>
      <c r="AK533" s="12"/>
      <c r="AL533" s="12"/>
    </row>
    <row r="534" spans="21:38" x14ac:dyDescent="0.25">
      <c r="U534" s="2">
        <f t="shared" si="14"/>
        <v>565</v>
      </c>
      <c r="V534" s="1">
        <f t="shared" si="6"/>
        <v>44461</v>
      </c>
      <c r="W534" s="6">
        <f t="shared" si="19"/>
        <v>0.62841510259433364</v>
      </c>
      <c r="X534" s="6">
        <f t="shared" si="20"/>
        <v>2.3694580025823683E-2</v>
      </c>
      <c r="Y534" s="6">
        <f t="shared" si="21"/>
        <v>0.34789031737984311</v>
      </c>
      <c r="AH534" s="5"/>
      <c r="AI534" s="5"/>
      <c r="AJ534" s="7"/>
      <c r="AK534" s="12"/>
      <c r="AL534" s="12"/>
    </row>
    <row r="535" spans="21:38" x14ac:dyDescent="0.25">
      <c r="U535" s="2">
        <f t="shared" si="14"/>
        <v>566</v>
      </c>
      <c r="V535" s="1">
        <f t="shared" si="6"/>
        <v>44462</v>
      </c>
      <c r="W535" s="6">
        <f t="shared" si="19"/>
        <v>0.62762549332451267</v>
      </c>
      <c r="X535" s="6">
        <f t="shared" si="20"/>
        <v>2.3549205838184355E-2</v>
      </c>
      <c r="Y535" s="6">
        <f t="shared" si="21"/>
        <v>0.34882530083730307</v>
      </c>
      <c r="AH535" s="5"/>
      <c r="AI535" s="5"/>
      <c r="AJ535" s="7"/>
      <c r="AK535" s="12"/>
      <c r="AL535" s="12"/>
    </row>
    <row r="536" spans="21:38" x14ac:dyDescent="0.25">
      <c r="U536" s="2">
        <f t="shared" si="14"/>
        <v>567</v>
      </c>
      <c r="V536" s="1">
        <f t="shared" si="6"/>
        <v>44463</v>
      </c>
      <c r="W536" s="6">
        <f t="shared" si="19"/>
        <v>0.62682802103971835</v>
      </c>
      <c r="X536" s="6">
        <f t="shared" si="20"/>
        <v>2.3386133625587224E-2</v>
      </c>
      <c r="Y536" s="6">
        <f t="shared" si="21"/>
        <v>0.34978584533469481</v>
      </c>
      <c r="AH536" s="5"/>
      <c r="AI536" s="5"/>
      <c r="AJ536" s="7"/>
      <c r="AK536" s="12"/>
      <c r="AL536" s="12"/>
    </row>
    <row r="537" spans="21:38" x14ac:dyDescent="0.25">
      <c r="U537" s="2">
        <f t="shared" si="14"/>
        <v>568</v>
      </c>
      <c r="V537" s="1">
        <f t="shared" si="6"/>
        <v>44464</v>
      </c>
      <c r="W537" s="6">
        <f t="shared" si="19"/>
        <v>0.6260514045129677</v>
      </c>
      <c r="X537" s="6">
        <f t="shared" si="20"/>
        <v>2.3240892739966455E-2</v>
      </c>
      <c r="Y537" s="6">
        <f t="shared" si="21"/>
        <v>0.35070770274706597</v>
      </c>
      <c r="AH537" s="5"/>
      <c r="AI537" s="5"/>
      <c r="AJ537" s="7"/>
      <c r="AK537" s="12"/>
      <c r="AL537" s="12"/>
    </row>
    <row r="538" spans="21:38" x14ac:dyDescent="0.25">
      <c r="U538" s="2">
        <f t="shared" si="14"/>
        <v>569</v>
      </c>
      <c r="V538" s="1">
        <f t="shared" si="6"/>
        <v>44465</v>
      </c>
      <c r="W538" s="6">
        <f t="shared" si="19"/>
        <v>0.62526564631966297</v>
      </c>
      <c r="X538" s="6">
        <f t="shared" si="20"/>
        <v>2.3077797197800662E-2</v>
      </c>
      <c r="Y538" s="6">
        <f t="shared" si="21"/>
        <v>0.3516565564825368</v>
      </c>
      <c r="AH538" s="5"/>
      <c r="AI538" s="5"/>
      <c r="AJ538" s="7"/>
      <c r="AK538" s="12"/>
      <c r="AL538" s="12"/>
    </row>
    <row r="539" spans="21:38" x14ac:dyDescent="0.25">
      <c r="U539" s="2">
        <f t="shared" si="14"/>
        <v>570</v>
      </c>
      <c r="V539" s="1">
        <f t="shared" si="6"/>
        <v>44466</v>
      </c>
      <c r="W539" s="6">
        <f t="shared" si="19"/>
        <v>0.62450194110886104</v>
      </c>
      <c r="X539" s="6">
        <f t="shared" si="20"/>
        <v>2.2932772919168811E-2</v>
      </c>
      <c r="Y539" s="6">
        <f t="shared" si="21"/>
        <v>0.35256528597197029</v>
      </c>
      <c r="AH539" s="5"/>
      <c r="AI539" s="5"/>
      <c r="AJ539" s="7"/>
      <c r="AK539" s="12"/>
      <c r="AL539" s="12"/>
    </row>
    <row r="540" spans="21:38" x14ac:dyDescent="0.25">
      <c r="U540" s="2">
        <f t="shared" si="14"/>
        <v>571</v>
      </c>
      <c r="V540" s="1">
        <f t="shared" si="6"/>
        <v>44467</v>
      </c>
      <c r="W540" s="6">
        <f t="shared" si="19"/>
        <v>0.62372780060785804</v>
      </c>
      <c r="X540" s="6">
        <f t="shared" si="20"/>
        <v>2.2769733011443877E-2</v>
      </c>
      <c r="Y540" s="6">
        <f t="shared" si="21"/>
        <v>0.35350246638069849</v>
      </c>
      <c r="AH540" s="5"/>
      <c r="AI540" s="5"/>
      <c r="AJ540" s="7"/>
      <c r="AK540" s="12"/>
      <c r="AL540" s="12"/>
    </row>
    <row r="541" spans="21:38" x14ac:dyDescent="0.25">
      <c r="U541" s="2">
        <f t="shared" si="14"/>
        <v>572</v>
      </c>
      <c r="V541" s="1">
        <f t="shared" si="6"/>
        <v>44468</v>
      </c>
      <c r="W541" s="6">
        <f t="shared" si="19"/>
        <v>0.6229769214481008</v>
      </c>
      <c r="X541" s="6">
        <f t="shared" si="20"/>
        <v>2.262500612656514E-2</v>
      </c>
      <c r="Y541" s="6">
        <f t="shared" si="21"/>
        <v>0.35439807242533417</v>
      </c>
      <c r="AH541" s="5"/>
      <c r="AI541" s="5"/>
      <c r="AJ541" s="7"/>
      <c r="AK541" s="12"/>
      <c r="AL541" s="12"/>
    </row>
    <row r="542" spans="21:38" x14ac:dyDescent="0.25">
      <c r="U542" s="2">
        <f t="shared" si="14"/>
        <v>573</v>
      </c>
      <c r="V542" s="1">
        <f t="shared" si="6"/>
        <v>44469</v>
      </c>
      <c r="W542" s="6">
        <f t="shared" si="19"/>
        <v>0.62221429837352216</v>
      </c>
      <c r="X542" s="6">
        <f t="shared" si="20"/>
        <v>2.2462098181273829E-2</v>
      </c>
      <c r="Y542" s="6">
        <f t="shared" si="21"/>
        <v>0.35532360344520436</v>
      </c>
      <c r="AH542" s="5"/>
      <c r="AI542" s="5"/>
      <c r="AJ542" s="7"/>
      <c r="AK542" s="12"/>
      <c r="AL542" s="12"/>
    </row>
    <row r="543" spans="21:38" x14ac:dyDescent="0.25">
      <c r="U543" s="2">
        <f t="shared" si="14"/>
        <v>574</v>
      </c>
      <c r="V543" s="1">
        <f t="shared" si="6"/>
        <v>44470</v>
      </c>
      <c r="W543" s="6">
        <f t="shared" si="19"/>
        <v>0.62147615638586173</v>
      </c>
      <c r="X543" s="6">
        <f t="shared" si="20"/>
        <v>2.2317746947146295E-2</v>
      </c>
      <c r="Y543" s="6">
        <f t="shared" si="21"/>
        <v>0.35620609666699204</v>
      </c>
      <c r="AH543" s="5"/>
      <c r="AI543" s="5"/>
      <c r="AJ543" s="7"/>
      <c r="AK543" s="12"/>
      <c r="AL543" s="12"/>
    </row>
    <row r="544" spans="21:38" x14ac:dyDescent="0.25">
      <c r="U544" s="2">
        <f t="shared" si="14"/>
        <v>575</v>
      </c>
      <c r="V544" s="1">
        <f t="shared" si="6"/>
        <v>44471</v>
      </c>
      <c r="W544" s="6">
        <f t="shared" si="19"/>
        <v>0.62072494681995993</v>
      </c>
      <c r="X544" s="6">
        <f t="shared" si="20"/>
        <v>2.2155044645071752E-2</v>
      </c>
      <c r="Y544" s="6">
        <f t="shared" si="21"/>
        <v>0.35712000853496872</v>
      </c>
      <c r="AH544" s="5"/>
      <c r="AI544" s="5"/>
      <c r="AJ544" s="7"/>
      <c r="AK544" s="12"/>
      <c r="AL544" s="12"/>
    </row>
    <row r="545" spans="21:38" x14ac:dyDescent="0.25">
      <c r="U545" s="2">
        <f t="shared" si="14"/>
        <v>576</v>
      </c>
      <c r="V545" s="1">
        <f t="shared" si="6"/>
        <v>44472</v>
      </c>
      <c r="W545" s="6">
        <f t="shared" si="19"/>
        <v>0.61999944973063159</v>
      </c>
      <c r="X545" s="6">
        <f t="shared" si="20"/>
        <v>2.201114478278017E-2</v>
      </c>
      <c r="Y545" s="6">
        <f t="shared" si="21"/>
        <v>0.35798940548658831</v>
      </c>
      <c r="AH545" s="5"/>
      <c r="AI545" s="5"/>
      <c r="AJ545" s="7"/>
      <c r="AK545" s="12"/>
      <c r="AL545" s="12"/>
    </row>
    <row r="546" spans="21:38" x14ac:dyDescent="0.25">
      <c r="U546" s="2">
        <f t="shared" si="14"/>
        <v>577</v>
      </c>
      <c r="V546" s="1">
        <f t="shared" si="6"/>
        <v>44473</v>
      </c>
      <c r="W546" s="6">
        <f t="shared" si="19"/>
        <v>0.6192595463138284</v>
      </c>
      <c r="X546" s="6">
        <f t="shared" si="20"/>
        <v>2.1848719151577607E-2</v>
      </c>
      <c r="Y546" s="6">
        <f t="shared" si="21"/>
        <v>0.35889173453459444</v>
      </c>
      <c r="AH546" s="5"/>
      <c r="AI546" s="5"/>
      <c r="AJ546" s="7"/>
      <c r="AK546" s="12"/>
      <c r="AL546" s="12"/>
    </row>
    <row r="547" spans="21:38" x14ac:dyDescent="0.25">
      <c r="U547" s="2">
        <f t="shared" si="14"/>
        <v>578</v>
      </c>
      <c r="V547" s="1">
        <f t="shared" si="6"/>
        <v>44474</v>
      </c>
      <c r="W547" s="6">
        <f t="shared" si="19"/>
        <v>0.61854659866879458</v>
      </c>
      <c r="X547" s="6">
        <f t="shared" si="20"/>
        <v>2.1705343845305741E-2</v>
      </c>
      <c r="Y547" s="6">
        <f t="shared" si="21"/>
        <v>0.35974805748589977</v>
      </c>
      <c r="AH547" s="5"/>
      <c r="AI547" s="5"/>
      <c r="AJ547" s="7"/>
      <c r="AK547" s="12"/>
      <c r="AL547" s="12"/>
    </row>
    <row r="548" spans="21:38" x14ac:dyDescent="0.25">
      <c r="U548" s="2">
        <f t="shared" si="14"/>
        <v>579</v>
      </c>
      <c r="V548" s="1">
        <f t="shared" si="6"/>
        <v>44475</v>
      </c>
      <c r="W548" s="6">
        <f t="shared" si="19"/>
        <v>0.61781789080478156</v>
      </c>
      <c r="X548" s="6">
        <f t="shared" si="20"/>
        <v>2.1543263258602809E-2</v>
      </c>
      <c r="Y548" s="6">
        <f t="shared" si="21"/>
        <v>0.36063884593661605</v>
      </c>
      <c r="AH548" s="5"/>
      <c r="AI548" s="5"/>
      <c r="AJ548" s="7"/>
      <c r="AK548" s="12"/>
      <c r="AL548" s="12"/>
    </row>
    <row r="549" spans="21:38" x14ac:dyDescent="0.25">
      <c r="U549" s="2">
        <f t="shared" si="14"/>
        <v>580</v>
      </c>
      <c r="V549" s="1">
        <f t="shared" si="6"/>
        <v>44476</v>
      </c>
      <c r="W549" s="6">
        <f t="shared" si="19"/>
        <v>0.61711739417944322</v>
      </c>
      <c r="X549" s="6">
        <f t="shared" si="20"/>
        <v>2.1400483159550541E-2</v>
      </c>
      <c r="Y549" s="6">
        <f t="shared" si="21"/>
        <v>0.36148212266100632</v>
      </c>
      <c r="AH549" s="5"/>
      <c r="AI549" s="5"/>
      <c r="AJ549" s="7"/>
      <c r="AK549" s="12"/>
      <c r="AL549" s="12"/>
    </row>
    <row r="550" spans="21:38" x14ac:dyDescent="0.25">
      <c r="U550" s="2">
        <f t="shared" si="14"/>
        <v>581</v>
      </c>
      <c r="V550" s="1">
        <f t="shared" si="6"/>
        <v>44477</v>
      </c>
      <c r="W550" s="6">
        <f t="shared" si="19"/>
        <v>0.61639976823520537</v>
      </c>
      <c r="X550" s="6">
        <f t="shared" si="20"/>
        <v>2.1238813340809307E-2</v>
      </c>
      <c r="Y550" s="6">
        <f t="shared" si="21"/>
        <v>0.36236141842398573</v>
      </c>
      <c r="AH550" s="5"/>
      <c r="AI550" s="5"/>
      <c r="AJ550" s="7"/>
      <c r="AK550" s="12"/>
      <c r="AL550" s="12"/>
    </row>
    <row r="551" spans="21:38" x14ac:dyDescent="0.25">
      <c r="U551" s="2">
        <f t="shared" si="14"/>
        <v>582</v>
      </c>
      <c r="V551" s="1">
        <f t="shared" si="6"/>
        <v>44478</v>
      </c>
      <c r="W551" s="6">
        <f t="shared" si="19"/>
        <v>0.61571162143915315</v>
      </c>
      <c r="X551" s="6">
        <f t="shared" si="20"/>
        <v>2.1096696575759126E-2</v>
      </c>
      <c r="Y551" s="6">
        <f t="shared" si="21"/>
        <v>0.36319168198508778</v>
      </c>
      <c r="AH551" s="5"/>
      <c r="AI551" s="5"/>
      <c r="AJ551" s="7"/>
      <c r="AK551" s="12"/>
      <c r="AL551" s="12"/>
    </row>
    <row r="552" spans="21:38" x14ac:dyDescent="0.25">
      <c r="U552" s="2">
        <f t="shared" si="14"/>
        <v>583</v>
      </c>
      <c r="V552" s="1">
        <f t="shared" si="6"/>
        <v>44479</v>
      </c>
      <c r="W552" s="6">
        <f t="shared" si="19"/>
        <v>0.6150049609397984</v>
      </c>
      <c r="X552" s="6">
        <f t="shared" si="20"/>
        <v>2.0935500606642492E-2</v>
      </c>
      <c r="Y552" s="6">
        <f t="shared" si="21"/>
        <v>0.36405953845355948</v>
      </c>
      <c r="AH552" s="5"/>
      <c r="AI552" s="5"/>
      <c r="AJ552" s="7"/>
      <c r="AK552" s="12"/>
      <c r="AL552" s="12"/>
    </row>
    <row r="553" spans="21:38" x14ac:dyDescent="0.25">
      <c r="U553" s="2">
        <f t="shared" si="14"/>
        <v>584</v>
      </c>
      <c r="V553" s="1">
        <f t="shared" si="6"/>
        <v>44480</v>
      </c>
      <c r="W553" s="6">
        <f t="shared" si="19"/>
        <v>0.61432906021649614</v>
      </c>
      <c r="X553" s="6">
        <f t="shared" si="20"/>
        <v>2.0794112790920409E-2</v>
      </c>
      <c r="Y553" s="6">
        <f t="shared" si="21"/>
        <v>0.3648768269925835</v>
      </c>
      <c r="AH553" s="5"/>
      <c r="AI553" s="5"/>
      <c r="AJ553" s="7"/>
      <c r="AK553" s="12"/>
      <c r="AL553" s="12"/>
    </row>
    <row r="554" spans="21:38" x14ac:dyDescent="0.25">
      <c r="U554" s="2">
        <f t="shared" si="14"/>
        <v>585</v>
      </c>
      <c r="V554" s="1">
        <f t="shared" si="6"/>
        <v>44481</v>
      </c>
      <c r="W554" s="6">
        <f t="shared" si="19"/>
        <v>0.61363324603479341</v>
      </c>
      <c r="X554" s="6">
        <f t="shared" si="20"/>
        <v>2.0633451123906695E-2</v>
      </c>
      <c r="Y554" s="6">
        <f t="shared" si="21"/>
        <v>0.36573330284130023</v>
      </c>
      <c r="AH554" s="5"/>
      <c r="AI554" s="5"/>
      <c r="AJ554" s="7"/>
      <c r="AK554" s="12"/>
      <c r="AL554" s="12"/>
    </row>
    <row r="555" spans="21:38" x14ac:dyDescent="0.25">
      <c r="U555" s="2">
        <f t="shared" si="14"/>
        <v>586</v>
      </c>
      <c r="V555" s="1">
        <f t="shared" si="6"/>
        <v>44482</v>
      </c>
      <c r="W555" s="6">
        <f t="shared" si="19"/>
        <v>0.61296948525610506</v>
      </c>
      <c r="X555" s="6">
        <f t="shared" si="20"/>
        <v>2.0492855378484071E-2</v>
      </c>
      <c r="Y555" s="6">
        <f t="shared" si="21"/>
        <v>0.36653765936541088</v>
      </c>
      <c r="AH555" s="5"/>
      <c r="AI555" s="5"/>
      <c r="AJ555" s="7"/>
      <c r="AK555" s="12"/>
      <c r="AL555" s="12"/>
    </row>
    <row r="556" spans="21:38" x14ac:dyDescent="0.25">
      <c r="U556" s="2">
        <f t="shared" si="14"/>
        <v>587</v>
      </c>
      <c r="V556" s="1">
        <f t="shared" si="6"/>
        <v>44483</v>
      </c>
      <c r="W556" s="6">
        <f t="shared" si="19"/>
        <v>0.61228439579665239</v>
      </c>
      <c r="X556" s="6">
        <f t="shared" si="20"/>
        <v>2.0332785853475269E-2</v>
      </c>
      <c r="Y556" s="6">
        <f t="shared" si="21"/>
        <v>0.36738281834987269</v>
      </c>
      <c r="AH556" s="5"/>
      <c r="AI556" s="5"/>
      <c r="AJ556" s="7"/>
      <c r="AK556" s="12"/>
      <c r="AL556" s="12"/>
    </row>
    <row r="557" spans="21:38" x14ac:dyDescent="0.25">
      <c r="U557" s="2">
        <f t="shared" si="14"/>
        <v>588</v>
      </c>
      <c r="V557" s="1">
        <f t="shared" si="6"/>
        <v>44484</v>
      </c>
      <c r="W557" s="6">
        <f t="shared" si="19"/>
        <v>0.61163266665214266</v>
      </c>
      <c r="X557" s="6">
        <f t="shared" si="20"/>
        <v>2.0193042825960367E-2</v>
      </c>
      <c r="Y557" s="6">
        <f t="shared" si="21"/>
        <v>0.36817429052189693</v>
      </c>
      <c r="AH557" s="5"/>
      <c r="AI557" s="5"/>
      <c r="AJ557" s="7"/>
      <c r="AK557" s="12"/>
      <c r="AL557" s="12"/>
    </row>
    <row r="558" spans="21:38" x14ac:dyDescent="0.25">
      <c r="U558" s="2">
        <f t="shared" si="14"/>
        <v>589</v>
      </c>
      <c r="V558" s="1">
        <f t="shared" si="6"/>
        <v>44485</v>
      </c>
      <c r="W558" s="6">
        <f t="shared" si="19"/>
        <v>0.61095817803010333</v>
      </c>
      <c r="X558" s="6">
        <f t="shared" si="20"/>
        <v>2.0033620690632269E-2</v>
      </c>
      <c r="Y558" s="6">
        <f t="shared" si="21"/>
        <v>0.36900820127926481</v>
      </c>
      <c r="AH558" s="5"/>
      <c r="AI558" s="5"/>
      <c r="AJ558" s="7"/>
      <c r="AK558" s="12"/>
      <c r="AL558" s="12"/>
    </row>
    <row r="559" spans="21:38" x14ac:dyDescent="0.25">
      <c r="U559" s="2">
        <f t="shared" si="14"/>
        <v>590</v>
      </c>
      <c r="V559" s="1">
        <f t="shared" si="6"/>
        <v>44486</v>
      </c>
      <c r="W559" s="6">
        <f t="shared" si="19"/>
        <v>0.61031837021105861</v>
      </c>
      <c r="X559" s="6">
        <f t="shared" si="20"/>
        <v>1.9894788579903386E-2</v>
      </c>
      <c r="Y559" s="6">
        <f t="shared" si="21"/>
        <v>0.36978684120903793</v>
      </c>
      <c r="AH559" s="5"/>
      <c r="AI559" s="5"/>
      <c r="AJ559" s="7"/>
      <c r="AK559" s="12"/>
      <c r="AL559" s="12"/>
    </row>
    <row r="560" spans="21:38" x14ac:dyDescent="0.25">
      <c r="U560" s="2">
        <f t="shared" si="14"/>
        <v>591</v>
      </c>
      <c r="V560" s="1">
        <f t="shared" si="6"/>
        <v>44487</v>
      </c>
      <c r="W560" s="6">
        <f t="shared" si="19"/>
        <v>0.60965435642542121</v>
      </c>
      <c r="X560" s="6">
        <f t="shared" si="20"/>
        <v>1.9736066513549196E-2</v>
      </c>
      <c r="Y560" s="6">
        <f t="shared" si="21"/>
        <v>0.37060957706102998</v>
      </c>
      <c r="AH560" s="5"/>
      <c r="AI560" s="5"/>
      <c r="AJ560" s="7"/>
      <c r="AK560" s="12"/>
      <c r="AL560" s="12"/>
    </row>
    <row r="561" spans="21:38" x14ac:dyDescent="0.25">
      <c r="U561" s="2">
        <f t="shared" si="14"/>
        <v>592</v>
      </c>
      <c r="V561" s="1">
        <f t="shared" si="6"/>
        <v>44488</v>
      </c>
      <c r="W561" s="6">
        <f t="shared" si="19"/>
        <v>0.60902635780355407</v>
      </c>
      <c r="X561" s="6">
        <f t="shared" si="20"/>
        <v>1.9598201097785119E-2</v>
      </c>
      <c r="Y561" s="6">
        <f t="shared" si="21"/>
        <v>0.37137544109866077</v>
      </c>
      <c r="AH561" s="5"/>
      <c r="AI561" s="5"/>
      <c r="AJ561" s="7"/>
      <c r="AK561" s="12"/>
      <c r="AL561" s="12"/>
    </row>
    <row r="562" spans="21:38" x14ac:dyDescent="0.25">
      <c r="U562" s="2">
        <f t="shared" si="14"/>
        <v>593</v>
      </c>
      <c r="V562" s="1">
        <f t="shared" si="6"/>
        <v>44489</v>
      </c>
      <c r="W562" s="6">
        <f t="shared" si="19"/>
        <v>0.60837269090488733</v>
      </c>
      <c r="X562" s="6">
        <f t="shared" si="20"/>
        <v>1.9440229238408289E-2</v>
      </c>
      <c r="Y562" s="6">
        <f t="shared" si="21"/>
        <v>0.37218707985670479</v>
      </c>
      <c r="AH562" s="5"/>
      <c r="AI562" s="5"/>
      <c r="AJ562" s="7"/>
      <c r="AK562" s="12"/>
      <c r="AL562" s="12"/>
    </row>
    <row r="563" spans="21:38" x14ac:dyDescent="0.25">
      <c r="U563" s="2">
        <f t="shared" si="14"/>
        <v>594</v>
      </c>
      <c r="V563" s="1">
        <f t="shared" si="6"/>
        <v>44490</v>
      </c>
      <c r="W563" s="6">
        <f t="shared" si="19"/>
        <v>0.60775638770570217</v>
      </c>
      <c r="X563" s="6">
        <f t="shared" si="20"/>
        <v>1.9303383906276318E-2</v>
      </c>
      <c r="Y563" s="6">
        <f t="shared" si="21"/>
        <v>0.37294022838802143</v>
      </c>
      <c r="AH563" s="5"/>
      <c r="AI563" s="5"/>
      <c r="AJ563" s="7"/>
      <c r="AK563" s="12"/>
      <c r="AL563" s="12"/>
    </row>
    <row r="564" spans="21:38" x14ac:dyDescent="0.25">
      <c r="U564" s="2">
        <f t="shared" si="14"/>
        <v>595</v>
      </c>
      <c r="V564" s="1">
        <f t="shared" si="6"/>
        <v>44491</v>
      </c>
      <c r="W564" s="6">
        <f t="shared" si="19"/>
        <v>0.6071129379583895</v>
      </c>
      <c r="X564" s="6">
        <f t="shared" si="20"/>
        <v>1.9146209880693134E-2</v>
      </c>
      <c r="Y564" s="6">
        <f t="shared" si="21"/>
        <v>0.37374085216091779</v>
      </c>
      <c r="AH564" s="5"/>
      <c r="AI564" s="5"/>
      <c r="AJ564" s="7"/>
      <c r="AK564" s="12"/>
      <c r="AL564" s="12"/>
    </row>
    <row r="565" spans="21:38" x14ac:dyDescent="0.25">
      <c r="U565" s="2">
        <f t="shared" si="14"/>
        <v>596</v>
      </c>
      <c r="V565" s="1">
        <f t="shared" si="6"/>
        <v>44492</v>
      </c>
      <c r="W565" s="6">
        <f t="shared" si="19"/>
        <v>0.60650821492920315</v>
      </c>
      <c r="X565" s="6">
        <f t="shared" si="20"/>
        <v>1.9010435665459985E-2</v>
      </c>
      <c r="Y565" s="6">
        <f t="shared" si="21"/>
        <v>0.37448134940533684</v>
      </c>
      <c r="AH565" s="5"/>
      <c r="AI565" s="5"/>
      <c r="AJ565" s="7"/>
      <c r="AK565" s="12"/>
      <c r="AL565" s="12"/>
    </row>
    <row r="566" spans="21:38" x14ac:dyDescent="0.25">
      <c r="U566" s="2">
        <f t="shared" si="14"/>
        <v>597</v>
      </c>
      <c r="V566" s="1">
        <f t="shared" si="6"/>
        <v>44493</v>
      </c>
      <c r="W566" s="6">
        <f t="shared" si="19"/>
        <v>0.60587485096815574</v>
      </c>
      <c r="X566" s="6">
        <f t="shared" si="20"/>
        <v>1.8854104622177712E-2</v>
      </c>
      <c r="Y566" s="6">
        <f t="shared" si="21"/>
        <v>0.37527104440966702</v>
      </c>
      <c r="AH566" s="5"/>
      <c r="AI566" s="5"/>
      <c r="AJ566" s="7"/>
      <c r="AK566" s="12"/>
      <c r="AL566" s="12"/>
    </row>
    <row r="567" spans="21:38" x14ac:dyDescent="0.25">
      <c r="U567" s="2">
        <f t="shared" si="14"/>
        <v>598</v>
      </c>
      <c r="V567" s="1">
        <f t="shared" si="6"/>
        <v>44494</v>
      </c>
      <c r="W567" s="6">
        <f t="shared" si="19"/>
        <v>0.60528159154077688</v>
      </c>
      <c r="X567" s="6">
        <f t="shared" si="20"/>
        <v>1.8719450238514262E-2</v>
      </c>
      <c r="Y567" s="6">
        <f t="shared" si="21"/>
        <v>0.37599895822070878</v>
      </c>
      <c r="AH567" s="5"/>
      <c r="AI567" s="5"/>
      <c r="AJ567" s="7"/>
      <c r="AK567" s="12"/>
      <c r="AL567" s="12"/>
    </row>
    <row r="568" spans="21:38" x14ac:dyDescent="0.25">
      <c r="U568" s="2">
        <f t="shared" si="14"/>
        <v>599</v>
      </c>
      <c r="V568" s="1">
        <f t="shared" si="6"/>
        <v>44495</v>
      </c>
      <c r="W568" s="6">
        <f t="shared" si="19"/>
        <v>0.60465818052263742</v>
      </c>
      <c r="X568" s="6">
        <f t="shared" si="20"/>
        <v>1.8564004883156557E-2</v>
      </c>
      <c r="Y568" s="6">
        <f t="shared" si="21"/>
        <v>0.37677781459420651</v>
      </c>
      <c r="AH568" s="5"/>
      <c r="AI568" s="5"/>
      <c r="AJ568" s="7"/>
      <c r="AK568" s="12"/>
      <c r="AL568" s="12"/>
    </row>
    <row r="569" spans="21:38" x14ac:dyDescent="0.25">
      <c r="U569" s="2">
        <f t="shared" si="14"/>
        <v>600</v>
      </c>
      <c r="V569" s="1">
        <f t="shared" si="6"/>
        <v>44496</v>
      </c>
      <c r="W569" s="6">
        <f t="shared" si="19"/>
        <v>0.60407626697072447</v>
      </c>
      <c r="X569" s="6">
        <f t="shared" si="20"/>
        <v>1.8430516766413448E-2</v>
      </c>
      <c r="Y569" s="6">
        <f t="shared" si="21"/>
        <v>0.37749321626286192</v>
      </c>
      <c r="AH569" s="5"/>
      <c r="AI569" s="5"/>
      <c r="AJ569" s="7"/>
      <c r="AK569" s="12"/>
      <c r="AL569" s="12"/>
    </row>
    <row r="570" spans="21:38" x14ac:dyDescent="0.25">
      <c r="U570" s="2">
        <f t="shared" si="14"/>
        <v>601</v>
      </c>
      <c r="V570" s="1">
        <f t="shared" si="6"/>
        <v>44497</v>
      </c>
      <c r="W570" s="6">
        <f t="shared" si="19"/>
        <v>0.60346267471958404</v>
      </c>
      <c r="X570" s="6">
        <f t="shared" si="20"/>
        <v>1.8275997399470903E-2</v>
      </c>
      <c r="Y570" s="6">
        <f t="shared" si="21"/>
        <v>0.37826132788094557</v>
      </c>
      <c r="AH570" s="5"/>
      <c r="AI570" s="5"/>
      <c r="AJ570" s="7"/>
      <c r="AK570" s="12"/>
      <c r="AL570" s="12"/>
    </row>
    <row r="571" spans="21:38" x14ac:dyDescent="0.25">
      <c r="U571" s="2">
        <f t="shared" si="14"/>
        <v>602</v>
      </c>
      <c r="V571" s="1">
        <f t="shared" si="6"/>
        <v>44498</v>
      </c>
      <c r="W571" s="6">
        <f t="shared" si="19"/>
        <v>0.60289198831070956</v>
      </c>
      <c r="X571" s="6">
        <f t="shared" si="20"/>
        <v>1.8143719747208537E-2</v>
      </c>
      <c r="Y571" s="6">
        <f t="shared" si="21"/>
        <v>0.37896429194208175</v>
      </c>
      <c r="AH571" s="5"/>
      <c r="AI571" s="5"/>
      <c r="AJ571" s="7"/>
      <c r="AK571" s="12"/>
      <c r="AL571" s="12"/>
    </row>
    <row r="572" spans="21:38" x14ac:dyDescent="0.25">
      <c r="U572" s="2">
        <f t="shared" si="14"/>
        <v>603</v>
      </c>
      <c r="V572" s="1">
        <f t="shared" si="6"/>
        <v>44499</v>
      </c>
      <c r="W572" s="6">
        <f t="shared" si="19"/>
        <v>0.60228807945837193</v>
      </c>
      <c r="X572" s="6">
        <f t="shared" si="20"/>
        <v>1.7990164303898944E-2</v>
      </c>
      <c r="Y572" s="6">
        <f t="shared" si="21"/>
        <v>0.37972175623772964</v>
      </c>
      <c r="AH572" s="5"/>
      <c r="AI572" s="5"/>
      <c r="AJ572" s="7"/>
      <c r="AK572" s="12"/>
      <c r="AL572" s="12"/>
    </row>
    <row r="573" spans="21:38" x14ac:dyDescent="0.25">
      <c r="U573" s="2">
        <f t="shared" si="14"/>
        <v>604</v>
      </c>
      <c r="V573" s="1">
        <f t="shared" si="6"/>
        <v>44500</v>
      </c>
      <c r="W573" s="6">
        <f t="shared" si="19"/>
        <v>0.60172850060083394</v>
      </c>
      <c r="X573" s="6">
        <f t="shared" si="20"/>
        <v>1.7859139119462207E-2</v>
      </c>
      <c r="Y573" s="6">
        <f t="shared" si="21"/>
        <v>0.38041236027970365</v>
      </c>
      <c r="AH573" s="5"/>
      <c r="AI573" s="5"/>
      <c r="AJ573" s="7"/>
      <c r="AK573" s="12"/>
      <c r="AL573" s="12"/>
    </row>
    <row r="574" spans="21:38" x14ac:dyDescent="0.25">
      <c r="U574" s="2">
        <f t="shared" si="14"/>
        <v>605</v>
      </c>
      <c r="V574" s="1">
        <f t="shared" si="6"/>
        <v>44501</v>
      </c>
      <c r="W574" s="6">
        <f t="shared" si="19"/>
        <v>0.60113413872167176</v>
      </c>
      <c r="X574" s="6">
        <f t="shared" si="20"/>
        <v>1.7706583211492009E-2</v>
      </c>
      <c r="Y574" s="6">
        <f t="shared" si="21"/>
        <v>0.38115927806683675</v>
      </c>
      <c r="AH574" s="5"/>
      <c r="AI574" s="5"/>
      <c r="AJ574" s="7"/>
      <c r="AK574" s="12"/>
      <c r="AL574" s="12"/>
    </row>
    <row r="575" spans="21:38" x14ac:dyDescent="0.25">
      <c r="U575" s="2">
        <f t="shared" si="14"/>
        <v>606</v>
      </c>
      <c r="V575" s="1">
        <f t="shared" si="6"/>
        <v>44502</v>
      </c>
      <c r="W575" s="6">
        <f t="shared" si="19"/>
        <v>0.60058554710610135</v>
      </c>
      <c r="X575" s="6">
        <f t="shared" si="20"/>
        <v>1.7576850349427183E-2</v>
      </c>
      <c r="Y575" s="6">
        <f t="shared" si="21"/>
        <v>0.38183760254447119</v>
      </c>
      <c r="AH575" s="5"/>
      <c r="AI575" s="5"/>
      <c r="AJ575" s="7"/>
      <c r="AK575" s="12"/>
      <c r="AL575" s="12"/>
    </row>
    <row r="576" spans="21:38" x14ac:dyDescent="0.25">
      <c r="U576" s="2">
        <f t="shared" si="14"/>
        <v>607</v>
      </c>
      <c r="V576" s="1">
        <f t="shared" si="6"/>
        <v>44503</v>
      </c>
      <c r="W576" s="6">
        <f t="shared" si="19"/>
        <v>0.60000059484655621</v>
      </c>
      <c r="X576" s="6">
        <f t="shared" si="20"/>
        <v>1.7425327308452827E-2</v>
      </c>
      <c r="Y576" s="6">
        <f t="shared" si="21"/>
        <v>0.38257407784499153</v>
      </c>
      <c r="AH576" s="5"/>
      <c r="AI576" s="5"/>
      <c r="AJ576" s="7"/>
      <c r="AK576" s="12"/>
      <c r="AL576" s="12"/>
    </row>
    <row r="577" spans="21:38" x14ac:dyDescent="0.25">
      <c r="U577" s="2">
        <f t="shared" si="14"/>
        <v>608</v>
      </c>
      <c r="V577" s="1">
        <f t="shared" si="6"/>
        <v>44504</v>
      </c>
      <c r="W577" s="6">
        <f t="shared" si="19"/>
        <v>0.59946286958238004</v>
      </c>
      <c r="X577" s="6">
        <f t="shared" si="20"/>
        <v>1.7296924521571489E-2</v>
      </c>
      <c r="Y577" s="6">
        <f t="shared" si="21"/>
        <v>0.38324020589604818</v>
      </c>
      <c r="AH577" s="5"/>
      <c r="AI577" s="5"/>
      <c r="AJ577" s="7"/>
      <c r="AK577" s="12"/>
      <c r="AL577" s="12"/>
    </row>
    <row r="578" spans="21:38" x14ac:dyDescent="0.25">
      <c r="U578" s="2">
        <f t="shared" si="14"/>
        <v>609</v>
      </c>
      <c r="V578" s="1">
        <f t="shared" si="6"/>
        <v>44505</v>
      </c>
      <c r="W578" s="6">
        <f t="shared" si="19"/>
        <v>0.59888718878516822</v>
      </c>
      <c r="X578" s="6">
        <f t="shared" si="20"/>
        <v>1.71464654441668E-2</v>
      </c>
      <c r="Y578" s="6">
        <f t="shared" si="21"/>
        <v>0.38396634577066552</v>
      </c>
      <c r="AH578" s="5"/>
      <c r="AI578" s="5"/>
      <c r="AJ578" s="7"/>
      <c r="AK578" s="12"/>
      <c r="AL578" s="12"/>
    </row>
    <row r="579" spans="21:38" x14ac:dyDescent="0.25">
      <c r="U579" s="2">
        <f t="shared" si="14"/>
        <v>610</v>
      </c>
      <c r="V579" s="1">
        <f t="shared" si="6"/>
        <v>44506</v>
      </c>
      <c r="W579" s="6">
        <f t="shared" si="19"/>
        <v>0.59836020853199212</v>
      </c>
      <c r="X579" s="6">
        <f t="shared" si="20"/>
        <v>1.7019428432069068E-2</v>
      </c>
      <c r="Y579" s="6">
        <f t="shared" si="21"/>
        <v>0.3846203630359385</v>
      </c>
      <c r="AH579" s="5"/>
      <c r="AI579" s="5"/>
      <c r="AJ579" s="7"/>
      <c r="AK579" s="12"/>
      <c r="AL579" s="12"/>
    </row>
    <row r="580" spans="21:38" x14ac:dyDescent="0.25">
      <c r="U580" s="2">
        <f t="shared" si="14"/>
        <v>611</v>
      </c>
      <c r="V580" s="1">
        <f t="shared" si="6"/>
        <v>44507</v>
      </c>
      <c r="W580" s="6">
        <f t="shared" si="19"/>
        <v>0.5977936603550853</v>
      </c>
      <c r="X580" s="6">
        <f t="shared" si="20"/>
        <v>1.6870062226012356E-2</v>
      </c>
      <c r="Y580" s="6">
        <f t="shared" si="21"/>
        <v>0.38533627741890292</v>
      </c>
      <c r="AH580" s="5"/>
      <c r="AI580" s="5"/>
      <c r="AJ580" s="7"/>
      <c r="AK580" s="12"/>
      <c r="AL580" s="12"/>
    </row>
    <row r="581" spans="21:38" x14ac:dyDescent="0.25">
      <c r="U581" s="2">
        <f t="shared" si="14"/>
        <v>612</v>
      </c>
      <c r="V581" s="1">
        <f t="shared" si="6"/>
        <v>44508</v>
      </c>
      <c r="W581" s="6">
        <f t="shared" si="19"/>
        <v>0.59727730344907248</v>
      </c>
      <c r="X581" s="6">
        <f t="shared" si="20"/>
        <v>1.6744424684889465E-2</v>
      </c>
      <c r="Y581" s="6">
        <f t="shared" si="21"/>
        <v>0.38597827186603773</v>
      </c>
      <c r="AH581" s="5"/>
      <c r="AI581" s="5"/>
      <c r="AJ581" s="7"/>
      <c r="AK581" s="12"/>
      <c r="AL581" s="12"/>
    </row>
    <row r="582" spans="21:38" x14ac:dyDescent="0.25">
      <c r="U582" s="2">
        <f t="shared" si="14"/>
        <v>613</v>
      </c>
      <c r="V582" s="1">
        <f t="shared" si="6"/>
        <v>44509</v>
      </c>
      <c r="W582" s="6">
        <f t="shared" si="19"/>
        <v>0.59671974847952824</v>
      </c>
      <c r="X582" s="6">
        <f t="shared" si="20"/>
        <v>1.6596178116591781E-2</v>
      </c>
      <c r="Y582" s="6">
        <f t="shared" si="21"/>
        <v>0.38668407340388056</v>
      </c>
      <c r="AH582" s="5"/>
      <c r="AI582" s="5"/>
      <c r="AJ582" s="7"/>
      <c r="AK582" s="12"/>
      <c r="AL582" s="12"/>
    </row>
    <row r="583" spans="21:38" x14ac:dyDescent="0.25">
      <c r="U583" s="2">
        <f t="shared" si="14"/>
        <v>614</v>
      </c>
      <c r="V583" s="1">
        <f t="shared" si="6"/>
        <v>44510</v>
      </c>
      <c r="W583" s="6">
        <f t="shared" si="19"/>
        <v>0.59621389305485317</v>
      </c>
      <c r="X583" s="6">
        <f t="shared" si="20"/>
        <v>1.6471971790135802E-2</v>
      </c>
      <c r="Y583" s="6">
        <f t="shared" si="21"/>
        <v>0.38731413515501067</v>
      </c>
      <c r="AH583" s="5"/>
      <c r="AI583" s="5"/>
      <c r="AJ583" s="7"/>
      <c r="AK583" s="12"/>
      <c r="AL583" s="12"/>
    </row>
    <row r="584" spans="21:38" x14ac:dyDescent="0.25">
      <c r="U584" s="2">
        <f t="shared" si="14"/>
        <v>615</v>
      </c>
      <c r="V584" s="1">
        <f t="shared" si="6"/>
        <v>44511</v>
      </c>
      <c r="W584" s="6">
        <f t="shared" si="19"/>
        <v>0.59566519141757734</v>
      </c>
      <c r="X584" s="6">
        <f t="shared" si="20"/>
        <v>1.6324869533039514E-2</v>
      </c>
      <c r="Y584" s="6">
        <f t="shared" si="21"/>
        <v>0.38800993904938375</v>
      </c>
      <c r="AH584" s="5"/>
      <c r="AI584" s="5"/>
      <c r="AJ584" s="7"/>
      <c r="AK584" s="12"/>
      <c r="AL584" s="12"/>
    </row>
    <row r="585" spans="21:38" x14ac:dyDescent="0.25">
      <c r="U585" s="2">
        <f t="shared" si="14"/>
        <v>616</v>
      </c>
      <c r="V585" s="1">
        <f t="shared" si="6"/>
        <v>44512</v>
      </c>
      <c r="W585" s="6">
        <f t="shared" si="19"/>
        <v>0.59516971552304099</v>
      </c>
      <c r="X585" s="6">
        <f t="shared" si="20"/>
        <v>1.6202124264295792E-2</v>
      </c>
      <c r="Y585" s="6">
        <f t="shared" si="21"/>
        <v>0.38862816021266289</v>
      </c>
      <c r="AH585" s="5"/>
      <c r="AI585" s="5"/>
      <c r="AJ585" s="7"/>
      <c r="AK585" s="12"/>
      <c r="AL585" s="12"/>
    </row>
    <row r="586" spans="21:38" x14ac:dyDescent="0.25">
      <c r="U586" s="2">
        <f t="shared" si="14"/>
        <v>617</v>
      </c>
      <c r="V586" s="1">
        <f t="shared" si="6"/>
        <v>44513</v>
      </c>
      <c r="W586" s="6">
        <f t="shared" si="19"/>
        <v>0.59462972698456906</v>
      </c>
      <c r="X586" s="6">
        <f t="shared" si="20"/>
        <v>1.6056188948080533E-2</v>
      </c>
      <c r="Y586" s="6">
        <f t="shared" si="21"/>
        <v>0.38931408406735102</v>
      </c>
      <c r="AH586" s="5"/>
      <c r="AI586" s="5"/>
      <c r="AJ586" s="7"/>
      <c r="AK586" s="12"/>
      <c r="AL586" s="12"/>
    </row>
    <row r="587" spans="21:38" x14ac:dyDescent="0.25">
      <c r="U587" s="2">
        <f t="shared" si="14"/>
        <v>618</v>
      </c>
      <c r="V587" s="1">
        <f t="shared" si="6"/>
        <v>44514</v>
      </c>
      <c r="W587" s="6">
        <f t="shared" si="19"/>
        <v>0.5941445086954672</v>
      </c>
      <c r="X587" s="6">
        <f t="shared" si="20"/>
        <v>1.5934932732086328E-2</v>
      </c>
      <c r="Y587" s="6">
        <f t="shared" si="21"/>
        <v>0.38992055857244617</v>
      </c>
      <c r="AH587" s="5"/>
      <c r="AI587" s="5"/>
      <c r="AJ587" s="7"/>
      <c r="AK587" s="12"/>
      <c r="AL587" s="12"/>
    </row>
    <row r="588" spans="21:38" x14ac:dyDescent="0.25">
      <c r="U588" s="2">
        <f t="shared" si="14"/>
        <v>619</v>
      </c>
      <c r="V588" s="1">
        <f t="shared" si="6"/>
        <v>44515</v>
      </c>
      <c r="W588" s="6">
        <f t="shared" si="19"/>
        <v>0.59361309276285645</v>
      </c>
      <c r="X588" s="6">
        <f t="shared" si="20"/>
        <v>1.5790184992527104E-2</v>
      </c>
      <c r="Y588" s="6">
        <f t="shared" si="21"/>
        <v>0.39059672224461706</v>
      </c>
      <c r="AH588" s="5"/>
      <c r="AI588" s="5"/>
      <c r="AJ588" s="7"/>
      <c r="AK588" s="12"/>
      <c r="AL588" s="12"/>
    </row>
    <row r="589" spans="21:38" x14ac:dyDescent="0.25">
      <c r="U589" s="2">
        <f t="shared" si="14"/>
        <v>620</v>
      </c>
      <c r="V589" s="1">
        <f t="shared" si="6"/>
        <v>44516</v>
      </c>
      <c r="W589" s="6">
        <f t="shared" si="19"/>
        <v>0.59313801028819746</v>
      </c>
      <c r="X589" s="6">
        <f t="shared" si="20"/>
        <v>1.5670444029587706E-2</v>
      </c>
      <c r="Y589" s="6">
        <f t="shared" si="21"/>
        <v>0.39119154568221459</v>
      </c>
      <c r="AH589" s="5"/>
      <c r="AI589" s="5"/>
      <c r="AJ589" s="7"/>
      <c r="AK589" s="12"/>
      <c r="AL589" s="12"/>
    </row>
    <row r="590" spans="21:38" x14ac:dyDescent="0.25">
      <c r="U590" s="2">
        <f t="shared" si="14"/>
        <v>621</v>
      </c>
      <c r="V590" s="1">
        <f t="shared" si="6"/>
        <v>44517</v>
      </c>
      <c r="W590" s="6">
        <f t="shared" si="19"/>
        <v>0.59261502630312601</v>
      </c>
      <c r="X590" s="6">
        <f t="shared" si="20"/>
        <v>1.5526902558917838E-2</v>
      </c>
      <c r="Y590" s="6">
        <f t="shared" si="21"/>
        <v>0.39185807113795679</v>
      </c>
      <c r="AH590" s="5"/>
      <c r="AI590" s="5"/>
      <c r="AJ590" s="7"/>
      <c r="AK590" s="12"/>
      <c r="AL590" s="12"/>
    </row>
    <row r="591" spans="21:38" x14ac:dyDescent="0.25">
      <c r="U591" s="2">
        <f t="shared" si="14"/>
        <v>622</v>
      </c>
      <c r="V591" s="1">
        <f t="shared" si="6"/>
        <v>44518</v>
      </c>
      <c r="W591" s="6">
        <f t="shared" si="19"/>
        <v>0.59214995808829807</v>
      </c>
      <c r="X591" s="6">
        <f t="shared" si="20"/>
        <v>1.5408701308379222E-2</v>
      </c>
      <c r="Y591" s="6">
        <f t="shared" si="21"/>
        <v>0.39244134060332247</v>
      </c>
      <c r="AH591" s="5"/>
      <c r="AI591" s="5"/>
      <c r="AJ591" s="7"/>
      <c r="AK591" s="12"/>
      <c r="AL591" s="12"/>
    </row>
    <row r="592" spans="21:38" x14ac:dyDescent="0.25">
      <c r="U592" s="2">
        <f t="shared" si="14"/>
        <v>623</v>
      </c>
      <c r="V592" s="1">
        <f t="shared" si="6"/>
        <v>44519</v>
      </c>
      <c r="W592" s="6">
        <f t="shared" si="19"/>
        <v>0.59163526531647048</v>
      </c>
      <c r="X592" s="6">
        <f t="shared" si="20"/>
        <v>1.5266382906018469E-2</v>
      </c>
      <c r="Y592" s="6">
        <f t="shared" si="21"/>
        <v>0.39309835177751168</v>
      </c>
      <c r="AH592" s="5"/>
      <c r="AI592" s="5"/>
      <c r="AJ592" s="7"/>
      <c r="AK592" s="12"/>
      <c r="AL592" s="12"/>
    </row>
    <row r="593" spans="21:38" x14ac:dyDescent="0.25">
      <c r="U593" s="2">
        <f t="shared" si="14"/>
        <v>624</v>
      </c>
      <c r="V593" s="1">
        <f t="shared" si="6"/>
        <v>44520</v>
      </c>
      <c r="W593" s="6">
        <f t="shared" si="19"/>
        <v>0.59118009014146244</v>
      </c>
      <c r="X593" s="6">
        <f t="shared" si="20"/>
        <v>1.5149744140403289E-2</v>
      </c>
      <c r="Y593" s="6">
        <f t="shared" si="21"/>
        <v>0.39367016571813407</v>
      </c>
      <c r="AH593" s="5"/>
      <c r="AI593" s="5"/>
      <c r="AJ593" s="7"/>
      <c r="AK593" s="12"/>
      <c r="AL593" s="12"/>
    </row>
    <row r="594" spans="21:38" x14ac:dyDescent="0.25">
      <c r="U594" s="2">
        <f t="shared" si="14"/>
        <v>625</v>
      </c>
      <c r="V594" s="1">
        <f t="shared" si="6"/>
        <v>44521</v>
      </c>
      <c r="W594" s="6">
        <f t="shared" si="19"/>
        <v>0.59067354785742454</v>
      </c>
      <c r="X594" s="6">
        <f t="shared" si="20"/>
        <v>1.5008663763919176E-2</v>
      </c>
      <c r="Y594" s="6">
        <f t="shared" si="21"/>
        <v>0.39431778837865694</v>
      </c>
      <c r="AH594" s="5"/>
      <c r="AI594" s="5"/>
      <c r="AJ594" s="7"/>
      <c r="AK594" s="12"/>
      <c r="AL594" s="12"/>
    </row>
    <row r="595" spans="21:38" x14ac:dyDescent="0.25">
      <c r="U595" s="2">
        <f t="shared" si="14"/>
        <v>626</v>
      </c>
      <c r="V595" s="1">
        <f t="shared" si="6"/>
        <v>44522</v>
      </c>
      <c r="W595" s="6">
        <f t="shared" si="19"/>
        <v>0.59022814493070697</v>
      </c>
      <c r="X595" s="6">
        <f t="shared" si="20"/>
        <v>1.4893608623300499E-2</v>
      </c>
      <c r="Y595" s="6">
        <f t="shared" si="21"/>
        <v>0.3948782464459924</v>
      </c>
      <c r="AH595" s="5"/>
      <c r="AI595" s="5"/>
      <c r="AJ595" s="7"/>
      <c r="AK595" s="12"/>
      <c r="AL595" s="12"/>
    </row>
    <row r="596" spans="21:38" x14ac:dyDescent="0.25">
      <c r="U596" s="2">
        <f t="shared" si="14"/>
        <v>627</v>
      </c>
      <c r="V596" s="1">
        <f t="shared" si="6"/>
        <v>44523</v>
      </c>
      <c r="W596" s="6">
        <f t="shared" si="19"/>
        <v>0.58972961249817513</v>
      </c>
      <c r="X596" s="6">
        <f t="shared" si="20"/>
        <v>1.4753779439478401E-2</v>
      </c>
      <c r="Y596" s="6">
        <f t="shared" si="21"/>
        <v>0.39551660806234712</v>
      </c>
      <c r="AH596" s="5"/>
      <c r="AI596" s="5"/>
      <c r="AJ596" s="7"/>
      <c r="AK596" s="12"/>
      <c r="AL596" s="12"/>
    </row>
    <row r="597" spans="21:38" x14ac:dyDescent="0.25">
      <c r="U597" s="2">
        <f t="shared" si="14"/>
        <v>628</v>
      </c>
      <c r="V597" s="1">
        <f t="shared" si="6"/>
        <v>44524</v>
      </c>
      <c r="W597" s="6">
        <f t="shared" si="19"/>
        <v>0.58929386154635099</v>
      </c>
      <c r="X597" s="6">
        <f t="shared" si="20"/>
        <v>1.4640327485973072E-2</v>
      </c>
      <c r="Y597" s="6">
        <f t="shared" si="21"/>
        <v>0.39606581096767585</v>
      </c>
      <c r="AH597" s="5"/>
      <c r="AI597" s="5"/>
      <c r="AJ597" s="7"/>
      <c r="AK597" s="12"/>
      <c r="AL597" s="12"/>
    </row>
    <row r="598" spans="21:38" x14ac:dyDescent="0.25">
      <c r="U598" s="2">
        <f t="shared" si="14"/>
        <v>629</v>
      </c>
      <c r="V598" s="1">
        <f t="shared" si="6"/>
        <v>44525</v>
      </c>
      <c r="W598" s="6">
        <f t="shared" si="19"/>
        <v>0.58880319849416374</v>
      </c>
      <c r="X598" s="6">
        <f t="shared" si="20"/>
        <v>1.4501760921878049E-2</v>
      </c>
      <c r="Y598" s="6">
        <f t="shared" si="21"/>
        <v>0.39669504058395888</v>
      </c>
      <c r="AH598" s="5"/>
      <c r="AI598" s="5"/>
      <c r="AJ598" s="7"/>
      <c r="AK598" s="12"/>
      <c r="AL598" s="12"/>
    </row>
    <row r="599" spans="21:38" x14ac:dyDescent="0.25">
      <c r="U599" s="2">
        <f t="shared" si="14"/>
        <v>630</v>
      </c>
      <c r="V599" s="1">
        <f t="shared" si="6"/>
        <v>44526</v>
      </c>
      <c r="W599" s="6">
        <f t="shared" si="19"/>
        <v>0.58837697984750004</v>
      </c>
      <c r="X599" s="6">
        <f t="shared" si="20"/>
        <v>1.4389930194148947E-2</v>
      </c>
      <c r="Y599" s="6">
        <f t="shared" si="21"/>
        <v>0.39723308995835094</v>
      </c>
      <c r="AH599" s="5"/>
      <c r="AI599" s="5"/>
      <c r="AJ599" s="7"/>
      <c r="AK599" s="12"/>
      <c r="AL599" s="12"/>
    </row>
    <row r="600" spans="21:38" x14ac:dyDescent="0.25">
      <c r="U600" s="2">
        <f t="shared" si="14"/>
        <v>631</v>
      </c>
      <c r="V600" s="1">
        <f t="shared" si="6"/>
        <v>44527</v>
      </c>
      <c r="W600" s="6">
        <f t="shared" si="19"/>
        <v>0.58789404594130024</v>
      </c>
      <c r="X600" s="6">
        <f t="shared" si="20"/>
        <v>1.4252635988069536E-2</v>
      </c>
      <c r="Y600" s="6">
        <f t="shared" si="21"/>
        <v>0.3978533180706309</v>
      </c>
      <c r="AH600" s="5"/>
      <c r="AI600" s="5"/>
      <c r="AJ600" s="7"/>
      <c r="AK600" s="12"/>
      <c r="AL600" s="12"/>
    </row>
    <row r="601" spans="21:38" x14ac:dyDescent="0.25">
      <c r="U601" s="2">
        <f t="shared" si="14"/>
        <v>632</v>
      </c>
      <c r="V601" s="1">
        <f t="shared" si="6"/>
        <v>44528</v>
      </c>
      <c r="W601" s="6">
        <f t="shared" si="19"/>
        <v>0.58747724061525386</v>
      </c>
      <c r="X601" s="6">
        <f t="shared" si="20"/>
        <v>1.4142443055733169E-2</v>
      </c>
      <c r="Y601" s="6">
        <f t="shared" si="21"/>
        <v>0.39838031632901288</v>
      </c>
      <c r="AH601" s="5"/>
      <c r="AI601" s="5"/>
      <c r="AJ601" s="7"/>
      <c r="AK601" s="12"/>
      <c r="AL601" s="12"/>
    </row>
    <row r="602" spans="21:38" x14ac:dyDescent="0.25">
      <c r="U602" s="2">
        <f t="shared" si="14"/>
        <v>633</v>
      </c>
      <c r="V602" s="1">
        <f t="shared" si="6"/>
        <v>44529</v>
      </c>
      <c r="W602" s="6">
        <f t="shared" si="19"/>
        <v>0.58700189592501262</v>
      </c>
      <c r="X602" s="6">
        <f t="shared" si="20"/>
        <v>1.4006429307904474E-2</v>
      </c>
      <c r="Y602" s="6">
        <f t="shared" si="21"/>
        <v>0.39899167476708364</v>
      </c>
      <c r="AH602" s="5"/>
      <c r="AI602" s="5"/>
      <c r="AJ602" s="7"/>
      <c r="AK602" s="12"/>
      <c r="AL602" s="12"/>
    </row>
    <row r="603" spans="21:38" x14ac:dyDescent="0.25">
      <c r="U603" s="2">
        <f t="shared" si="14"/>
        <v>634</v>
      </c>
      <c r="V603" s="1">
        <f t="shared" si="6"/>
        <v>44530</v>
      </c>
      <c r="W603" s="6">
        <f t="shared" si="19"/>
        <v>0.58659438569786448</v>
      </c>
      <c r="X603" s="6">
        <f t="shared" si="20"/>
        <v>1.3897889325747377E-2</v>
      </c>
      <c r="Y603" s="6">
        <f t="shared" si="21"/>
        <v>0.39950772497638809</v>
      </c>
      <c r="AH603" s="5"/>
      <c r="AI603" s="5"/>
      <c r="AJ603" s="7"/>
      <c r="AK603" s="12"/>
      <c r="AL603" s="12"/>
    </row>
    <row r="604" spans="21:38" x14ac:dyDescent="0.25">
      <c r="U604" s="2">
        <f t="shared" si="14"/>
        <v>635</v>
      </c>
      <c r="V604" s="1">
        <f t="shared" si="6"/>
        <v>44531</v>
      </c>
      <c r="W604" s="6">
        <f t="shared" si="19"/>
        <v>0.58612649066135714</v>
      </c>
      <c r="X604" s="6">
        <f t="shared" si="20"/>
        <v>1.3763162548757696E-2</v>
      </c>
      <c r="Y604" s="6">
        <f t="shared" si="21"/>
        <v>0.40011034678988594</v>
      </c>
      <c r="AH604" s="5"/>
      <c r="AI604" s="5"/>
      <c r="AJ604" s="7"/>
      <c r="AK604" s="12"/>
      <c r="AL604" s="12"/>
    </row>
    <row r="605" spans="21:38" x14ac:dyDescent="0.25">
      <c r="U605" s="2">
        <f t="shared" si="14"/>
        <v>636</v>
      </c>
      <c r="V605" s="1">
        <f t="shared" si="6"/>
        <v>44532</v>
      </c>
      <c r="W605" s="6">
        <f t="shared" si="19"/>
        <v>0.58572815814806989</v>
      </c>
      <c r="X605" s="6">
        <f t="shared" si="20"/>
        <v>1.3656289310671945E-2</v>
      </c>
      <c r="Y605" s="6">
        <f t="shared" si="21"/>
        <v>0.40061555254125808</v>
      </c>
      <c r="AH605" s="5"/>
      <c r="AI605" s="5"/>
      <c r="AJ605" s="7"/>
      <c r="AK605" s="12"/>
      <c r="AL605" s="12"/>
    </row>
    <row r="606" spans="21:38" x14ac:dyDescent="0.25">
      <c r="U606" s="2">
        <f t="shared" si="14"/>
        <v>637</v>
      </c>
      <c r="V606" s="1">
        <f t="shared" si="6"/>
        <v>44533</v>
      </c>
      <c r="W606" s="6">
        <f t="shared" si="19"/>
        <v>0.58526757363041648</v>
      </c>
      <c r="X606" s="6">
        <f t="shared" si="20"/>
        <v>1.3522854479463886E-2</v>
      </c>
      <c r="Y606" s="6">
        <f t="shared" si="21"/>
        <v>0.40120957189012046</v>
      </c>
      <c r="AH606" s="5"/>
      <c r="AI606" s="5"/>
      <c r="AJ606" s="7"/>
      <c r="AK606" s="12"/>
      <c r="AL606" s="12"/>
    </row>
    <row r="607" spans="21:38" x14ac:dyDescent="0.25">
      <c r="U607" s="2">
        <f t="shared" si="14"/>
        <v>638</v>
      </c>
      <c r="V607" s="1">
        <f t="shared" si="6"/>
        <v>44534</v>
      </c>
      <c r="W607" s="6">
        <f t="shared" si="19"/>
        <v>0.58487830235283156</v>
      </c>
      <c r="X607" s="6">
        <f t="shared" si="20"/>
        <v>1.3417660472018658E-2</v>
      </c>
      <c r="Y607" s="6">
        <f t="shared" si="21"/>
        <v>0.40170403717514974</v>
      </c>
      <c r="AH607" s="5"/>
      <c r="AI607" s="5"/>
      <c r="AJ607" s="7"/>
      <c r="AK607" s="12"/>
      <c r="AL607" s="12"/>
    </row>
    <row r="608" spans="21:38" x14ac:dyDescent="0.25">
      <c r="U608" s="2">
        <f t="shared" si="14"/>
        <v>639</v>
      </c>
      <c r="V608" s="1">
        <f t="shared" si="6"/>
        <v>44535</v>
      </c>
      <c r="W608" s="6">
        <f t="shared" si="19"/>
        <v>0.58442488970221285</v>
      </c>
      <c r="X608" s="6">
        <f t="shared" si="20"/>
        <v>1.3285521073402208E-2</v>
      </c>
      <c r="Y608" s="6">
        <f t="shared" si="21"/>
        <v>0.40228958922438574</v>
      </c>
      <c r="AH608" s="5"/>
      <c r="AI608" s="5"/>
      <c r="AJ608" s="7"/>
      <c r="AK608" s="12"/>
      <c r="AL608" s="12"/>
    </row>
    <row r="609" spans="21:38" x14ac:dyDescent="0.25">
      <c r="U609" s="2">
        <f t="shared" si="14"/>
        <v>640</v>
      </c>
      <c r="V609" s="1">
        <f t="shared" si="6"/>
        <v>44536</v>
      </c>
      <c r="W609" s="6">
        <f t="shared" si="19"/>
        <v>0.58404456415570249</v>
      </c>
      <c r="X609" s="6">
        <f t="shared" si="20"/>
        <v>1.3182017528974769E-2</v>
      </c>
      <c r="Y609" s="6">
        <f t="shared" si="21"/>
        <v>0.40277341831532271</v>
      </c>
      <c r="AH609" s="5"/>
      <c r="AI609" s="5"/>
      <c r="AJ609" s="7"/>
      <c r="AK609" s="12"/>
      <c r="AL609" s="12"/>
    </row>
    <row r="610" spans="21:38" x14ac:dyDescent="0.25">
      <c r="U610" s="2">
        <f t="shared" si="14"/>
        <v>641</v>
      </c>
      <c r="V610" s="1">
        <f t="shared" si="6"/>
        <v>44537</v>
      </c>
      <c r="W610" s="6">
        <f t="shared" si="19"/>
        <v>0.58359818525536422</v>
      </c>
      <c r="X610" s="6">
        <f t="shared" si="20"/>
        <v>1.30511756105761E-2</v>
      </c>
      <c r="Y610" s="6">
        <f t="shared" si="21"/>
        <v>0.40335063913406044</v>
      </c>
      <c r="AH610" s="5"/>
      <c r="AI610" s="5"/>
      <c r="AJ610" s="7"/>
      <c r="AK610" s="12"/>
      <c r="AL610" s="12"/>
    </row>
    <row r="611" spans="21:38" x14ac:dyDescent="0.25">
      <c r="U611" s="2">
        <f t="shared" si="14"/>
        <v>642</v>
      </c>
      <c r="V611" s="1">
        <f t="shared" si="6"/>
        <v>44538</v>
      </c>
      <c r="W611" s="6">
        <f t="shared" si="19"/>
        <v>0.5832266909720546</v>
      </c>
      <c r="X611" s="6">
        <f t="shared" si="20"/>
        <v>1.2949372559971769E-2</v>
      </c>
      <c r="Y611" s="6">
        <f t="shared" si="21"/>
        <v>0.40382393646797365</v>
      </c>
      <c r="AH611" s="5"/>
      <c r="AI611" s="5"/>
      <c r="AJ611" s="7"/>
      <c r="AK611" s="12"/>
      <c r="AL611" s="12"/>
    </row>
    <row r="612" spans="21:38" x14ac:dyDescent="0.25">
      <c r="U612" s="2">
        <f t="shared" si="14"/>
        <v>643</v>
      </c>
      <c r="V612" s="1">
        <f t="shared" si="6"/>
        <v>44539</v>
      </c>
      <c r="W612" s="6">
        <f t="shared" si="19"/>
        <v>0.58278720828871</v>
      </c>
      <c r="X612" s="6">
        <f t="shared" si="20"/>
        <v>1.2819828778547634E-2</v>
      </c>
      <c r="Y612" s="6">
        <f t="shared" si="21"/>
        <v>0.40439296293274313</v>
      </c>
      <c r="AH612" s="5"/>
      <c r="AI612" s="5"/>
      <c r="AJ612" s="7"/>
      <c r="AK612" s="12"/>
      <c r="AL612" s="12"/>
    </row>
    <row r="613" spans="21:38" x14ac:dyDescent="0.25">
      <c r="U613" s="2">
        <f t="shared" si="14"/>
        <v>644</v>
      </c>
      <c r="V613" s="1">
        <f t="shared" si="6"/>
        <v>44540</v>
      </c>
      <c r="W613" s="6">
        <f t="shared" si="19"/>
        <v>0.5824244318973909</v>
      </c>
      <c r="X613" s="6">
        <f t="shared" si="20"/>
        <v>1.2719735103044312E-2</v>
      </c>
      <c r="Y613" s="6">
        <f t="shared" si="21"/>
        <v>0.40485583299956485</v>
      </c>
      <c r="AH613" s="5"/>
      <c r="AI613" s="5"/>
      <c r="AJ613" s="7"/>
      <c r="AK613" s="12"/>
      <c r="AL613" s="12"/>
    </row>
    <row r="614" spans="21:38" x14ac:dyDescent="0.25">
      <c r="U614" s="2">
        <f t="shared" si="14"/>
        <v>645</v>
      </c>
      <c r="V614" s="1">
        <f t="shared" si="6"/>
        <v>44541</v>
      </c>
      <c r="W614" s="6">
        <f t="shared" si="19"/>
        <v>0.58199170852613324</v>
      </c>
      <c r="X614" s="6">
        <f t="shared" si="20"/>
        <v>1.2591488772097722E-2</v>
      </c>
      <c r="Y614" s="6">
        <f t="shared" si="21"/>
        <v>0.40541680270176983</v>
      </c>
      <c r="AH614" s="5"/>
      <c r="AI614" s="5"/>
      <c r="AJ614" s="7"/>
      <c r="AK614" s="12"/>
      <c r="AL614" s="12"/>
    </row>
    <row r="615" spans="21:38" x14ac:dyDescent="0.25">
      <c r="U615" s="2">
        <f t="shared" si="14"/>
        <v>646</v>
      </c>
      <c r="V615" s="1">
        <f t="shared" si="6"/>
        <v>44542</v>
      </c>
      <c r="W615" s="6">
        <f t="shared" si="19"/>
        <v>0.58163753780896899</v>
      </c>
      <c r="X615" s="6">
        <f t="shared" si="20"/>
        <v>1.2493112254856295E-2</v>
      </c>
      <c r="Y615" s="6">
        <f t="shared" si="21"/>
        <v>0.40586934993617474</v>
      </c>
      <c r="AH615" s="5"/>
      <c r="AI615" s="5"/>
      <c r="AJ615" s="7"/>
      <c r="AK615" s="12"/>
      <c r="AL615" s="12"/>
    </row>
    <row r="616" spans="21:38" x14ac:dyDescent="0.25">
      <c r="U616" s="2">
        <f t="shared" si="14"/>
        <v>647</v>
      </c>
      <c r="V616" s="1">
        <f t="shared" si="6"/>
        <v>44543</v>
      </c>
      <c r="W616" s="6">
        <f t="shared" si="19"/>
        <v>0.58121143751480298</v>
      </c>
      <c r="X616" s="6">
        <f t="shared" si="20"/>
        <v>1.236616139149482E-2</v>
      </c>
      <c r="Y616" s="6">
        <f t="shared" si="21"/>
        <v>0.40642240109370298</v>
      </c>
      <c r="AH616" s="5"/>
      <c r="AI616" s="5"/>
      <c r="AJ616" s="7"/>
      <c r="AK616" s="12"/>
      <c r="AL616" s="12"/>
    </row>
    <row r="617" spans="21:38" x14ac:dyDescent="0.25">
      <c r="U617" s="2">
        <f t="shared" si="14"/>
        <v>648</v>
      </c>
      <c r="V617" s="1">
        <f t="shared" si="6"/>
        <v>44544</v>
      </c>
      <c r="W617" s="6">
        <f t="shared" si="19"/>
        <v>0.58086576146095936</v>
      </c>
      <c r="X617" s="6">
        <f t="shared" si="20"/>
        <v>1.2269508768282301E-2</v>
      </c>
      <c r="Y617" s="6">
        <f t="shared" si="21"/>
        <v>0.40686472977075833</v>
      </c>
      <c r="AH617" s="5"/>
      <c r="AI617" s="5"/>
      <c r="AJ617" s="7"/>
      <c r="AK617" s="12"/>
      <c r="AL617" s="12"/>
    </row>
    <row r="618" spans="21:38" x14ac:dyDescent="0.25">
      <c r="U618" s="2">
        <f t="shared" si="14"/>
        <v>649</v>
      </c>
      <c r="V618" s="1">
        <f t="shared" si="6"/>
        <v>44545</v>
      </c>
      <c r="W618" s="6">
        <f t="shared" si="19"/>
        <v>0.58044614871706068</v>
      </c>
      <c r="X618" s="6">
        <f t="shared" si="20"/>
        <v>1.2143850139265722E-2</v>
      </c>
      <c r="Y618" s="6">
        <f t="shared" si="21"/>
        <v>0.40741000114367437</v>
      </c>
      <c r="AH618" s="5"/>
      <c r="AI618" s="5"/>
      <c r="AJ618" s="7"/>
      <c r="AK618" s="12"/>
      <c r="AL618" s="12"/>
    </row>
    <row r="619" spans="21:38" x14ac:dyDescent="0.25">
      <c r="U619" s="2">
        <f t="shared" si="14"/>
        <v>650</v>
      </c>
      <c r="V619" s="1">
        <f t="shared" si="6"/>
        <v>44546</v>
      </c>
      <c r="W619" s="6">
        <f t="shared" si="19"/>
        <v>0.58010885757336006</v>
      </c>
      <c r="X619" s="6">
        <f t="shared" si="20"/>
        <v>1.2048927148443285E-2</v>
      </c>
      <c r="Y619" s="6">
        <f t="shared" si="21"/>
        <v>0.4078422152781967</v>
      </c>
      <c r="AH619" s="5"/>
      <c r="AI619" s="5"/>
      <c r="AJ619" s="7"/>
      <c r="AK619" s="12"/>
      <c r="AL619" s="12"/>
    </row>
    <row r="620" spans="21:38" x14ac:dyDescent="0.25">
      <c r="U620" s="2">
        <f t="shared" si="14"/>
        <v>651</v>
      </c>
      <c r="V620" s="1">
        <f t="shared" si="6"/>
        <v>44547</v>
      </c>
      <c r="W620" s="6">
        <f t="shared" si="19"/>
        <v>0.57969559759616973</v>
      </c>
      <c r="X620" s="6">
        <f t="shared" si="20"/>
        <v>1.1924556315372467E-2</v>
      </c>
      <c r="Y620" s="6">
        <f t="shared" si="21"/>
        <v>0.40837984608845856</v>
      </c>
      <c r="AH620" s="5"/>
      <c r="AI620" s="5"/>
      <c r="AJ620" s="7"/>
      <c r="AK620" s="12"/>
      <c r="AL620" s="12"/>
    </row>
    <row r="621" spans="21:38" x14ac:dyDescent="0.25">
      <c r="U621" s="2">
        <f t="shared" si="14"/>
        <v>652</v>
      </c>
      <c r="V621" s="1">
        <f t="shared" si="6"/>
        <v>44548</v>
      </c>
      <c r="W621" s="6">
        <f t="shared" si="19"/>
        <v>0.57936658291488663</v>
      </c>
      <c r="X621" s="6">
        <f t="shared" si="20"/>
        <v>1.1831367747105581E-2</v>
      </c>
      <c r="Y621" s="6">
        <f t="shared" si="21"/>
        <v>0.40880204933800779</v>
      </c>
      <c r="AH621" s="5"/>
      <c r="AI621" s="5"/>
      <c r="AJ621" s="7"/>
      <c r="AK621" s="12"/>
      <c r="AL621" s="12"/>
    </row>
    <row r="622" spans="21:38" x14ac:dyDescent="0.25">
      <c r="U622" s="2">
        <f t="shared" si="14"/>
        <v>653</v>
      </c>
      <c r="V622" s="1">
        <f t="shared" si="6"/>
        <v>44549</v>
      </c>
      <c r="W622" s="6">
        <f t="shared" si="19"/>
        <v>0.57895954169614672</v>
      </c>
      <c r="X622" s="6">
        <f t="shared" si="20"/>
        <v>1.1708279110709395E-2</v>
      </c>
      <c r="Y622" s="6">
        <f t="shared" si="21"/>
        <v>0.40933217919314463</v>
      </c>
      <c r="AH622" s="5"/>
      <c r="AI622" s="5"/>
      <c r="AJ622" s="7"/>
      <c r="AK622" s="12"/>
      <c r="AL622" s="12"/>
    </row>
    <row r="623" spans="21:38" x14ac:dyDescent="0.25">
      <c r="U623" s="2">
        <f t="shared" si="14"/>
        <v>654</v>
      </c>
      <c r="V623" s="1">
        <f t="shared" si="6"/>
        <v>44550</v>
      </c>
      <c r="W623" s="6">
        <f t="shared" si="19"/>
        <v>0.57863869638005494</v>
      </c>
      <c r="X623" s="6">
        <f t="shared" si="20"/>
        <v>1.1616828855362128E-2</v>
      </c>
      <c r="Y623" s="6">
        <f t="shared" si="21"/>
        <v>0.40974447476458292</v>
      </c>
      <c r="AH623" s="5"/>
      <c r="AI623" s="5"/>
      <c r="AJ623" s="7"/>
      <c r="AK623" s="12"/>
      <c r="AL623" s="12"/>
    </row>
    <row r="624" spans="21:38" x14ac:dyDescent="0.25">
      <c r="U624" s="2">
        <f t="shared" si="14"/>
        <v>655</v>
      </c>
      <c r="V624" s="1">
        <f t="shared" si="6"/>
        <v>44551</v>
      </c>
      <c r="W624" s="6">
        <f t="shared" si="19"/>
        <v>0.57823774071588896</v>
      </c>
      <c r="X624" s="6">
        <f t="shared" si="20"/>
        <v>1.1495015698843905E-2</v>
      </c>
      <c r="Y624" s="6">
        <f t="shared" si="21"/>
        <v>0.41026724358526789</v>
      </c>
      <c r="AH624" s="5"/>
      <c r="AI624" s="5"/>
      <c r="AJ624" s="7"/>
      <c r="AK624" s="12"/>
      <c r="AL624" s="12"/>
    </row>
    <row r="625" spans="21:38" x14ac:dyDescent="0.25">
      <c r="U625" s="2">
        <f t="shared" si="14"/>
        <v>656</v>
      </c>
      <c r="V625" s="1">
        <f t="shared" si="6"/>
        <v>44552</v>
      </c>
      <c r="W625" s="6">
        <f t="shared" si="19"/>
        <v>0.57792495906066854</v>
      </c>
      <c r="X625" s="6">
        <f t="shared" si="20"/>
        <v>1.1405306794524044E-2</v>
      </c>
      <c r="Y625" s="6">
        <f t="shared" si="21"/>
        <v>0.41066973414480745</v>
      </c>
      <c r="AH625" s="5"/>
      <c r="AI625" s="5"/>
      <c r="AJ625" s="7"/>
      <c r="AK625" s="12"/>
      <c r="AL625" s="12"/>
    </row>
    <row r="626" spans="21:38" x14ac:dyDescent="0.25">
      <c r="U626" s="2">
        <f t="shared" si="14"/>
        <v>657</v>
      </c>
      <c r="V626" s="1">
        <f t="shared" si="6"/>
        <v>44553</v>
      </c>
      <c r="W626" s="6">
        <f t="shared" si="19"/>
        <v>0.57752995657780948</v>
      </c>
      <c r="X626" s="6">
        <f t="shared" si="20"/>
        <v>1.1284761325933536E-2</v>
      </c>
      <c r="Y626" s="6">
        <f t="shared" si="21"/>
        <v>0.41118528209625776</v>
      </c>
      <c r="AH626" s="5"/>
      <c r="AI626" s="5"/>
      <c r="AJ626" s="7"/>
      <c r="AK626" s="12"/>
      <c r="AL626" s="12"/>
    </row>
    <row r="627" spans="21:38" x14ac:dyDescent="0.25">
      <c r="U627" s="2">
        <f t="shared" si="14"/>
        <v>658</v>
      </c>
      <c r="V627" s="1">
        <f t="shared" si="6"/>
        <v>44554</v>
      </c>
      <c r="W627" s="6">
        <f t="shared" si="19"/>
        <v>0.57722513431192102</v>
      </c>
      <c r="X627" s="6">
        <f t="shared" si="20"/>
        <v>1.1196796005159569E-2</v>
      </c>
      <c r="Y627" s="6">
        <f t="shared" si="21"/>
        <v>0.41157806968291943</v>
      </c>
      <c r="AH627" s="5"/>
      <c r="AI627" s="5"/>
      <c r="AJ627" s="7"/>
      <c r="AK627" s="12"/>
      <c r="AL627" s="12"/>
    </row>
    <row r="628" spans="21:38" x14ac:dyDescent="0.25">
      <c r="U628" s="2">
        <f t="shared" si="14"/>
        <v>659</v>
      </c>
      <c r="V628" s="1">
        <f t="shared" si="6"/>
        <v>44555</v>
      </c>
      <c r="W628" s="6">
        <f t="shared" si="19"/>
        <v>0.57683595349118755</v>
      </c>
      <c r="X628" s="6">
        <f t="shared" si="20"/>
        <v>1.1077509398760597E-2</v>
      </c>
      <c r="Y628" s="6">
        <f t="shared" si="21"/>
        <v>0.41208653711005266</v>
      </c>
      <c r="AH628" s="5"/>
      <c r="AI628" s="5"/>
      <c r="AJ628" s="7"/>
      <c r="AK628" s="12"/>
      <c r="AL628" s="12"/>
    </row>
    <row r="629" spans="21:38" x14ac:dyDescent="0.25">
      <c r="U629" s="2">
        <f t="shared" si="14"/>
        <v>660</v>
      </c>
      <c r="V629" s="1">
        <f t="shared" si="6"/>
        <v>44556</v>
      </c>
      <c r="W629" s="6">
        <f t="shared" si="19"/>
        <v>0.57653898781332014</v>
      </c>
      <c r="X629" s="6">
        <f t="shared" si="20"/>
        <v>1.0991289134225719E-2</v>
      </c>
      <c r="Y629" s="6">
        <f t="shared" si="21"/>
        <v>0.41246972305245416</v>
      </c>
      <c r="AH629" s="5"/>
      <c r="AI629" s="5"/>
      <c r="AJ629" s="7"/>
      <c r="AK629" s="12"/>
      <c r="AL629" s="12"/>
    </row>
    <row r="630" spans="21:38" x14ac:dyDescent="0.25">
      <c r="U630" s="2">
        <f t="shared" si="14"/>
        <v>661</v>
      </c>
      <c r="V630" s="1">
        <f t="shared" si="6"/>
        <v>44557</v>
      </c>
      <c r="W630" s="6">
        <f t="shared" si="19"/>
        <v>0.57615549801043886</v>
      </c>
      <c r="X630" s="6">
        <f t="shared" si="20"/>
        <v>1.0873251570833719E-2</v>
      </c>
      <c r="Y630" s="6">
        <f t="shared" si="21"/>
        <v>0.41297125041872829</v>
      </c>
      <c r="AH630" s="5"/>
      <c r="AI630" s="5"/>
      <c r="AJ630" s="7"/>
      <c r="AK630" s="12"/>
      <c r="AL630" s="12"/>
    </row>
    <row r="631" spans="21:38" x14ac:dyDescent="0.25">
      <c r="U631" s="2">
        <f t="shared" si="14"/>
        <v>662</v>
      </c>
      <c r="V631" s="1">
        <f t="shared" si="6"/>
        <v>44558</v>
      </c>
      <c r="W631" s="6">
        <f t="shared" si="19"/>
        <v>0.57586628762463477</v>
      </c>
      <c r="X631" s="6">
        <f t="shared" si="20"/>
        <v>1.0788777120245972E-2</v>
      </c>
      <c r="Y631" s="6">
        <f t="shared" si="21"/>
        <v>0.41334493525511923</v>
      </c>
      <c r="AH631" s="5"/>
      <c r="AI631" s="5"/>
      <c r="AJ631" s="7"/>
      <c r="AK631" s="12"/>
      <c r="AL631" s="12"/>
    </row>
    <row r="632" spans="21:38" x14ac:dyDescent="0.25">
      <c r="U632" s="2">
        <f t="shared" si="14"/>
        <v>663</v>
      </c>
      <c r="V632" s="1">
        <f t="shared" si="6"/>
        <v>44559</v>
      </c>
      <c r="W632" s="6">
        <f t="shared" si="19"/>
        <v>0.5754883590885056</v>
      </c>
      <c r="X632" s="6">
        <f t="shared" si="20"/>
        <v>1.0671977826513421E-2</v>
      </c>
      <c r="Y632" s="6">
        <f t="shared" si="21"/>
        <v>0.41383966308498182</v>
      </c>
      <c r="AH632" s="5"/>
      <c r="AI632" s="5"/>
      <c r="AJ632" s="7"/>
      <c r="AK632" s="12"/>
      <c r="AL632" s="12"/>
    </row>
    <row r="633" spans="21:38" x14ac:dyDescent="0.25">
      <c r="U633" s="2">
        <f t="shared" si="14"/>
        <v>664</v>
      </c>
      <c r="V633" s="1">
        <f t="shared" si="6"/>
        <v>44560</v>
      </c>
      <c r="W633" s="6">
        <f t="shared" si="19"/>
        <v>0.57520680423706394</v>
      </c>
      <c r="X633" s="6">
        <f t="shared" si="20"/>
        <v>1.0589249276494794E-2</v>
      </c>
      <c r="Y633" s="6">
        <f t="shared" si="21"/>
        <v>0.41420394648644121</v>
      </c>
      <c r="AH633" s="5"/>
      <c r="AI633" s="5"/>
      <c r="AJ633" s="7"/>
      <c r="AK633" s="12"/>
      <c r="AL633" s="12"/>
    </row>
    <row r="634" spans="21:38" x14ac:dyDescent="0.25">
      <c r="U634" s="2">
        <f t="shared" si="14"/>
        <v>665</v>
      </c>
      <c r="V634" s="1">
        <f t="shared" si="6"/>
        <v>44561</v>
      </c>
      <c r="W634" s="6">
        <f t="shared" si="19"/>
        <v>0.57483430812556258</v>
      </c>
      <c r="X634" s="6">
        <f t="shared" si="20"/>
        <v>1.0473676563126052E-2</v>
      </c>
      <c r="Y634" s="6">
        <f t="shared" si="21"/>
        <v>0.41469201531131222</v>
      </c>
      <c r="AH634" s="5"/>
      <c r="AI634" s="5"/>
      <c r="AJ634" s="7"/>
      <c r="AK634" s="12"/>
      <c r="AL634" s="12"/>
    </row>
    <row r="635" spans="21:38" x14ac:dyDescent="0.25">
      <c r="U635" s="2">
        <f t="shared" si="14"/>
        <v>666</v>
      </c>
      <c r="V635" s="1">
        <f t="shared" si="6"/>
        <v>44562</v>
      </c>
      <c r="W635" s="6">
        <f t="shared" si="19"/>
        <v>0.57456031061982149</v>
      </c>
      <c r="X635" s="6">
        <f t="shared" si="20"/>
        <v>1.0392693372156836E-2</v>
      </c>
      <c r="Y635" s="6">
        <f t="shared" si="21"/>
        <v>0.41504699600802164</v>
      </c>
      <c r="AH635" s="5"/>
      <c r="AI635" s="5"/>
      <c r="AJ635" s="7"/>
      <c r="AK635" s="12"/>
      <c r="AL635" s="12"/>
    </row>
    <row r="636" spans="21:38" x14ac:dyDescent="0.25">
      <c r="U636" s="2">
        <f t="shared" si="14"/>
        <v>667</v>
      </c>
      <c r="V636" s="1">
        <f t="shared" si="6"/>
        <v>44563</v>
      </c>
      <c r="W636" s="6">
        <f t="shared" si="19"/>
        <v>0.57419311901323067</v>
      </c>
      <c r="X636" s="6">
        <f t="shared" si="20"/>
        <v>1.0278334671037326E-2</v>
      </c>
      <c r="Y636" s="6">
        <f t="shared" si="21"/>
        <v>0.41552854631573288</v>
      </c>
      <c r="AH636" s="5"/>
      <c r="AI636" s="5"/>
      <c r="AJ636" s="7"/>
      <c r="AK636" s="12"/>
      <c r="AL636" s="12"/>
    </row>
    <row r="637" spans="21:38" x14ac:dyDescent="0.25">
      <c r="U637" s="2">
        <f t="shared" si="14"/>
        <v>668</v>
      </c>
      <c r="V637" s="1">
        <f t="shared" si="6"/>
        <v>44564</v>
      </c>
      <c r="W637" s="6">
        <f t="shared" si="19"/>
        <v>0.57392658226232618</v>
      </c>
      <c r="X637" s="6">
        <f t="shared" si="20"/>
        <v>1.0199095711435319E-2</v>
      </c>
      <c r="Y637" s="6">
        <f t="shared" si="21"/>
        <v>0.41587432202623842</v>
      </c>
      <c r="AH637" s="5"/>
      <c r="AI637" s="5"/>
      <c r="AJ637" s="7"/>
      <c r="AK637" s="12"/>
      <c r="AL637" s="12"/>
    </row>
    <row r="638" spans="21:38" x14ac:dyDescent="0.25">
      <c r="U638" s="2">
        <f t="shared" si="14"/>
        <v>669</v>
      </c>
      <c r="V638" s="1">
        <f t="shared" si="6"/>
        <v>44565</v>
      </c>
      <c r="W638" s="6">
        <f t="shared" si="19"/>
        <v>0.57356456817448576</v>
      </c>
      <c r="X638" s="6">
        <f t="shared" si="20"/>
        <v>1.0085937611663088E-2</v>
      </c>
      <c r="Y638" s="6">
        <f t="shared" si="21"/>
        <v>0.41634949421385209</v>
      </c>
      <c r="AH638" s="5"/>
      <c r="AI638" s="5"/>
      <c r="AJ638" s="7"/>
      <c r="AK638" s="12"/>
      <c r="AL638" s="12"/>
    </row>
    <row r="639" spans="21:38" x14ac:dyDescent="0.25">
      <c r="U639" s="2">
        <f t="shared" si="14"/>
        <v>670</v>
      </c>
      <c r="V639" s="1">
        <f t="shared" si="6"/>
        <v>44566</v>
      </c>
      <c r="W639" s="6">
        <f t="shared" si="19"/>
        <v>0.5733053972121831</v>
      </c>
      <c r="X639" s="6">
        <f t="shared" si="20"/>
        <v>1.0008441210590337E-2</v>
      </c>
      <c r="Y639" s="6">
        <f t="shared" si="21"/>
        <v>0.41668616157722649</v>
      </c>
      <c r="AH639" s="5"/>
      <c r="AI639" s="5"/>
      <c r="AJ639" s="7"/>
      <c r="AK639" s="12"/>
      <c r="AL639" s="12"/>
    </row>
    <row r="640" spans="21:38" x14ac:dyDescent="0.25">
      <c r="U640" s="2">
        <f t="shared" si="14"/>
        <v>671</v>
      </c>
      <c r="V640" s="1">
        <f t="shared" si="6"/>
        <v>44567</v>
      </c>
      <c r="W640" s="6">
        <f t="shared" si="19"/>
        <v>0.57294843459944567</v>
      </c>
      <c r="X640" s="6">
        <f t="shared" si="20"/>
        <v>9.8964694934009865E-3</v>
      </c>
      <c r="Y640" s="6">
        <f t="shared" si="21"/>
        <v>0.41715509590715433</v>
      </c>
      <c r="AH640" s="5"/>
      <c r="AI640" s="5"/>
      <c r="AJ640" s="7"/>
      <c r="AK640" s="12"/>
      <c r="AL640" s="12"/>
    </row>
    <row r="641" spans="21:38" x14ac:dyDescent="0.25">
      <c r="U641" s="2">
        <f t="shared" si="14"/>
        <v>672</v>
      </c>
      <c r="V641" s="1">
        <f t="shared" si="6"/>
        <v>44568</v>
      </c>
      <c r="W641" s="6">
        <f t="shared" si="19"/>
        <v>0.57269653610913585</v>
      </c>
      <c r="X641" s="6">
        <f t="shared" si="20"/>
        <v>9.8207134728936375E-3</v>
      </c>
      <c r="Y641" s="6">
        <f t="shared" si="21"/>
        <v>0.41748275041797039</v>
      </c>
      <c r="AH641" s="5"/>
      <c r="AI641" s="5"/>
      <c r="AJ641" s="7"/>
      <c r="AK641" s="12"/>
      <c r="AL641" s="12"/>
    </row>
    <row r="642" spans="21:38" x14ac:dyDescent="0.25">
      <c r="U642" s="2">
        <f t="shared" si="14"/>
        <v>673</v>
      </c>
      <c r="V642" s="1">
        <f t="shared" si="6"/>
        <v>44569</v>
      </c>
      <c r="W642" s="6">
        <f t="shared" si="19"/>
        <v>0.5723444998772137</v>
      </c>
      <c r="X642" s="6">
        <f t="shared" si="20"/>
        <v>9.7099131454723882E-3</v>
      </c>
      <c r="Y642" s="6">
        <f t="shared" si="21"/>
        <v>0.41794558697731493</v>
      </c>
      <c r="AH642" s="5"/>
      <c r="AI642" s="5"/>
      <c r="AJ642" s="7"/>
      <c r="AK642" s="12"/>
      <c r="AL642" s="12"/>
    </row>
    <row r="643" spans="21:38" x14ac:dyDescent="0.25">
      <c r="U643" s="2">
        <f t="shared" si="14"/>
        <v>674</v>
      </c>
      <c r="V643" s="1">
        <f t="shared" si="6"/>
        <v>44570</v>
      </c>
      <c r="W643" s="6">
        <f t="shared" si="19"/>
        <v>0.57209978221516755</v>
      </c>
      <c r="X643" s="6">
        <f t="shared" si="20"/>
        <v>9.6358948614918907E-3</v>
      </c>
      <c r="Y643" s="6">
        <f t="shared" si="21"/>
        <v>0.41826432292334048</v>
      </c>
      <c r="AH643" s="5"/>
      <c r="AI643" s="5"/>
      <c r="AJ643" s="7"/>
      <c r="AK643" s="12"/>
      <c r="AL643" s="12"/>
    </row>
    <row r="644" spans="21:38" x14ac:dyDescent="0.25">
      <c r="U644" s="2">
        <f t="shared" si="14"/>
        <v>675</v>
      </c>
      <c r="V644" s="1">
        <f t="shared" si="6"/>
        <v>44571</v>
      </c>
      <c r="W644" s="6">
        <f t="shared" si="19"/>
        <v>0.57175254822395216</v>
      </c>
      <c r="X644" s="6">
        <f t="shared" si="20"/>
        <v>9.526250189669079E-3</v>
      </c>
      <c r="Y644" s="6">
        <f t="shared" si="21"/>
        <v>0.41872120158637971</v>
      </c>
      <c r="AH644" s="5"/>
      <c r="AI644" s="5"/>
      <c r="AJ644" s="7"/>
      <c r="AK644" s="12"/>
      <c r="AL644" s="12"/>
    </row>
    <row r="645" spans="21:38" x14ac:dyDescent="0.25">
      <c r="U645" s="2">
        <f t="shared" si="14"/>
        <v>676</v>
      </c>
      <c r="V645" s="1">
        <f t="shared" si="6"/>
        <v>44572</v>
      </c>
      <c r="W645" s="6">
        <f t="shared" si="19"/>
        <v>0.5715149214409202</v>
      </c>
      <c r="X645" s="6">
        <f t="shared" si="20"/>
        <v>9.4539665701755485E-3</v>
      </c>
      <c r="Y645" s="6">
        <f t="shared" si="21"/>
        <v>0.41903111198890419</v>
      </c>
      <c r="AH645" s="5"/>
      <c r="AI645" s="5"/>
      <c r="AJ645" s="7"/>
      <c r="AK645" s="12"/>
      <c r="AL645" s="12"/>
    </row>
    <row r="646" spans="21:38" x14ac:dyDescent="0.25">
      <c r="U646" s="2">
        <f t="shared" si="14"/>
        <v>677</v>
      </c>
      <c r="V646" s="1">
        <f t="shared" si="6"/>
        <v>44573</v>
      </c>
      <c r="W646" s="6">
        <f t="shared" si="19"/>
        <v>0.57117236650735581</v>
      </c>
      <c r="X646" s="6">
        <f t="shared" si="20"/>
        <v>9.3454611100042446E-3</v>
      </c>
      <c r="Y646" s="6">
        <f t="shared" si="21"/>
        <v>0.41948217238264091</v>
      </c>
      <c r="AH646" s="5"/>
      <c r="AI646" s="5"/>
      <c r="AJ646" s="7"/>
      <c r="AK646" s="12"/>
      <c r="AL646" s="12"/>
    </row>
    <row r="647" spans="21:38" x14ac:dyDescent="0.25">
      <c r="U647" s="2">
        <f t="shared" si="14"/>
        <v>678</v>
      </c>
      <c r="V647" s="1">
        <f t="shared" si="6"/>
        <v>44574</v>
      </c>
      <c r="W647" s="6">
        <f t="shared" si="19"/>
        <v>0.57094174236860096</v>
      </c>
      <c r="X647" s="6">
        <f t="shared" si="20"/>
        <v>9.2749086920550887E-3</v>
      </c>
      <c r="Y647" s="6">
        <f t="shared" si="21"/>
        <v>0.41978334893934388</v>
      </c>
      <c r="AH647" s="5"/>
      <c r="AI647" s="5"/>
      <c r="AJ647" s="7"/>
      <c r="AK647" s="12"/>
      <c r="AL647" s="12"/>
    </row>
    <row r="648" spans="21:38" x14ac:dyDescent="0.25">
      <c r="U648" s="2">
        <f t="shared" si="14"/>
        <v>679</v>
      </c>
      <c r="V648" s="1">
        <f t="shared" si="6"/>
        <v>44575</v>
      </c>
      <c r="W648" s="6">
        <f t="shared" si="19"/>
        <v>0.57060374426768845</v>
      </c>
      <c r="X648" s="6">
        <f t="shared" si="20"/>
        <v>9.1675253202717303E-3</v>
      </c>
      <c r="Y648" s="6">
        <f t="shared" si="21"/>
        <v>0.42022873041204079</v>
      </c>
      <c r="AH648" s="5"/>
      <c r="AI648" s="5"/>
      <c r="AJ648" s="7"/>
      <c r="AK648" s="12"/>
      <c r="AL648" s="12"/>
    </row>
    <row r="649" spans="21:38" x14ac:dyDescent="0.25">
      <c r="U649" s="2">
        <f t="shared" si="14"/>
        <v>680</v>
      </c>
      <c r="V649" s="1">
        <f t="shared" si="6"/>
        <v>44576</v>
      </c>
      <c r="W649" s="6">
        <f t="shared" si="19"/>
        <v>0.57038003627153677</v>
      </c>
      <c r="X649" s="6">
        <f t="shared" si="20"/>
        <v>9.0987002861508178E-3</v>
      </c>
      <c r="Y649" s="6">
        <f t="shared" si="21"/>
        <v>0.42052126344231233</v>
      </c>
      <c r="AH649" s="5"/>
      <c r="AI649" s="5"/>
      <c r="AJ649" s="7"/>
      <c r="AK649" s="12"/>
      <c r="AL649" s="12"/>
    </row>
    <row r="650" spans="21:38" x14ac:dyDescent="0.25">
      <c r="U650" s="2">
        <f t="shared" si="14"/>
        <v>681</v>
      </c>
      <c r="V650" s="1">
        <f t="shared" si="6"/>
        <v>44577</v>
      </c>
      <c r="W650" s="6">
        <f t="shared" si="19"/>
        <v>0.5700464737355434</v>
      </c>
      <c r="X650" s="6">
        <f t="shared" si="20"/>
        <v>8.9924212295217892E-3</v>
      </c>
      <c r="Y650" s="6">
        <f t="shared" si="21"/>
        <v>0.42096110503493578</v>
      </c>
      <c r="AH650" s="5"/>
      <c r="AI650" s="5"/>
      <c r="AJ650" s="7"/>
      <c r="AK650" s="12"/>
      <c r="AL650" s="12"/>
    </row>
    <row r="651" spans="21:38" x14ac:dyDescent="0.25">
      <c r="U651" s="2">
        <f t="shared" si="14"/>
        <v>682</v>
      </c>
      <c r="V651" s="1">
        <f t="shared" si="6"/>
        <v>44578</v>
      </c>
      <c r="W651" s="6">
        <f t="shared" si="19"/>
        <v>0.5698295971305346</v>
      </c>
      <c r="X651" s="6">
        <f t="shared" si="20"/>
        <v>8.9253194419064655E-3</v>
      </c>
      <c r="Y651" s="6">
        <f t="shared" si="21"/>
        <v>0.42124508342755879</v>
      </c>
      <c r="AH651" s="5"/>
      <c r="AI651" s="5"/>
      <c r="AJ651" s="7"/>
      <c r="AK651" s="12"/>
      <c r="AL651" s="12"/>
    </row>
    <row r="652" spans="21:38" x14ac:dyDescent="0.25">
      <c r="U652" s="2">
        <f t="shared" si="14"/>
        <v>683</v>
      </c>
      <c r="V652" s="1">
        <f t="shared" si="6"/>
        <v>44579</v>
      </c>
      <c r="W652" s="6">
        <f t="shared" si="19"/>
        <v>0.56950034984648279</v>
      </c>
      <c r="X652" s="6">
        <f t="shared" si="20"/>
        <v>8.8201263054654075E-3</v>
      </c>
      <c r="Y652" s="6">
        <f t="shared" si="21"/>
        <v>0.42167952384805274</v>
      </c>
      <c r="AH652" s="5"/>
      <c r="AI652" s="5"/>
      <c r="AJ652" s="7"/>
      <c r="AK652" s="12"/>
      <c r="AL652" s="12"/>
    </row>
    <row r="653" spans="21:38" x14ac:dyDescent="0.25">
      <c r="U653" s="2">
        <f t="shared" si="14"/>
        <v>684</v>
      </c>
      <c r="V653" s="1">
        <f t="shared" si="6"/>
        <v>44580</v>
      </c>
      <c r="W653" s="6">
        <f t="shared" si="19"/>
        <v>0.569290221647201</v>
      </c>
      <c r="X653" s="6">
        <f t="shared" si="20"/>
        <v>8.7547433416404769E-3</v>
      </c>
      <c r="Y653" s="6">
        <f t="shared" si="21"/>
        <v>0.42195503501115844</v>
      </c>
      <c r="AH653" s="5"/>
      <c r="AI653" s="5"/>
      <c r="AJ653" s="7"/>
      <c r="AK653" s="12"/>
      <c r="AL653" s="12"/>
    </row>
    <row r="654" spans="21:38" x14ac:dyDescent="0.25">
      <c r="U654" s="2">
        <f t="shared" si="14"/>
        <v>685</v>
      </c>
      <c r="V654" s="1">
        <f t="shared" si="6"/>
        <v>44581</v>
      </c>
      <c r="W654" s="6">
        <f t="shared" si="19"/>
        <v>0.56896517025270543</v>
      </c>
      <c r="X654" s="6">
        <f t="shared" si="20"/>
        <v>8.6506171358228575E-3</v>
      </c>
      <c r="Y654" s="6">
        <f t="shared" si="21"/>
        <v>0.42238421261147269</v>
      </c>
      <c r="AH654" s="5"/>
      <c r="AI654" s="5"/>
      <c r="AJ654" s="7"/>
      <c r="AK654" s="12"/>
      <c r="AL654" s="12"/>
    </row>
    <row r="655" spans="21:38" x14ac:dyDescent="0.25">
      <c r="U655" s="2">
        <f t="shared" si="14"/>
        <v>686</v>
      </c>
      <c r="V655" s="1">
        <f t="shared" si="6"/>
        <v>44582</v>
      </c>
      <c r="W655" s="6">
        <f t="shared" si="19"/>
        <v>0.56876170925436764</v>
      </c>
      <c r="X655" s="6">
        <f t="shared" si="20"/>
        <v>8.5869483209523659E-3</v>
      </c>
      <c r="Y655" s="6">
        <f t="shared" si="21"/>
        <v>0.42265134242467994</v>
      </c>
      <c r="AH655" s="5"/>
      <c r="AI655" s="5"/>
      <c r="AJ655" s="7"/>
      <c r="AK655" s="12"/>
      <c r="AL655" s="12"/>
    </row>
    <row r="656" spans="21:38" x14ac:dyDescent="0.25">
      <c r="U656" s="2">
        <f t="shared" si="14"/>
        <v>687</v>
      </c>
      <c r="V656" s="1">
        <f t="shared" si="6"/>
        <v>44583</v>
      </c>
      <c r="W656" s="6">
        <f t="shared" si="19"/>
        <v>0.56844073533188921</v>
      </c>
      <c r="X656" s="6">
        <f t="shared" si="20"/>
        <v>8.4838694876353763E-3</v>
      </c>
      <c r="Y656" s="6">
        <f t="shared" si="21"/>
        <v>0.42307539518047632</v>
      </c>
      <c r="AH656" s="5"/>
      <c r="AI656" s="5"/>
      <c r="AJ656" s="7"/>
      <c r="AK656" s="12"/>
      <c r="AL656" s="12"/>
    </row>
    <row r="657" spans="21:38" x14ac:dyDescent="0.25">
      <c r="U657" s="2">
        <f t="shared" si="14"/>
        <v>688</v>
      </c>
      <c r="V657" s="1">
        <f t="shared" si="6"/>
        <v>44584</v>
      </c>
      <c r="W657" s="6">
        <f t="shared" si="19"/>
        <v>0.5682438621237681</v>
      </c>
      <c r="X657" s="6">
        <f t="shared" si="20"/>
        <v>8.4219099271045841E-3</v>
      </c>
      <c r="Y657" s="6">
        <f t="shared" si="21"/>
        <v>0.42333422794912728</v>
      </c>
      <c r="AH657" s="5"/>
      <c r="AI657" s="5"/>
      <c r="AJ657" s="7"/>
      <c r="AK657" s="12"/>
      <c r="AL657" s="12"/>
    </row>
    <row r="658" spans="21:38" x14ac:dyDescent="0.25">
      <c r="U658" s="2">
        <f t="shared" si="14"/>
        <v>689</v>
      </c>
      <c r="V658" s="1">
        <f t="shared" si="6"/>
        <v>44585</v>
      </c>
      <c r="W658" s="6">
        <f t="shared" si="19"/>
        <v>0.56792684819334982</v>
      </c>
      <c r="X658" s="6">
        <f t="shared" si="20"/>
        <v>8.319858364561887E-3</v>
      </c>
      <c r="Y658" s="6">
        <f t="shared" si="21"/>
        <v>0.42375329344208923</v>
      </c>
      <c r="AH658" s="5"/>
      <c r="AI658" s="5"/>
      <c r="AJ658" s="7"/>
      <c r="AK658" s="12"/>
      <c r="AL658" s="12"/>
    </row>
    <row r="659" spans="21:38" x14ac:dyDescent="0.25">
      <c r="U659" s="2">
        <f t="shared" si="14"/>
        <v>690</v>
      </c>
      <c r="V659" s="1">
        <f t="shared" si="6"/>
        <v>44586</v>
      </c>
      <c r="W659" s="6">
        <f t="shared" si="19"/>
        <v>0.56773648517110342</v>
      </c>
      <c r="X659" s="6">
        <f t="shared" si="20"/>
        <v>8.2596029754032265E-3</v>
      </c>
      <c r="Y659" s="6">
        <f t="shared" si="21"/>
        <v>0.42400391185349329</v>
      </c>
      <c r="AH659" s="5"/>
      <c r="AI659" s="5"/>
      <c r="AJ659" s="7"/>
      <c r="AK659" s="12"/>
      <c r="AL659" s="12"/>
    </row>
    <row r="660" spans="21:38" x14ac:dyDescent="0.25">
      <c r="U660" s="2">
        <f t="shared" si="14"/>
        <v>691</v>
      </c>
      <c r="V660" s="1">
        <f t="shared" si="6"/>
        <v>44587</v>
      </c>
      <c r="W660" s="6">
        <f t="shared" si="19"/>
        <v>0.56742331468165075</v>
      </c>
      <c r="X660" s="6">
        <f t="shared" si="20"/>
        <v>8.1585580621853296E-3</v>
      </c>
      <c r="Y660" s="6">
        <f t="shared" si="21"/>
        <v>0.4244181272561649</v>
      </c>
      <c r="AH660" s="5"/>
      <c r="AI660" s="5"/>
      <c r="AJ660" s="7"/>
      <c r="AK660" s="12"/>
      <c r="AL660" s="12"/>
    </row>
    <row r="661" spans="21:38" x14ac:dyDescent="0.25">
      <c r="U661" s="2">
        <f t="shared" si="14"/>
        <v>692</v>
      </c>
      <c r="V661" s="1">
        <f t="shared" si="6"/>
        <v>44588</v>
      </c>
      <c r="W661" s="6">
        <f t="shared" si="19"/>
        <v>0.56723938605863133</v>
      </c>
      <c r="X661" s="6">
        <f t="shared" si="20"/>
        <v>8.1000016036034388E-3</v>
      </c>
      <c r="Y661" s="6">
        <f t="shared" si="21"/>
        <v>0.42466061233776514</v>
      </c>
      <c r="AH661" s="5"/>
      <c r="AI661" s="5"/>
      <c r="AJ661" s="7"/>
      <c r="AK661" s="12"/>
      <c r="AL661" s="12"/>
    </row>
    <row r="662" spans="21:38" x14ac:dyDescent="0.25">
      <c r="U662" s="2">
        <f t="shared" si="14"/>
        <v>693</v>
      </c>
      <c r="V662" s="1">
        <f t="shared" si="6"/>
        <v>44589</v>
      </c>
      <c r="W662" s="6">
        <f t="shared" si="19"/>
        <v>0.56692994337779812</v>
      </c>
      <c r="X662" s="6">
        <f t="shared" si="20"/>
        <v>7.9999422213556763E-3</v>
      </c>
      <c r="Y662" s="6">
        <f t="shared" si="21"/>
        <v>0.42507011440084724</v>
      </c>
      <c r="AH662" s="5"/>
      <c r="AI662" s="5"/>
      <c r="AJ662" s="7"/>
      <c r="AK662" s="12"/>
      <c r="AL662" s="12"/>
    </row>
    <row r="663" spans="21:38" x14ac:dyDescent="0.25">
      <c r="U663" s="2">
        <f t="shared" si="14"/>
        <v>694</v>
      </c>
      <c r="V663" s="1">
        <f t="shared" si="6"/>
        <v>44590</v>
      </c>
      <c r="W663" s="6">
        <f t="shared" si="19"/>
        <v>0.56675237519540878</v>
      </c>
      <c r="X663" s="6">
        <f t="shared" si="20"/>
        <v>7.9430793243677605E-3</v>
      </c>
      <c r="Y663" s="6">
        <f t="shared" si="21"/>
        <v>0.42530454548022339</v>
      </c>
      <c r="AH663" s="5"/>
      <c r="AI663" s="5"/>
      <c r="AJ663" s="7"/>
      <c r="AK663" s="12"/>
      <c r="AL663" s="12"/>
    </row>
    <row r="664" spans="21:38" x14ac:dyDescent="0.25">
      <c r="U664" s="2">
        <f t="shared" si="14"/>
        <v>695</v>
      </c>
      <c r="V664" s="1">
        <f t="shared" si="6"/>
        <v>44591</v>
      </c>
      <c r="W664" s="6">
        <f t="shared" si="19"/>
        <v>0.56644654559814678</v>
      </c>
      <c r="X664" s="6">
        <f t="shared" si="20"/>
        <v>7.8439838795988613E-3</v>
      </c>
      <c r="Y664" s="6">
        <f t="shared" si="21"/>
        <v>0.42570947052225538</v>
      </c>
      <c r="AH664" s="5"/>
      <c r="AI664" s="5"/>
      <c r="AJ664" s="7"/>
      <c r="AK664" s="12"/>
      <c r="AL664" s="12"/>
    </row>
    <row r="665" spans="21:38" x14ac:dyDescent="0.25">
      <c r="U665" s="2">
        <f t="shared" si="14"/>
        <v>696</v>
      </c>
      <c r="V665" s="1">
        <f t="shared" si="6"/>
        <v>44592</v>
      </c>
      <c r="W665" s="6">
        <f t="shared" si="19"/>
        <v>0.56627526573531317</v>
      </c>
      <c r="X665" s="6">
        <f t="shared" si="20"/>
        <v>7.7888090758076855E-3</v>
      </c>
      <c r="Y665" s="6">
        <f t="shared" si="21"/>
        <v>0.42593592518887907</v>
      </c>
      <c r="AH665" s="5"/>
      <c r="AI665" s="5"/>
      <c r="AJ665" s="7"/>
      <c r="AK665" s="12"/>
      <c r="AL665" s="12"/>
    </row>
    <row r="666" spans="21:38" x14ac:dyDescent="0.25">
      <c r="U666" s="2">
        <f t="shared" si="14"/>
        <v>697</v>
      </c>
      <c r="V666" s="1">
        <f t="shared" si="6"/>
        <v>44593</v>
      </c>
      <c r="W666" s="6">
        <f t="shared" si="19"/>
        <v>0.56597293539114124</v>
      </c>
      <c r="X666" s="6">
        <f t="shared" si="20"/>
        <v>7.6906555206228567E-3</v>
      </c>
      <c r="Y666" s="6">
        <f t="shared" si="21"/>
        <v>0.42633640908823695</v>
      </c>
      <c r="AH666" s="5"/>
      <c r="AI666" s="5"/>
      <c r="AJ666" s="7"/>
      <c r="AK666" s="12"/>
      <c r="AL666" s="12"/>
    </row>
    <row r="667" spans="21:38" x14ac:dyDescent="0.25">
      <c r="U667" s="2">
        <f t="shared" si="14"/>
        <v>698</v>
      </c>
      <c r="V667" s="1">
        <f t="shared" si="6"/>
        <v>44594</v>
      </c>
      <c r="W667" s="6">
        <f t="shared" si="19"/>
        <v>0.56580787357296358</v>
      </c>
      <c r="X667" s="6">
        <f t="shared" si="20"/>
        <v>7.6371632701406032E-3</v>
      </c>
      <c r="Y667" s="6">
        <f t="shared" si="21"/>
        <v>0.42655496315689573</v>
      </c>
      <c r="AH667" s="5"/>
      <c r="AI667" s="5"/>
      <c r="AJ667" s="7"/>
      <c r="AK667" s="12"/>
      <c r="AL667" s="12"/>
    </row>
    <row r="668" spans="21:38" x14ac:dyDescent="0.25">
      <c r="U668" s="2">
        <f t="shared" si="14"/>
        <v>699</v>
      </c>
      <c r="V668" s="1">
        <f t="shared" si="6"/>
        <v>44595</v>
      </c>
      <c r="W668" s="6">
        <f t="shared" si="19"/>
        <v>0.5655089295320096</v>
      </c>
      <c r="X668" s="6">
        <f t="shared" si="20"/>
        <v>7.5399291219538644E-3</v>
      </c>
      <c r="Y668" s="6">
        <f t="shared" si="21"/>
        <v>0.42695114134603757</v>
      </c>
      <c r="AH668" s="5"/>
      <c r="AI668" s="5"/>
      <c r="AJ668" s="7"/>
      <c r="AK668" s="12"/>
      <c r="AL668" s="12"/>
    </row>
    <row r="669" spans="21:38" x14ac:dyDescent="0.25">
      <c r="U669" s="2">
        <f t="shared" si="14"/>
        <v>700</v>
      </c>
      <c r="V669" s="1">
        <f t="shared" si="6"/>
        <v>44596</v>
      </c>
      <c r="W669" s="6">
        <f t="shared" si="19"/>
        <v>0.56535001733765844</v>
      </c>
      <c r="X669" s="6">
        <f t="shared" si="20"/>
        <v>7.48811384049593E-3</v>
      </c>
      <c r="Y669" s="6">
        <f t="shared" si="21"/>
        <v>0.42716186882184559</v>
      </c>
      <c r="AH669" s="5"/>
      <c r="AI669" s="5"/>
      <c r="AJ669" s="7"/>
      <c r="AK669" s="12"/>
      <c r="AL669" s="12"/>
    </row>
    <row r="670" spans="21:38" x14ac:dyDescent="0.25">
      <c r="U670" s="2">
        <f t="shared" si="14"/>
        <v>701</v>
      </c>
      <c r="V670" s="1">
        <f t="shared" si="6"/>
        <v>44597</v>
      </c>
      <c r="W670" s="6">
        <f t="shared" si="19"/>
        <v>0.56505434751552597</v>
      </c>
      <c r="X670" s="6">
        <f t="shared" si="20"/>
        <v>7.3917762007371397E-3</v>
      </c>
      <c r="Y670" s="6">
        <f t="shared" si="21"/>
        <v>0.42755387628373798</v>
      </c>
      <c r="AH670" s="5"/>
      <c r="AI670" s="5"/>
      <c r="AJ670" s="7"/>
      <c r="AK670" s="12"/>
      <c r="AL670" s="12"/>
    </row>
    <row r="671" spans="21:38" x14ac:dyDescent="0.25">
      <c r="U671" s="2">
        <f t="shared" si="14"/>
        <v>702</v>
      </c>
      <c r="V671" s="1">
        <f t="shared" si="6"/>
        <v>44598</v>
      </c>
      <c r="W671" s="6">
        <f t="shared" si="19"/>
        <v>0.56490151838544167</v>
      </c>
      <c r="X671" s="6">
        <f t="shared" si="20"/>
        <v>7.3416322859056731E-3</v>
      </c>
      <c r="Y671" s="6">
        <f t="shared" si="21"/>
        <v>0.4277568493286526</v>
      </c>
      <c r="AH671" s="5"/>
      <c r="AI671" s="5"/>
      <c r="AJ671" s="7"/>
      <c r="AK671" s="12"/>
      <c r="AL671" s="12"/>
    </row>
    <row r="672" spans="21:38" x14ac:dyDescent="0.25">
      <c r="U672" s="2">
        <f t="shared" si="14"/>
        <v>703</v>
      </c>
      <c r="V672" s="1">
        <f t="shared" si="6"/>
        <v>44599</v>
      </c>
      <c r="W672" s="6">
        <f t="shared" si="19"/>
        <v>0.56460901154695009</v>
      </c>
      <c r="X672" s="6">
        <f t="shared" si="20"/>
        <v>7.2461678577383027E-3</v>
      </c>
      <c r="Y672" s="6">
        <f t="shared" si="21"/>
        <v>0.42814482059531267</v>
      </c>
      <c r="AH672" s="5"/>
      <c r="AI672" s="5"/>
      <c r="AJ672" s="7"/>
      <c r="AK672" s="12"/>
      <c r="AL672" s="12"/>
    </row>
    <row r="673" spans="21:38" x14ac:dyDescent="0.25">
      <c r="U673" s="2">
        <f t="shared" si="14"/>
        <v>704</v>
      </c>
      <c r="V673" s="1">
        <f t="shared" si="6"/>
        <v>44600</v>
      </c>
      <c r="W673" s="6">
        <f t="shared" si="19"/>
        <v>0.56446220078940701</v>
      </c>
      <c r="X673" s="6">
        <f t="shared" si="20"/>
        <v>7.1976897145159396E-3</v>
      </c>
      <c r="Y673" s="6">
        <f t="shared" si="21"/>
        <v>0.42834010949607698</v>
      </c>
      <c r="AH673" s="5"/>
      <c r="AI673" s="5"/>
      <c r="AJ673" s="7"/>
      <c r="AK673" s="12"/>
      <c r="AL673" s="12"/>
    </row>
    <row r="674" spans="21:38" x14ac:dyDescent="0.25">
      <c r="U674" s="2">
        <f t="shared" si="14"/>
        <v>705</v>
      </c>
      <c r="V674" s="1">
        <f t="shared" si="6"/>
        <v>44601</v>
      </c>
      <c r="W674" s="6">
        <f t="shared" si="19"/>
        <v>0.56417274653125238</v>
      </c>
      <c r="X674" s="6">
        <f t="shared" si="20"/>
        <v>7.1030748195821747E-3</v>
      </c>
      <c r="Y674" s="6">
        <f t="shared" si="21"/>
        <v>0.42872417864916651</v>
      </c>
      <c r="AH674" s="5"/>
      <c r="AI674" s="5"/>
      <c r="AJ674" s="7"/>
      <c r="AK674" s="12"/>
      <c r="AL674" s="12"/>
    </row>
    <row r="675" spans="21:38" x14ac:dyDescent="0.25">
      <c r="U675" s="2">
        <f t="shared" si="14"/>
        <v>706</v>
      </c>
      <c r="V675" s="1">
        <f t="shared" si="6"/>
        <v>44602</v>
      </c>
      <c r="W675" s="6">
        <f t="shared" si="19"/>
        <v>0.56403189132834297</v>
      </c>
      <c r="X675" s="6">
        <f t="shared" si="20"/>
        <v>7.0562568850569673E-3</v>
      </c>
      <c r="Y675" s="6">
        <f t="shared" si="21"/>
        <v>0.42891185178660002</v>
      </c>
      <c r="AH675" s="5"/>
      <c r="AI675" s="5"/>
      <c r="AJ675" s="7"/>
      <c r="AK675" s="12"/>
      <c r="AL675" s="12"/>
    </row>
    <row r="676" spans="21:38" x14ac:dyDescent="0.25">
      <c r="U676" s="2">
        <f t="shared" si="14"/>
        <v>707</v>
      </c>
      <c r="V676" s="1">
        <f t="shared" si="6"/>
        <v>44603</v>
      </c>
      <c r="W676" s="6">
        <f t="shared" si="19"/>
        <v>0.56374538006072439</v>
      </c>
      <c r="X676" s="6">
        <f t="shared" si="20"/>
        <v>6.9624674792671459E-3</v>
      </c>
      <c r="Y676" s="6">
        <f t="shared" si="21"/>
        <v>0.42929215246000951</v>
      </c>
      <c r="AH676" s="5"/>
      <c r="AI676" s="5"/>
      <c r="AJ676" s="7"/>
      <c r="AK676" s="12"/>
      <c r="AL676" s="12"/>
    </row>
    <row r="677" spans="21:38" x14ac:dyDescent="0.25">
      <c r="U677" s="2">
        <f t="shared" si="14"/>
        <v>708</v>
      </c>
      <c r="V677" s="1">
        <f t="shared" si="6"/>
        <v>44604</v>
      </c>
      <c r="W677" s="6">
        <f t="shared" si="19"/>
        <v>0.5636104194738204</v>
      </c>
      <c r="X677" s="6">
        <f t="shared" si="20"/>
        <v>6.9173042466101715E-3</v>
      </c>
      <c r="Y677" s="6">
        <f t="shared" si="21"/>
        <v>0.42947227627956941</v>
      </c>
      <c r="AH677" s="5"/>
      <c r="AI677" s="5"/>
      <c r="AJ677" s="7"/>
      <c r="AK677" s="12"/>
      <c r="AL677" s="12"/>
    </row>
    <row r="678" spans="21:38" x14ac:dyDescent="0.25">
      <c r="U678" s="2">
        <f t="shared" si="14"/>
        <v>709</v>
      </c>
      <c r="V678" s="1">
        <f t="shared" si="6"/>
        <v>44605</v>
      </c>
      <c r="W678" s="6">
        <f t="shared" si="19"/>
        <v>0.5633267424010745</v>
      </c>
      <c r="X678" s="6">
        <f t="shared" si="20"/>
        <v>6.8243159349939218E-3</v>
      </c>
      <c r="Y678" s="6">
        <f t="shared" si="21"/>
        <v>0.42984894166393262</v>
      </c>
      <c r="AH678" s="5"/>
      <c r="AI678" s="5"/>
      <c r="AJ678" s="7"/>
      <c r="AK678" s="12"/>
      <c r="AL678" s="12"/>
    </row>
    <row r="679" spans="21:38" x14ac:dyDescent="0.25">
      <c r="U679" s="2">
        <f t="shared" si="14"/>
        <v>710</v>
      </c>
      <c r="V679" s="1">
        <f t="shared" si="6"/>
        <v>44606</v>
      </c>
      <c r="W679" s="6">
        <f t="shared" si="19"/>
        <v>0.56319761737581786</v>
      </c>
      <c r="X679" s="6">
        <f t="shared" si="20"/>
        <v>6.7808019767114525E-3</v>
      </c>
      <c r="Y679" s="6">
        <f t="shared" si="21"/>
        <v>0.4300215806474707</v>
      </c>
      <c r="AH679" s="5"/>
      <c r="AI679" s="5"/>
      <c r="AJ679" s="7"/>
      <c r="AK679" s="12"/>
      <c r="AL679" s="12"/>
    </row>
    <row r="680" spans="21:38" x14ac:dyDescent="0.25">
      <c r="U680" s="2">
        <f t="shared" si="14"/>
        <v>711</v>
      </c>
      <c r="V680" s="1">
        <f t="shared" si="6"/>
        <v>44607</v>
      </c>
      <c r="W680" s="6">
        <f t="shared" si="19"/>
        <v>0.56291666647610261</v>
      </c>
      <c r="X680" s="6">
        <f t="shared" si="20"/>
        <v>6.6885900273481718E-3</v>
      </c>
      <c r="Y680" s="6">
        <f t="shared" si="21"/>
        <v>0.43039474349655021</v>
      </c>
      <c r="AH680" s="5"/>
      <c r="AI680" s="5"/>
      <c r="AJ680" s="7"/>
      <c r="AK680" s="12"/>
      <c r="AL680" s="12"/>
    </row>
    <row r="681" spans="21:38" x14ac:dyDescent="0.25">
      <c r="U681" s="2">
        <f t="shared" si="14"/>
        <v>712</v>
      </c>
      <c r="V681" s="1">
        <f t="shared" si="6"/>
        <v>44608</v>
      </c>
      <c r="W681" s="6">
        <f t="shared" si="19"/>
        <v>0.56279331984697845</v>
      </c>
      <c r="X681" s="6">
        <f t="shared" si="20"/>
        <v>6.646720017830606E-3</v>
      </c>
      <c r="Y681" s="6">
        <f t="shared" si="21"/>
        <v>0.43055996013519099</v>
      </c>
      <c r="AH681" s="5"/>
      <c r="AI681" s="5"/>
      <c r="AJ681" s="7"/>
      <c r="AK681" s="12"/>
      <c r="AL681" s="12"/>
    </row>
    <row r="682" spans="21:38" x14ac:dyDescent="0.25">
      <c r="U682" s="2">
        <f t="shared" si="14"/>
        <v>713</v>
      </c>
      <c r="V682" s="1">
        <f t="shared" si="6"/>
        <v>44609</v>
      </c>
      <c r="W682" s="6">
        <f t="shared" si="19"/>
        <v>0.56251498785104459</v>
      </c>
      <c r="X682" s="6">
        <f t="shared" si="20"/>
        <v>6.5552593748771301E-3</v>
      </c>
      <c r="Y682" s="6">
        <f t="shared" si="21"/>
        <v>0.4309297527740793</v>
      </c>
      <c r="AH682" s="5"/>
      <c r="AI682" s="5"/>
      <c r="AJ682" s="7"/>
      <c r="AK682" s="12"/>
      <c r="AL682" s="12"/>
    </row>
    <row r="683" spans="21:38" x14ac:dyDescent="0.25">
      <c r="U683" s="2">
        <f t="shared" si="14"/>
        <v>714</v>
      </c>
      <c r="V683" s="1">
        <f t="shared" si="6"/>
        <v>44610</v>
      </c>
      <c r="W683" s="6">
        <f t="shared" si="19"/>
        <v>0.56239736434558618</v>
      </c>
      <c r="X683" s="6">
        <f t="shared" si="20"/>
        <v>6.515028112267166E-3</v>
      </c>
      <c r="Y683" s="6">
        <f t="shared" si="21"/>
        <v>0.43108760754214664</v>
      </c>
      <c r="AH683" s="5"/>
      <c r="AI683" s="5"/>
      <c r="AJ683" s="7"/>
      <c r="AK683" s="12"/>
      <c r="AL683" s="12"/>
    </row>
    <row r="684" spans="21:38" x14ac:dyDescent="0.25">
      <c r="U684" s="2">
        <f t="shared" si="14"/>
        <v>715</v>
      </c>
      <c r="V684" s="1">
        <f t="shared" si="6"/>
        <v>44611</v>
      </c>
      <c r="W684" s="6">
        <f t="shared" si="19"/>
        <v>0.56212154471467324</v>
      </c>
      <c r="X684" s="6">
        <f t="shared" si="20"/>
        <v>6.4242934081006108E-3</v>
      </c>
      <c r="Y684" s="6">
        <f t="shared" si="21"/>
        <v>0.43145416187722718</v>
      </c>
      <c r="AH684" s="5"/>
      <c r="AI684" s="5"/>
      <c r="AJ684" s="7"/>
      <c r="AK684" s="12"/>
      <c r="AL684" s="12"/>
    </row>
    <row r="685" spans="21:38" x14ac:dyDescent="0.25">
      <c r="U685" s="2">
        <f t="shared" si="14"/>
        <v>716</v>
      </c>
      <c r="V685" s="1">
        <f t="shared" si="6"/>
        <v>44612</v>
      </c>
      <c r="W685" s="6">
        <f t="shared" si="19"/>
        <v>0.56200959095734793</v>
      </c>
      <c r="X685" s="6">
        <f t="shared" si="20"/>
        <v>6.3856958355033282E-3</v>
      </c>
      <c r="Y685" s="6">
        <f t="shared" si="21"/>
        <v>0.43160471320714872</v>
      </c>
      <c r="AH685" s="5"/>
      <c r="AI685" s="5"/>
      <c r="AJ685" s="7"/>
      <c r="AK685" s="12"/>
      <c r="AL685" s="12"/>
    </row>
    <row r="686" spans="21:38" x14ac:dyDescent="0.25">
      <c r="U686" s="2">
        <f t="shared" si="14"/>
        <v>717</v>
      </c>
      <c r="V686" s="1">
        <f t="shared" si="6"/>
        <v>44613</v>
      </c>
      <c r="W686" s="6">
        <f t="shared" si="19"/>
        <v>0.56173617786023977</v>
      </c>
      <c r="X686" s="6">
        <f t="shared" si="20"/>
        <v>6.2956614019971735E-3</v>
      </c>
      <c r="Y686" s="6">
        <f t="shared" si="21"/>
        <v>0.43196816073776412</v>
      </c>
      <c r="AH686" s="5"/>
      <c r="AI686" s="5"/>
      <c r="AJ686" s="7"/>
      <c r="AK686" s="12"/>
      <c r="AL686" s="12"/>
    </row>
    <row r="687" spans="21:38" x14ac:dyDescent="0.25">
      <c r="U687" s="2">
        <f t="shared" si="14"/>
        <v>718</v>
      </c>
      <c r="V687" s="1">
        <f t="shared" si="6"/>
        <v>44614</v>
      </c>
      <c r="W687" s="6">
        <f t="shared" si="19"/>
        <v>0.56162984237606239</v>
      </c>
      <c r="X687" s="6">
        <f t="shared" si="20"/>
        <v>6.2586926280548466E-3</v>
      </c>
      <c r="Y687" s="6">
        <f t="shared" si="21"/>
        <v>0.43211146499588277</v>
      </c>
      <c r="AH687" s="5"/>
      <c r="AI687" s="5"/>
      <c r="AJ687" s="7"/>
      <c r="AK687" s="12"/>
      <c r="AL687" s="12"/>
    </row>
    <row r="688" spans="21:38" x14ac:dyDescent="0.25">
      <c r="U688" s="2">
        <f t="shared" si="14"/>
        <v>719</v>
      </c>
      <c r="V688" s="1">
        <f t="shared" si="6"/>
        <v>44615</v>
      </c>
      <c r="W688" s="6">
        <f t="shared" si="19"/>
        <v>0.56135873066533515</v>
      </c>
      <c r="X688" s="6">
        <f t="shared" si="20"/>
        <v>6.1693325070063497E-3</v>
      </c>
      <c r="Y688" s="6">
        <f t="shared" si="21"/>
        <v>0.4324719368276595</v>
      </c>
      <c r="AH688" s="5"/>
      <c r="AI688" s="5"/>
      <c r="AJ688" s="7"/>
      <c r="AK688" s="12"/>
      <c r="AL688" s="12"/>
    </row>
    <row r="689" spans="21:38" x14ac:dyDescent="0.25">
      <c r="U689" s="2">
        <f t="shared" si="14"/>
        <v>720</v>
      </c>
      <c r="V689" s="1">
        <f t="shared" si="6"/>
        <v>44616</v>
      </c>
      <c r="W689" s="6">
        <f t="shared" si="19"/>
        <v>0.56125796388325433</v>
      </c>
      <c r="X689" s="6">
        <f t="shared" si="20"/>
        <v>6.1339878258608992E-3</v>
      </c>
      <c r="Y689" s="6">
        <f t="shared" si="21"/>
        <v>0.43260804829088478</v>
      </c>
      <c r="AH689" s="5"/>
      <c r="AI689" s="5"/>
      <c r="AJ689" s="7"/>
      <c r="AK689" s="12"/>
      <c r="AL689" s="12"/>
    </row>
    <row r="690" spans="21:38" x14ac:dyDescent="0.25">
      <c r="U690" s="2">
        <f t="shared" si="14"/>
        <v>721</v>
      </c>
      <c r="V690" s="1">
        <f t="shared" si="6"/>
        <v>44617</v>
      </c>
      <c r="W690" s="6">
        <f t="shared" si="19"/>
        <v>0.56098904907074887</v>
      </c>
      <c r="X690" s="6">
        <f t="shared" si="20"/>
        <v>6.0452757785878905E-3</v>
      </c>
      <c r="Y690" s="6">
        <f t="shared" si="21"/>
        <v>0.43296567515066425</v>
      </c>
      <c r="AH690" s="5"/>
      <c r="AI690" s="5"/>
      <c r="AJ690" s="7"/>
      <c r="AK690" s="12"/>
      <c r="AL690" s="12"/>
    </row>
    <row r="691" spans="21:38" x14ac:dyDescent="0.25">
      <c r="U691" s="2">
        <f t="shared" si="14"/>
        <v>722</v>
      </c>
      <c r="V691" s="1">
        <f t="shared" si="6"/>
        <v>44618</v>
      </c>
      <c r="W691" s="6">
        <f t="shared" si="19"/>
        <v>0.56089380332685035</v>
      </c>
      <c r="X691" s="6">
        <f t="shared" si="20"/>
        <v>6.0115506892539352E-3</v>
      </c>
      <c r="Y691" s="6">
        <f t="shared" si="21"/>
        <v>0.43309464598389574</v>
      </c>
      <c r="AH691" s="5"/>
      <c r="AI691" s="5"/>
      <c r="AJ691" s="7"/>
      <c r="AK691" s="12"/>
      <c r="AL691" s="12"/>
    </row>
    <row r="692" spans="21:38" x14ac:dyDescent="0.25">
      <c r="U692" s="2">
        <f t="shared" si="14"/>
        <v>723</v>
      </c>
      <c r="V692" s="1">
        <f t="shared" si="6"/>
        <v>44619</v>
      </c>
      <c r="W692" s="6">
        <f t="shared" si="19"/>
        <v>0.56062698155839685</v>
      </c>
      <c r="X692" s="6">
        <f t="shared" si="20"/>
        <v>5.9234602053789718E-3</v>
      </c>
      <c r="Y692" s="6">
        <f t="shared" si="21"/>
        <v>0.43344955823622511</v>
      </c>
      <c r="AH692" s="5"/>
      <c r="AI692" s="5"/>
      <c r="AJ692" s="7"/>
      <c r="AK692" s="12"/>
      <c r="AL692" s="12"/>
    </row>
    <row r="693" spans="21:38" x14ac:dyDescent="0.25">
      <c r="U693" s="2">
        <f t="shared" si="14"/>
        <v>724</v>
      </c>
      <c r="V693" s="1">
        <f t="shared" si="6"/>
        <v>44620</v>
      </c>
      <c r="W693" s="6">
        <f t="shared" si="19"/>
        <v>0.56053721109896637</v>
      </c>
      <c r="X693" s="6">
        <f t="shared" si="20"/>
        <v>5.891350430550433E-3</v>
      </c>
      <c r="Y693" s="6">
        <f t="shared" si="21"/>
        <v>0.43357143847048318</v>
      </c>
      <c r="AH693" s="5"/>
      <c r="AI693" s="5"/>
      <c r="AJ693" s="7"/>
      <c r="AK693" s="12"/>
      <c r="AL693" s="12"/>
    </row>
    <row r="694" spans="21:38" x14ac:dyDescent="0.25">
      <c r="U694" s="2">
        <f t="shared" si="14"/>
        <v>725</v>
      </c>
      <c r="V694" s="1">
        <f t="shared" si="6"/>
        <v>44621</v>
      </c>
      <c r="W694" s="6">
        <f t="shared" si="19"/>
        <v>0.56027237912839112</v>
      </c>
      <c r="X694" s="6">
        <f t="shared" si="20"/>
        <v>5.8038547359901653E-3</v>
      </c>
      <c r="Y694" s="6">
        <f t="shared" si="21"/>
        <v>0.43392376613561967</v>
      </c>
      <c r="AH694" s="5"/>
      <c r="AI694" s="5"/>
      <c r="AJ694" s="7"/>
      <c r="AK694" s="12"/>
      <c r="AL694" s="12"/>
    </row>
    <row r="695" spans="21:38" x14ac:dyDescent="0.25">
      <c r="U695" s="2">
        <f t="shared" si="14"/>
        <v>726</v>
      </c>
      <c r="V695" s="1">
        <f t="shared" si="6"/>
        <v>44622</v>
      </c>
      <c r="W695" s="6">
        <f t="shared" si="19"/>
        <v>0.56018804011287748</v>
      </c>
      <c r="X695" s="6">
        <f t="shared" si="20"/>
        <v>5.7733562403033453E-3</v>
      </c>
      <c r="Y695" s="6">
        <f t="shared" si="21"/>
        <v>0.43403860364681918</v>
      </c>
      <c r="AH695" s="5"/>
      <c r="AI695" s="5"/>
      <c r="AJ695" s="7"/>
      <c r="AK695" s="12"/>
      <c r="AL695" s="12"/>
    </row>
    <row r="696" spans="21:38" x14ac:dyDescent="0.25">
      <c r="U696" s="2">
        <f t="shared" si="14"/>
        <v>727</v>
      </c>
      <c r="V696" s="1">
        <f t="shared" si="6"/>
        <v>44623</v>
      </c>
      <c r="W696" s="6">
        <f t="shared" si="19"/>
        <v>0.55992509527531553</v>
      </c>
      <c r="X696" s="6">
        <f t="shared" si="20"/>
        <v>5.6864283044807682E-3</v>
      </c>
      <c r="Y696" s="6">
        <f t="shared" si="21"/>
        <v>0.43438847642020462</v>
      </c>
      <c r="AH696" s="5"/>
      <c r="AI696" s="5"/>
      <c r="AJ696" s="7"/>
      <c r="AK696" s="12"/>
      <c r="AL696" s="12"/>
    </row>
    <row r="697" spans="21:38" x14ac:dyDescent="0.25">
      <c r="U697" s="2">
        <f t="shared" si="14"/>
        <v>728</v>
      </c>
      <c r="V697" s="1">
        <f t="shared" si="6"/>
        <v>44624</v>
      </c>
      <c r="W697" s="6">
        <f t="shared" si="19"/>
        <v>0.55984614577923408</v>
      </c>
      <c r="X697" s="6">
        <f t="shared" si="20"/>
        <v>5.6575373122567428E-3</v>
      </c>
      <c r="Y697" s="6">
        <f t="shared" si="21"/>
        <v>0.43449631690850915</v>
      </c>
      <c r="AH697" s="5"/>
      <c r="AI697" s="5"/>
      <c r="AJ697" s="7"/>
      <c r="AK697" s="12"/>
      <c r="AL697" s="12"/>
    </row>
    <row r="698" spans="21:38" x14ac:dyDescent="0.25">
      <c r="U698" s="2">
        <f t="shared" si="14"/>
        <v>729</v>
      </c>
      <c r="V698" s="1">
        <f t="shared" si="6"/>
        <v>44625</v>
      </c>
      <c r="W698" s="6">
        <f t="shared" si="19"/>
        <v>0.55958498596377448</v>
      </c>
      <c r="X698" s="6">
        <f t="shared" si="20"/>
        <v>5.5711498545538236E-3</v>
      </c>
      <c r="Y698" s="6">
        <f t="shared" si="21"/>
        <v>0.43484386418167259</v>
      </c>
      <c r="AH698" s="5"/>
      <c r="AI698" s="5"/>
      <c r="AJ698" s="7"/>
      <c r="AK698" s="12"/>
      <c r="AL698" s="12"/>
    </row>
    <row r="699" spans="21:38" x14ac:dyDescent="0.25">
      <c r="U699" s="2">
        <f t="shared" si="14"/>
        <v>730</v>
      </c>
      <c r="V699" s="1">
        <f t="shared" si="6"/>
        <v>44626</v>
      </c>
      <c r="W699" s="6">
        <f t="shared" si="19"/>
        <v>0.559511385981589</v>
      </c>
      <c r="X699" s="6">
        <f t="shared" si="20"/>
        <v>5.5438628670428786E-3</v>
      </c>
      <c r="Y699" s="6">
        <f t="shared" si="21"/>
        <v>0.43494475115136805</v>
      </c>
      <c r="AH699" s="5"/>
      <c r="AI699" s="5"/>
      <c r="AJ699" s="7"/>
      <c r="AK699" s="12"/>
      <c r="AL699" s="12"/>
    </row>
    <row r="700" spans="21:38" x14ac:dyDescent="0.25">
      <c r="V700" s="10"/>
      <c r="AH700" s="5"/>
      <c r="AI700" s="5"/>
      <c r="AJ700" s="7"/>
      <c r="AK700" s="12"/>
      <c r="AL700" s="12"/>
    </row>
    <row r="701" spans="21:38" x14ac:dyDescent="0.25">
      <c r="V701" s="10"/>
      <c r="AH701" s="5"/>
      <c r="AI701" s="5"/>
      <c r="AJ701" s="7"/>
      <c r="AK701" s="12"/>
      <c r="AL701" s="12"/>
    </row>
    <row r="702" spans="21:38" x14ac:dyDescent="0.25">
      <c r="V702" s="10"/>
      <c r="AH702" s="5"/>
      <c r="AI702" s="5"/>
      <c r="AJ702" s="7"/>
      <c r="AK702" s="12"/>
      <c r="AL702" s="12"/>
    </row>
    <row r="703" spans="21:38" x14ac:dyDescent="0.25">
      <c r="V703" s="10"/>
      <c r="AH703" s="5"/>
      <c r="AI703" s="5"/>
      <c r="AJ703" s="7"/>
      <c r="AK703" s="12"/>
      <c r="AL703" s="12"/>
    </row>
    <row r="704" spans="21:38" x14ac:dyDescent="0.25">
      <c r="V704" s="10"/>
      <c r="AH704" s="5"/>
      <c r="AI704" s="5"/>
      <c r="AJ704" s="7"/>
      <c r="AK704" s="12"/>
      <c r="AL704" s="12"/>
    </row>
    <row r="705" spans="22:38" x14ac:dyDescent="0.25">
      <c r="V705" s="10"/>
      <c r="AH705" s="5"/>
      <c r="AI705" s="5"/>
      <c r="AJ705" s="7"/>
      <c r="AK705" s="12"/>
      <c r="AL705" s="12"/>
    </row>
    <row r="706" spans="22:38" x14ac:dyDescent="0.25">
      <c r="V706" s="10"/>
      <c r="AH706" s="5"/>
      <c r="AI706" s="5"/>
      <c r="AJ706" s="7"/>
      <c r="AK706" s="12"/>
      <c r="AL706" s="12"/>
    </row>
    <row r="707" spans="22:38" x14ac:dyDescent="0.25">
      <c r="V707" s="10"/>
      <c r="AH707" s="5"/>
      <c r="AI707" s="5"/>
      <c r="AJ707" s="7"/>
      <c r="AK707" s="12"/>
      <c r="AL707" s="12"/>
    </row>
    <row r="708" spans="22:38" x14ac:dyDescent="0.25">
      <c r="V708" s="10"/>
      <c r="AH708" s="5"/>
      <c r="AI708" s="5"/>
      <c r="AJ708" s="7"/>
      <c r="AK708" s="12"/>
      <c r="AL708" s="12"/>
    </row>
    <row r="709" spans="22:38" x14ac:dyDescent="0.25">
      <c r="V709" s="10"/>
      <c r="AH709" s="5"/>
      <c r="AI709" s="5"/>
      <c r="AJ709" s="7"/>
      <c r="AK709" s="12"/>
      <c r="AL709" s="12"/>
    </row>
    <row r="710" spans="22:38" x14ac:dyDescent="0.25">
      <c r="V710" s="10"/>
      <c r="AH710" s="5"/>
      <c r="AI710" s="5"/>
      <c r="AJ710" s="7"/>
      <c r="AK710" s="12"/>
      <c r="AL710" s="12"/>
    </row>
    <row r="711" spans="22:38" x14ac:dyDescent="0.25">
      <c r="V711" s="10"/>
      <c r="AH711" s="5"/>
      <c r="AI711" s="5"/>
      <c r="AJ711" s="7"/>
      <c r="AK711" s="12"/>
      <c r="AL711" s="12"/>
    </row>
    <row r="712" spans="22:38" x14ac:dyDescent="0.25">
      <c r="V712" s="10"/>
      <c r="AH712" s="5"/>
      <c r="AI712" s="5"/>
      <c r="AJ712" s="7"/>
      <c r="AK712" s="12"/>
      <c r="AL712" s="12"/>
    </row>
    <row r="713" spans="22:38" x14ac:dyDescent="0.25">
      <c r="V713" s="10"/>
      <c r="AH713" s="5"/>
      <c r="AI713" s="5"/>
      <c r="AJ713" s="7"/>
      <c r="AK713" s="12"/>
      <c r="AL713" s="12"/>
    </row>
    <row r="714" spans="22:38" x14ac:dyDescent="0.25">
      <c r="V714" s="10"/>
      <c r="AH714" s="5"/>
      <c r="AI714" s="5"/>
      <c r="AJ714" s="7"/>
      <c r="AK714" s="12"/>
      <c r="AL714" s="12"/>
    </row>
    <row r="715" spans="22:38" x14ac:dyDescent="0.25">
      <c r="V715" s="10"/>
      <c r="AH715" s="5"/>
      <c r="AI715" s="5"/>
      <c r="AJ715" s="7"/>
      <c r="AK715" s="12"/>
      <c r="AL715" s="12"/>
    </row>
    <row r="716" spans="22:38" x14ac:dyDescent="0.25">
      <c r="V716" s="10"/>
      <c r="AH716" s="5"/>
      <c r="AI716" s="5"/>
      <c r="AJ716" s="7"/>
      <c r="AK716" s="12"/>
      <c r="AL716" s="12"/>
    </row>
    <row r="717" spans="22:38" x14ac:dyDescent="0.25">
      <c r="V717" s="10"/>
      <c r="AH717" s="5"/>
      <c r="AI717" s="5"/>
      <c r="AJ717" s="7"/>
      <c r="AK717" s="12"/>
      <c r="AL717" s="12"/>
    </row>
    <row r="718" spans="22:38" x14ac:dyDescent="0.25">
      <c r="V718" s="10"/>
      <c r="AH718" s="5"/>
      <c r="AI718" s="5"/>
      <c r="AJ718" s="7"/>
      <c r="AK718" s="12"/>
      <c r="AL718" s="12"/>
    </row>
    <row r="719" spans="22:38" x14ac:dyDescent="0.25">
      <c r="V719" s="10"/>
      <c r="AH719" s="5"/>
      <c r="AI719" s="5"/>
      <c r="AJ719" s="7"/>
      <c r="AK719" s="12"/>
      <c r="AL719" s="12"/>
    </row>
    <row r="720" spans="22:38" x14ac:dyDescent="0.25">
      <c r="V720" s="10"/>
      <c r="AH720" s="5"/>
      <c r="AI720" s="5"/>
      <c r="AJ720" s="7"/>
      <c r="AK720" s="12"/>
      <c r="AL720" s="12"/>
    </row>
    <row r="721" spans="22:38" x14ac:dyDescent="0.25">
      <c r="V721" s="10"/>
      <c r="AH721" s="5"/>
      <c r="AI721" s="5"/>
      <c r="AJ721" s="7"/>
      <c r="AK721" s="12"/>
      <c r="AL721" s="12"/>
    </row>
    <row r="722" spans="22:38" x14ac:dyDescent="0.25">
      <c r="V722" s="10"/>
      <c r="AH722" s="5"/>
      <c r="AI722" s="5"/>
      <c r="AJ722" s="7"/>
      <c r="AK722" s="12"/>
      <c r="AL722" s="12"/>
    </row>
    <row r="723" spans="22:38" x14ac:dyDescent="0.25">
      <c r="V723" s="10"/>
      <c r="AH723" s="5"/>
      <c r="AI723" s="5"/>
      <c r="AJ723" s="7"/>
      <c r="AK723" s="12"/>
      <c r="AL723" s="12"/>
    </row>
    <row r="724" spans="22:38" x14ac:dyDescent="0.25">
      <c r="V724" s="10"/>
      <c r="AH724" s="5"/>
      <c r="AI724" s="5"/>
      <c r="AJ724" s="7"/>
      <c r="AK724" s="12"/>
      <c r="AL724" s="12"/>
    </row>
    <row r="725" spans="22:38" x14ac:dyDescent="0.25">
      <c r="V725" s="10"/>
      <c r="AH725" s="5"/>
      <c r="AI725" s="5"/>
      <c r="AJ725" s="7"/>
      <c r="AK725" s="12"/>
      <c r="AL725" s="12"/>
    </row>
    <row r="726" spans="22:38" x14ac:dyDescent="0.25">
      <c r="V726" s="10"/>
      <c r="AH726" s="5"/>
      <c r="AI726" s="5"/>
      <c r="AJ726" s="7"/>
      <c r="AK726" s="12"/>
      <c r="AL726" s="12"/>
    </row>
    <row r="727" spans="22:38" x14ac:dyDescent="0.25">
      <c r="V727" s="10"/>
      <c r="AH727" s="5"/>
      <c r="AI727" s="5"/>
      <c r="AJ727" s="7"/>
      <c r="AK727" s="12"/>
      <c r="AL727" s="12"/>
    </row>
    <row r="728" spans="22:38" x14ac:dyDescent="0.25">
      <c r="V728" s="10"/>
      <c r="AH728" s="5"/>
      <c r="AI728" s="5"/>
      <c r="AJ728" s="7"/>
      <c r="AK728" s="12"/>
      <c r="AL728" s="12"/>
    </row>
    <row r="729" spans="22:38" x14ac:dyDescent="0.25">
      <c r="V729" s="10"/>
      <c r="AH729" s="5"/>
      <c r="AI729" s="5"/>
      <c r="AJ729" s="7"/>
      <c r="AK729" s="12"/>
      <c r="AL729" s="12"/>
    </row>
    <row r="730" spans="22:38" x14ac:dyDescent="0.25">
      <c r="V730" s="10"/>
      <c r="AH730" s="5"/>
      <c r="AI730" s="5"/>
      <c r="AJ730" s="7"/>
      <c r="AK730" s="12"/>
      <c r="AL730" s="12"/>
    </row>
    <row r="731" spans="22:38" x14ac:dyDescent="0.25">
      <c r="V731" s="10"/>
      <c r="AH731" s="5"/>
      <c r="AI731" s="5"/>
      <c r="AJ731" s="7"/>
      <c r="AK731" s="12"/>
      <c r="AL731" s="12"/>
    </row>
    <row r="732" spans="22:38" x14ac:dyDescent="0.25">
      <c r="V732" s="10"/>
      <c r="AH732" s="5"/>
      <c r="AI732" s="5"/>
      <c r="AJ732" s="7"/>
      <c r="AK732" s="12"/>
      <c r="AL732" s="12"/>
    </row>
    <row r="733" spans="22:38" x14ac:dyDescent="0.25">
      <c r="V733" s="10"/>
      <c r="AH733" s="5"/>
      <c r="AI733" s="5"/>
      <c r="AJ733" s="7"/>
      <c r="AK733" s="12"/>
      <c r="AL733" s="12"/>
    </row>
    <row r="734" spans="22:38" x14ac:dyDescent="0.25">
      <c r="V734" s="10"/>
      <c r="AH734" s="5"/>
      <c r="AI734" s="5"/>
      <c r="AJ734" s="7"/>
      <c r="AK734" s="12"/>
      <c r="AL734" s="12"/>
    </row>
    <row r="735" spans="22:38" x14ac:dyDescent="0.25">
      <c r="V735" s="10"/>
      <c r="AH735" s="5"/>
      <c r="AI735" s="5"/>
      <c r="AJ735" s="7"/>
      <c r="AK735" s="12"/>
      <c r="AL735" s="12"/>
    </row>
    <row r="736" spans="22:38" x14ac:dyDescent="0.25">
      <c r="V736" s="10"/>
      <c r="AH736" s="5"/>
      <c r="AI736" s="5"/>
      <c r="AJ736" s="7"/>
      <c r="AK736" s="12"/>
      <c r="AL736" s="12"/>
    </row>
    <row r="737" spans="22:38" x14ac:dyDescent="0.25">
      <c r="V737" s="10"/>
      <c r="AH737" s="5"/>
      <c r="AI737" s="5"/>
      <c r="AJ737" s="7"/>
      <c r="AK737" s="12"/>
      <c r="AL737" s="12"/>
    </row>
    <row r="738" spans="22:38" x14ac:dyDescent="0.25">
      <c r="V738" s="10"/>
      <c r="AH738" s="5"/>
      <c r="AI738" s="5"/>
      <c r="AJ738" s="7"/>
      <c r="AK738" s="12"/>
      <c r="AL738" s="12"/>
    </row>
    <row r="739" spans="22:38" x14ac:dyDescent="0.25">
      <c r="V739" s="10"/>
      <c r="AH739" s="5"/>
      <c r="AI739" s="5"/>
      <c r="AJ739" s="7"/>
      <c r="AK739" s="12"/>
      <c r="AL739" s="12"/>
    </row>
    <row r="740" spans="22:38" x14ac:dyDescent="0.25">
      <c r="V740" s="10"/>
      <c r="AH740" s="5"/>
      <c r="AI740" s="5"/>
      <c r="AJ740" s="7"/>
      <c r="AK740" s="12"/>
      <c r="AL740" s="12"/>
    </row>
    <row r="741" spans="22:38" x14ac:dyDescent="0.25">
      <c r="V741" s="10"/>
      <c r="AH741" s="5"/>
      <c r="AI741" s="5"/>
      <c r="AJ741" s="7"/>
      <c r="AK741" s="12"/>
      <c r="AL741" s="12"/>
    </row>
    <row r="742" spans="22:38" x14ac:dyDescent="0.25">
      <c r="V742" s="10"/>
      <c r="AH742" s="5"/>
      <c r="AI742" s="5"/>
      <c r="AJ742" s="7"/>
      <c r="AK742" s="12"/>
      <c r="AL742" s="12"/>
    </row>
    <row r="743" spans="22:38" x14ac:dyDescent="0.25">
      <c r="V743" s="10"/>
      <c r="AH743" s="5"/>
      <c r="AI743" s="5"/>
      <c r="AJ743" s="7"/>
      <c r="AK743" s="12"/>
      <c r="AL743" s="12"/>
    </row>
    <row r="744" spans="22:38" x14ac:dyDescent="0.25">
      <c r="V744" s="10"/>
      <c r="AH744" s="5"/>
      <c r="AI744" s="5"/>
      <c r="AJ744" s="7"/>
      <c r="AK744" s="12"/>
      <c r="AL744" s="12"/>
    </row>
    <row r="745" spans="22:38" x14ac:dyDescent="0.25">
      <c r="V745" s="10"/>
      <c r="AH745" s="5"/>
      <c r="AI745" s="5"/>
      <c r="AJ745" s="7"/>
      <c r="AK745" s="12"/>
      <c r="AL745" s="12"/>
    </row>
    <row r="746" spans="22:38" x14ac:dyDescent="0.25">
      <c r="V746" s="10"/>
      <c r="AH746" s="5"/>
      <c r="AI746" s="5"/>
      <c r="AJ746" s="7"/>
      <c r="AK746" s="12"/>
      <c r="AL746" s="12"/>
    </row>
    <row r="747" spans="22:38" x14ac:dyDescent="0.25">
      <c r="V747" s="10"/>
      <c r="AH747" s="5"/>
      <c r="AI747" s="5"/>
      <c r="AJ747" s="7"/>
      <c r="AK747" s="12"/>
      <c r="AL747" s="12"/>
    </row>
    <row r="748" spans="22:38" x14ac:dyDescent="0.25">
      <c r="V748" s="10"/>
      <c r="AH748" s="5"/>
      <c r="AI748" s="5"/>
      <c r="AJ748" s="7"/>
      <c r="AK748" s="12"/>
      <c r="AL748" s="12"/>
    </row>
    <row r="749" spans="22:38" x14ac:dyDescent="0.25">
      <c r="V749" s="10"/>
      <c r="AH749" s="5"/>
      <c r="AI749" s="5"/>
      <c r="AJ749" s="7"/>
      <c r="AK749" s="12"/>
      <c r="AL749" s="12"/>
    </row>
    <row r="750" spans="22:38" x14ac:dyDescent="0.25">
      <c r="V750" s="10"/>
      <c r="AH750" s="5"/>
      <c r="AI750" s="5"/>
      <c r="AJ750" s="7"/>
      <c r="AK750" s="12"/>
      <c r="AL750" s="12"/>
    </row>
    <row r="751" spans="22:38" x14ac:dyDescent="0.25">
      <c r="V751" s="10"/>
      <c r="AH751" s="5"/>
      <c r="AI751" s="5"/>
      <c r="AJ751" s="7"/>
      <c r="AK751" s="12"/>
      <c r="AL751" s="12"/>
    </row>
    <row r="752" spans="22:38" x14ac:dyDescent="0.25">
      <c r="V752" s="10"/>
      <c r="AH752" s="5"/>
      <c r="AI752" s="5"/>
      <c r="AJ752" s="7"/>
      <c r="AK752" s="12"/>
      <c r="AL752" s="12"/>
    </row>
    <row r="753" spans="22:38" x14ac:dyDescent="0.25">
      <c r="V753" s="10"/>
      <c r="AH753" s="5"/>
      <c r="AI753" s="5"/>
      <c r="AJ753" s="7"/>
      <c r="AK753" s="12"/>
      <c r="AL753" s="12"/>
    </row>
    <row r="754" spans="22:38" x14ac:dyDescent="0.25">
      <c r="V754" s="10"/>
      <c r="AH754" s="5"/>
      <c r="AI754" s="5"/>
      <c r="AJ754" s="7"/>
      <c r="AK754" s="12"/>
      <c r="AL754" s="12"/>
    </row>
    <row r="755" spans="22:38" x14ac:dyDescent="0.25">
      <c r="V755" s="10"/>
      <c r="AH755" s="5"/>
      <c r="AI755" s="5"/>
      <c r="AJ755" s="7"/>
      <c r="AK755" s="12"/>
      <c r="AL755" s="12"/>
    </row>
    <row r="756" spans="22:38" x14ac:dyDescent="0.25">
      <c r="V756" s="10"/>
      <c r="AH756" s="5"/>
      <c r="AI756" s="5"/>
      <c r="AJ756" s="7"/>
      <c r="AK756" s="12"/>
      <c r="AL756" s="12"/>
    </row>
    <row r="757" spans="22:38" x14ac:dyDescent="0.25">
      <c r="V757" s="10"/>
      <c r="AH757" s="5"/>
      <c r="AI757" s="5"/>
      <c r="AJ757" s="7"/>
      <c r="AK757" s="12"/>
      <c r="AL757" s="12"/>
    </row>
    <row r="758" spans="22:38" x14ac:dyDescent="0.25">
      <c r="V758" s="10"/>
      <c r="AH758" s="5"/>
      <c r="AI758" s="5"/>
      <c r="AJ758" s="7"/>
      <c r="AK758" s="12"/>
      <c r="AL758" s="12"/>
    </row>
    <row r="759" spans="22:38" x14ac:dyDescent="0.25">
      <c r="V759" s="10"/>
      <c r="AH759" s="5"/>
      <c r="AI759" s="5"/>
      <c r="AJ759" s="7"/>
      <c r="AK759" s="12"/>
      <c r="AL759" s="12"/>
    </row>
    <row r="760" spans="22:38" x14ac:dyDescent="0.25">
      <c r="V760" s="10"/>
      <c r="AH760" s="5"/>
      <c r="AI760" s="5"/>
      <c r="AJ760" s="7"/>
      <c r="AK760" s="12"/>
      <c r="AL760" s="12"/>
    </row>
    <row r="761" spans="22:38" x14ac:dyDescent="0.25">
      <c r="V761" s="10"/>
      <c r="AH761" s="5"/>
      <c r="AI761" s="5"/>
      <c r="AJ761" s="7"/>
      <c r="AK761" s="12"/>
      <c r="AL761" s="12"/>
    </row>
    <row r="762" spans="22:38" x14ac:dyDescent="0.25">
      <c r="V762" s="10"/>
      <c r="AH762" s="5"/>
      <c r="AI762" s="5"/>
      <c r="AJ762" s="7"/>
      <c r="AK762" s="12"/>
      <c r="AL762" s="12"/>
    </row>
    <row r="763" spans="22:38" x14ac:dyDescent="0.25">
      <c r="V763" s="10"/>
      <c r="AH763" s="5"/>
      <c r="AI763" s="5"/>
      <c r="AJ763" s="7"/>
      <c r="AK763" s="12"/>
      <c r="AL763" s="12"/>
    </row>
    <row r="764" spans="22:38" x14ac:dyDescent="0.25">
      <c r="V764" s="10"/>
      <c r="AH764" s="5"/>
      <c r="AI764" s="5"/>
      <c r="AJ764" s="7"/>
      <c r="AK764" s="12"/>
      <c r="AL764" s="12"/>
    </row>
    <row r="765" spans="22:38" x14ac:dyDescent="0.25">
      <c r="V765" s="10"/>
      <c r="AH765" s="5"/>
      <c r="AI765" s="5"/>
      <c r="AJ765" s="7"/>
      <c r="AK765" s="12"/>
      <c r="AL765" s="12"/>
    </row>
    <row r="766" spans="22:38" x14ac:dyDescent="0.25">
      <c r="V766" s="10"/>
      <c r="AH766" s="5"/>
      <c r="AI766" s="5"/>
      <c r="AJ766" s="7"/>
      <c r="AK766" s="12"/>
      <c r="AL766" s="12"/>
    </row>
    <row r="767" spans="22:38" x14ac:dyDescent="0.25">
      <c r="V767" s="10"/>
      <c r="AH767" s="5"/>
      <c r="AI767" s="5"/>
      <c r="AJ767" s="7"/>
      <c r="AK767" s="12"/>
      <c r="AL767" s="12"/>
    </row>
    <row r="768" spans="22:38" x14ac:dyDescent="0.25">
      <c r="V768" s="10"/>
      <c r="AH768" s="5"/>
      <c r="AI768" s="5"/>
      <c r="AJ768" s="7"/>
      <c r="AK768" s="12"/>
      <c r="AL768" s="12"/>
    </row>
    <row r="769" spans="22:38" x14ac:dyDescent="0.25">
      <c r="V769" s="10"/>
      <c r="AH769" s="5"/>
      <c r="AI769" s="5"/>
      <c r="AJ769" s="7"/>
      <c r="AK769" s="12"/>
      <c r="AL769" s="12"/>
    </row>
    <row r="770" spans="22:38" x14ac:dyDescent="0.25">
      <c r="V770" s="10"/>
      <c r="AH770" s="5"/>
      <c r="AI770" s="5"/>
      <c r="AJ770" s="7"/>
      <c r="AK770" s="12"/>
      <c r="AL770" s="12"/>
    </row>
    <row r="771" spans="22:38" x14ac:dyDescent="0.25">
      <c r="V771" s="10"/>
      <c r="AH771" s="5"/>
      <c r="AI771" s="5"/>
      <c r="AJ771" s="7"/>
      <c r="AK771" s="12"/>
      <c r="AL771" s="12"/>
    </row>
    <row r="772" spans="22:38" x14ac:dyDescent="0.25">
      <c r="V772" s="10"/>
      <c r="AH772" s="5"/>
      <c r="AI772" s="5"/>
      <c r="AJ772" s="7"/>
      <c r="AK772" s="12"/>
      <c r="AL772" s="12"/>
    </row>
    <row r="773" spans="22:38" x14ac:dyDescent="0.25">
      <c r="V773" s="10"/>
      <c r="AH773" s="5"/>
      <c r="AI773" s="5"/>
      <c r="AJ773" s="7"/>
      <c r="AK773" s="12"/>
      <c r="AL773" s="12"/>
    </row>
    <row r="774" spans="22:38" x14ac:dyDescent="0.25">
      <c r="V774" s="10"/>
      <c r="AH774" s="5"/>
      <c r="AI774" s="5"/>
      <c r="AJ774" s="7"/>
      <c r="AK774" s="12"/>
      <c r="AL774" s="12"/>
    </row>
    <row r="775" spans="22:38" x14ac:dyDescent="0.25">
      <c r="V775" s="10"/>
      <c r="AH775" s="5"/>
      <c r="AI775" s="5"/>
      <c r="AJ775" s="7"/>
      <c r="AK775" s="12"/>
      <c r="AL775" s="12"/>
    </row>
    <row r="776" spans="22:38" x14ac:dyDescent="0.25">
      <c r="V776" s="10"/>
      <c r="AH776" s="5"/>
      <c r="AI776" s="5"/>
      <c r="AJ776" s="7"/>
      <c r="AK776" s="12"/>
      <c r="AL776" s="12"/>
    </row>
    <row r="777" spans="22:38" x14ac:dyDescent="0.25">
      <c r="V777" s="10"/>
      <c r="AH777" s="5"/>
      <c r="AI777" s="5"/>
      <c r="AJ777" s="7"/>
      <c r="AK777" s="12"/>
      <c r="AL777" s="12"/>
    </row>
    <row r="778" spans="22:38" x14ac:dyDescent="0.25">
      <c r="V778" s="10"/>
      <c r="AH778" s="5"/>
      <c r="AI778" s="5"/>
      <c r="AJ778" s="7"/>
      <c r="AK778" s="12"/>
      <c r="AL778" s="12"/>
    </row>
    <row r="779" spans="22:38" x14ac:dyDescent="0.25">
      <c r="V779" s="10"/>
      <c r="AH779" s="5"/>
      <c r="AI779" s="5"/>
      <c r="AJ779" s="7"/>
      <c r="AK779" s="12"/>
      <c r="AL779" s="12"/>
    </row>
    <row r="780" spans="22:38" x14ac:dyDescent="0.25">
      <c r="V780" s="10"/>
      <c r="AH780" s="5"/>
      <c r="AI780" s="5"/>
      <c r="AJ780" s="7"/>
      <c r="AK780" s="12"/>
      <c r="AL780" s="12"/>
    </row>
    <row r="781" spans="22:38" x14ac:dyDescent="0.25">
      <c r="V781" s="10"/>
      <c r="AH781" s="5"/>
      <c r="AI781" s="5"/>
      <c r="AJ781" s="7"/>
      <c r="AK781" s="12"/>
      <c r="AL781" s="12"/>
    </row>
    <row r="782" spans="22:38" x14ac:dyDescent="0.25">
      <c r="V782" s="10"/>
      <c r="AH782" s="5"/>
      <c r="AI782" s="5"/>
      <c r="AJ782" s="7"/>
      <c r="AK782" s="12"/>
      <c r="AL782" s="12"/>
    </row>
    <row r="783" spans="22:38" x14ac:dyDescent="0.25">
      <c r="V783" s="10"/>
      <c r="AH783" s="5"/>
      <c r="AI783" s="5"/>
      <c r="AJ783" s="7"/>
      <c r="AK783" s="12"/>
      <c r="AL783" s="12"/>
    </row>
    <row r="784" spans="22:38" x14ac:dyDescent="0.25">
      <c r="V784" s="10"/>
      <c r="AH784" s="5"/>
      <c r="AI784" s="5"/>
      <c r="AJ784" s="7"/>
      <c r="AK784" s="12"/>
      <c r="AL784" s="12"/>
    </row>
    <row r="785" spans="22:38" x14ac:dyDescent="0.25">
      <c r="V785" s="10"/>
      <c r="AH785" s="5"/>
      <c r="AI785" s="5"/>
      <c r="AJ785" s="7"/>
      <c r="AK785" s="12"/>
      <c r="AL785" s="12"/>
    </row>
    <row r="786" spans="22:38" x14ac:dyDescent="0.25">
      <c r="V786" s="10"/>
      <c r="AH786" s="5"/>
      <c r="AI786" s="5"/>
      <c r="AJ786" s="7"/>
      <c r="AK786" s="12"/>
      <c r="AL786" s="12"/>
    </row>
    <row r="787" spans="22:38" x14ac:dyDescent="0.25">
      <c r="V787" s="10"/>
      <c r="AH787" s="5"/>
      <c r="AI787" s="5"/>
      <c r="AJ787" s="7"/>
      <c r="AK787" s="12"/>
      <c r="AL787" s="12"/>
    </row>
    <row r="788" spans="22:38" x14ac:dyDescent="0.25">
      <c r="V788" s="10"/>
      <c r="AH788" s="5"/>
      <c r="AI788" s="5"/>
      <c r="AJ788" s="7"/>
      <c r="AK788" s="12"/>
      <c r="AL788" s="12"/>
    </row>
    <row r="789" spans="22:38" x14ac:dyDescent="0.25">
      <c r="V789" s="10"/>
      <c r="AH789" s="5"/>
      <c r="AI789" s="5"/>
      <c r="AJ789" s="7"/>
      <c r="AK789" s="12"/>
      <c r="AL789" s="12"/>
    </row>
    <row r="790" spans="22:38" x14ac:dyDescent="0.25">
      <c r="V790" s="10"/>
      <c r="AH790" s="5"/>
      <c r="AI790" s="5"/>
      <c r="AJ790" s="7"/>
      <c r="AK790" s="12"/>
      <c r="AL790" s="12"/>
    </row>
    <row r="791" spans="22:38" x14ac:dyDescent="0.25">
      <c r="V791" s="10"/>
      <c r="AH791" s="5"/>
      <c r="AI791" s="5"/>
      <c r="AJ791" s="7"/>
      <c r="AK791" s="12"/>
      <c r="AL791" s="12"/>
    </row>
    <row r="792" spans="22:38" x14ac:dyDescent="0.25">
      <c r="V792" s="10"/>
      <c r="AH792" s="5"/>
      <c r="AI792" s="5"/>
      <c r="AJ792" s="7"/>
      <c r="AK792" s="12"/>
      <c r="AL792" s="12"/>
    </row>
    <row r="793" spans="22:38" x14ac:dyDescent="0.25">
      <c r="V793" s="10"/>
      <c r="AH793" s="5"/>
      <c r="AI793" s="5"/>
      <c r="AJ793" s="7"/>
      <c r="AK793" s="12"/>
      <c r="AL793" s="12"/>
    </row>
    <row r="794" spans="22:38" x14ac:dyDescent="0.25">
      <c r="V794" s="10"/>
      <c r="AH794" s="5"/>
      <c r="AI794" s="5"/>
      <c r="AJ794" s="7"/>
      <c r="AK794" s="12"/>
      <c r="AL794" s="12"/>
    </row>
    <row r="795" spans="22:38" x14ac:dyDescent="0.25">
      <c r="V795" s="10"/>
      <c r="AH795" s="5"/>
      <c r="AI795" s="5"/>
      <c r="AJ795" s="7"/>
      <c r="AK795" s="12"/>
      <c r="AL795" s="12"/>
    </row>
    <row r="796" spans="22:38" x14ac:dyDescent="0.25">
      <c r="V796" s="10"/>
      <c r="AH796" s="5"/>
      <c r="AI796" s="5"/>
      <c r="AJ796" s="7"/>
      <c r="AK796" s="12"/>
      <c r="AL796" s="12"/>
    </row>
    <row r="797" spans="22:38" x14ac:dyDescent="0.25">
      <c r="V797" s="10"/>
      <c r="AH797" s="5"/>
      <c r="AI797" s="5"/>
      <c r="AJ797" s="7"/>
      <c r="AK797" s="12"/>
      <c r="AL797" s="12"/>
    </row>
    <row r="798" spans="22:38" x14ac:dyDescent="0.25">
      <c r="V798" s="10"/>
      <c r="AH798" s="5"/>
      <c r="AI798" s="5"/>
      <c r="AJ798" s="7"/>
      <c r="AK798" s="12"/>
      <c r="AL798" s="12"/>
    </row>
    <row r="799" spans="22:38" x14ac:dyDescent="0.25">
      <c r="V799" s="10"/>
      <c r="AH799" s="5"/>
      <c r="AI799" s="5"/>
      <c r="AJ799" s="7"/>
      <c r="AK799" s="12"/>
      <c r="AL799" s="12"/>
    </row>
    <row r="800" spans="22:38" x14ac:dyDescent="0.25">
      <c r="V800" s="10"/>
      <c r="AH800" s="5"/>
      <c r="AI800" s="5"/>
      <c r="AJ800" s="7"/>
      <c r="AK800" s="12"/>
      <c r="AL800" s="12"/>
    </row>
    <row r="801" spans="22:38" x14ac:dyDescent="0.25">
      <c r="V801" s="10"/>
      <c r="AH801" s="5"/>
      <c r="AI801" s="5"/>
      <c r="AJ801" s="7"/>
      <c r="AK801" s="12"/>
      <c r="AL801" s="12"/>
    </row>
    <row r="802" spans="22:38" x14ac:dyDescent="0.25">
      <c r="V802" s="10"/>
      <c r="AH802" s="5"/>
      <c r="AI802" s="5"/>
      <c r="AJ802" s="7"/>
      <c r="AK802" s="12"/>
      <c r="AL802" s="12"/>
    </row>
    <row r="803" spans="22:38" x14ac:dyDescent="0.25">
      <c r="V803" s="10"/>
      <c r="AH803" s="5"/>
      <c r="AI803" s="5"/>
      <c r="AJ803" s="7"/>
      <c r="AK803" s="12"/>
      <c r="AL803" s="12"/>
    </row>
    <row r="804" spans="22:38" x14ac:dyDescent="0.25">
      <c r="V804" s="10"/>
      <c r="AH804" s="5"/>
      <c r="AI804" s="5"/>
      <c r="AJ804" s="7"/>
      <c r="AK804" s="12"/>
      <c r="AL804" s="12"/>
    </row>
    <row r="805" spans="22:38" x14ac:dyDescent="0.25">
      <c r="V805" s="10"/>
      <c r="AH805" s="5"/>
      <c r="AI805" s="5"/>
      <c r="AJ805" s="7"/>
      <c r="AK805" s="12"/>
      <c r="AL805" s="12"/>
    </row>
    <row r="806" spans="22:38" x14ac:dyDescent="0.25">
      <c r="V806" s="10"/>
      <c r="AH806" s="5"/>
      <c r="AI806" s="5"/>
      <c r="AJ806" s="7"/>
      <c r="AK806" s="12"/>
      <c r="AL806" s="12"/>
    </row>
    <row r="807" spans="22:38" x14ac:dyDescent="0.25">
      <c r="V807" s="10"/>
      <c r="AH807" s="5"/>
      <c r="AI807" s="5"/>
      <c r="AJ807" s="7"/>
      <c r="AK807" s="12"/>
      <c r="AL807" s="12"/>
    </row>
    <row r="808" spans="22:38" x14ac:dyDescent="0.25">
      <c r="V808" s="10"/>
      <c r="AH808" s="5"/>
      <c r="AI808" s="5"/>
      <c r="AJ808" s="7"/>
      <c r="AK808" s="12"/>
      <c r="AL808" s="12"/>
    </row>
    <row r="809" spans="22:38" x14ac:dyDescent="0.25">
      <c r="V809" s="10"/>
      <c r="AH809" s="5"/>
      <c r="AI809" s="5"/>
      <c r="AJ809" s="7"/>
      <c r="AK809" s="12"/>
      <c r="AL809" s="12"/>
    </row>
    <row r="810" spans="22:38" x14ac:dyDescent="0.25">
      <c r="V810" s="10"/>
      <c r="AH810" s="5"/>
      <c r="AI810" s="5"/>
      <c r="AJ810" s="7"/>
      <c r="AK810" s="12"/>
      <c r="AL810" s="12"/>
    </row>
    <row r="811" spans="22:38" x14ac:dyDescent="0.25">
      <c r="V811" s="10"/>
      <c r="AH811" s="5"/>
      <c r="AI811" s="5"/>
      <c r="AJ811" s="7"/>
      <c r="AK811" s="12"/>
      <c r="AL811" s="12"/>
    </row>
    <row r="812" spans="22:38" x14ac:dyDescent="0.25">
      <c r="V812" s="10"/>
      <c r="AH812" s="5"/>
      <c r="AI812" s="5"/>
      <c r="AJ812" s="7"/>
      <c r="AK812" s="12"/>
      <c r="AL812" s="12"/>
    </row>
    <row r="813" spans="22:38" x14ac:dyDescent="0.25">
      <c r="V813" s="10"/>
      <c r="AH813" s="5"/>
      <c r="AI813" s="5"/>
      <c r="AJ813" s="7"/>
      <c r="AK813" s="12"/>
      <c r="AL813" s="12"/>
    </row>
    <row r="814" spans="22:38" x14ac:dyDescent="0.25">
      <c r="V814" s="10"/>
      <c r="AH814" s="5"/>
      <c r="AI814" s="5"/>
      <c r="AJ814" s="7"/>
      <c r="AK814" s="12"/>
      <c r="AL814" s="12"/>
    </row>
    <row r="815" spans="22:38" x14ac:dyDescent="0.25">
      <c r="V815" s="10"/>
      <c r="AH815" s="5"/>
      <c r="AI815" s="5"/>
      <c r="AJ815" s="7"/>
      <c r="AK815" s="12"/>
      <c r="AL815" s="12"/>
    </row>
    <row r="816" spans="22:38" x14ac:dyDescent="0.25">
      <c r="V816" s="10"/>
      <c r="AH816" s="5"/>
      <c r="AI816" s="5"/>
      <c r="AJ816" s="7"/>
      <c r="AK816" s="12"/>
      <c r="AL816" s="12"/>
    </row>
    <row r="817" spans="22:38" x14ac:dyDescent="0.25">
      <c r="V817" s="10"/>
      <c r="AH817" s="5"/>
      <c r="AI817" s="5"/>
      <c r="AJ817" s="7"/>
      <c r="AK817" s="12"/>
      <c r="AL817" s="12"/>
    </row>
    <row r="818" spans="22:38" x14ac:dyDescent="0.25">
      <c r="V818" s="10"/>
      <c r="AH818" s="5"/>
      <c r="AI818" s="5"/>
      <c r="AJ818" s="7"/>
      <c r="AK818" s="12"/>
      <c r="AL818" s="12"/>
    </row>
    <row r="819" spans="22:38" x14ac:dyDescent="0.25">
      <c r="V819" s="10"/>
      <c r="AH819" s="5"/>
      <c r="AI819" s="5"/>
      <c r="AJ819" s="7"/>
      <c r="AK819" s="12"/>
      <c r="AL819" s="12"/>
    </row>
    <row r="820" spans="22:38" x14ac:dyDescent="0.25">
      <c r="V820" s="10"/>
      <c r="AH820" s="5"/>
      <c r="AI820" s="5"/>
      <c r="AJ820" s="7"/>
      <c r="AK820" s="12"/>
      <c r="AL820" s="12"/>
    </row>
    <row r="821" spans="22:38" x14ac:dyDescent="0.25">
      <c r="V821" s="10"/>
      <c r="AH821" s="5"/>
      <c r="AI821" s="5"/>
      <c r="AJ821" s="7"/>
      <c r="AK821" s="12"/>
      <c r="AL821" s="12"/>
    </row>
    <row r="822" spans="22:38" x14ac:dyDescent="0.25">
      <c r="V822" s="10"/>
      <c r="AH822" s="5"/>
      <c r="AI822" s="5"/>
      <c r="AJ822" s="7"/>
      <c r="AK822" s="12"/>
      <c r="AL822" s="12"/>
    </row>
    <row r="823" spans="22:38" x14ac:dyDescent="0.25">
      <c r="V823" s="10"/>
      <c r="AH823" s="5"/>
      <c r="AI823" s="5"/>
      <c r="AJ823" s="7"/>
      <c r="AK823" s="12"/>
      <c r="AL823" s="12"/>
    </row>
    <row r="824" spans="22:38" x14ac:dyDescent="0.25">
      <c r="V824" s="10"/>
      <c r="AH824" s="5"/>
      <c r="AI824" s="5"/>
      <c r="AJ824" s="7"/>
      <c r="AK824" s="12"/>
      <c r="AL824" s="12"/>
    </row>
    <row r="825" spans="22:38" x14ac:dyDescent="0.25">
      <c r="V825" s="10"/>
      <c r="AH825" s="5"/>
      <c r="AI825" s="5"/>
      <c r="AJ825" s="7"/>
      <c r="AK825" s="12"/>
      <c r="AL825" s="12"/>
    </row>
    <row r="826" spans="22:38" x14ac:dyDescent="0.25">
      <c r="V826" s="10"/>
      <c r="AH826" s="5"/>
      <c r="AI826" s="5"/>
      <c r="AJ826" s="7"/>
      <c r="AK826" s="12"/>
      <c r="AL826" s="12"/>
    </row>
    <row r="827" spans="22:38" x14ac:dyDescent="0.25">
      <c r="V827" s="10"/>
      <c r="AH827" s="5"/>
      <c r="AI827" s="5"/>
      <c r="AJ827" s="7"/>
      <c r="AK827" s="12"/>
      <c r="AL827" s="12"/>
    </row>
    <row r="828" spans="22:38" x14ac:dyDescent="0.25">
      <c r="V828" s="10"/>
      <c r="AH828" s="5"/>
      <c r="AI828" s="5"/>
      <c r="AJ828" s="7"/>
      <c r="AK828" s="12"/>
      <c r="AL828" s="12"/>
    </row>
    <row r="829" spans="22:38" x14ac:dyDescent="0.25">
      <c r="V829" s="10"/>
      <c r="AH829" s="5"/>
      <c r="AI829" s="5"/>
      <c r="AJ829" s="7"/>
      <c r="AK829" s="12"/>
      <c r="AL829" s="12"/>
    </row>
    <row r="830" spans="22:38" x14ac:dyDescent="0.25">
      <c r="V830" s="10"/>
      <c r="AH830" s="5"/>
      <c r="AI830" s="5"/>
      <c r="AJ830" s="7"/>
      <c r="AK830" s="12"/>
      <c r="AL830" s="12"/>
    </row>
    <row r="831" spans="22:38" x14ac:dyDescent="0.25">
      <c r="V831" s="10"/>
      <c r="AH831" s="5"/>
      <c r="AI831" s="5"/>
      <c r="AJ831" s="7"/>
      <c r="AK831" s="12"/>
      <c r="AL831" s="12"/>
    </row>
    <row r="832" spans="22:38" x14ac:dyDescent="0.25">
      <c r="V832" s="10"/>
      <c r="AH832" s="5"/>
      <c r="AI832" s="5"/>
      <c r="AJ832" s="7"/>
      <c r="AK832" s="12"/>
      <c r="AL832" s="12"/>
    </row>
    <row r="833" spans="22:38" x14ac:dyDescent="0.25">
      <c r="V833" s="10"/>
      <c r="AH833" s="5"/>
      <c r="AI833" s="5"/>
      <c r="AJ833" s="7"/>
      <c r="AK833" s="12"/>
      <c r="AL833" s="12"/>
    </row>
    <row r="834" spans="22:38" x14ac:dyDescent="0.25">
      <c r="V834" s="10"/>
      <c r="AH834" s="5"/>
      <c r="AI834" s="5"/>
      <c r="AJ834" s="7"/>
      <c r="AK834" s="12"/>
      <c r="AL834" s="12"/>
    </row>
    <row r="835" spans="22:38" x14ac:dyDescent="0.25">
      <c r="V835" s="10"/>
      <c r="AH835" s="5"/>
      <c r="AI835" s="5"/>
      <c r="AJ835" s="7"/>
      <c r="AK835" s="12"/>
      <c r="AL835" s="12"/>
    </row>
    <row r="836" spans="22:38" x14ac:dyDescent="0.25">
      <c r="V836" s="10"/>
      <c r="AH836" s="5"/>
      <c r="AI836" s="5"/>
      <c r="AJ836" s="7"/>
      <c r="AK836" s="12"/>
      <c r="AL836" s="12"/>
    </row>
    <row r="837" spans="22:38" x14ac:dyDescent="0.25">
      <c r="V837" s="10"/>
      <c r="AH837" s="5"/>
      <c r="AI837" s="5"/>
      <c r="AJ837" s="7"/>
      <c r="AK837" s="12"/>
      <c r="AL837" s="12"/>
    </row>
    <row r="838" spans="22:38" x14ac:dyDescent="0.25">
      <c r="V838" s="10"/>
      <c r="AH838" s="5"/>
      <c r="AI838" s="5"/>
      <c r="AJ838" s="7"/>
      <c r="AK838" s="12"/>
      <c r="AL838" s="12"/>
    </row>
    <row r="839" spans="22:38" x14ac:dyDescent="0.25">
      <c r="V839" s="10"/>
      <c r="AH839" s="5"/>
      <c r="AI839" s="5"/>
      <c r="AJ839" s="7"/>
      <c r="AK839" s="12"/>
      <c r="AL839" s="12"/>
    </row>
    <row r="840" spans="22:38" x14ac:dyDescent="0.25">
      <c r="V840" s="10"/>
      <c r="AH840" s="5"/>
      <c r="AI840" s="5"/>
      <c r="AJ840" s="7"/>
      <c r="AK840" s="12"/>
      <c r="AL840" s="12"/>
    </row>
    <row r="841" spans="22:38" x14ac:dyDescent="0.25">
      <c r="V841" s="10"/>
      <c r="AH841" s="5"/>
      <c r="AI841" s="5"/>
      <c r="AJ841" s="7"/>
      <c r="AK841" s="12"/>
      <c r="AL841" s="12"/>
    </row>
    <row r="842" spans="22:38" x14ac:dyDescent="0.25">
      <c r="V842" s="10"/>
      <c r="AH842" s="5"/>
      <c r="AI842" s="5"/>
      <c r="AJ842" s="7"/>
      <c r="AK842" s="12"/>
      <c r="AL842" s="12"/>
    </row>
    <row r="843" spans="22:38" x14ac:dyDescent="0.25">
      <c r="V843" s="10"/>
      <c r="AH843" s="5"/>
      <c r="AI843" s="5"/>
      <c r="AJ843" s="7"/>
      <c r="AK843" s="12"/>
      <c r="AL843" s="12"/>
    </row>
    <row r="844" spans="22:38" x14ac:dyDescent="0.25">
      <c r="V844" s="10"/>
      <c r="AH844" s="5"/>
      <c r="AI844" s="5"/>
      <c r="AJ844" s="7"/>
      <c r="AK844" s="12"/>
      <c r="AL844" s="12"/>
    </row>
    <row r="845" spans="22:38" x14ac:dyDescent="0.25">
      <c r="V845" s="10"/>
      <c r="AH845" s="5"/>
      <c r="AI845" s="5"/>
      <c r="AJ845" s="7"/>
      <c r="AK845" s="12"/>
      <c r="AL845" s="12"/>
    </row>
    <row r="846" spans="22:38" x14ac:dyDescent="0.25">
      <c r="V846" s="10"/>
      <c r="AH846" s="5"/>
      <c r="AI846" s="5"/>
      <c r="AJ846" s="7"/>
      <c r="AK846" s="12"/>
      <c r="AL846" s="12"/>
    </row>
    <row r="847" spans="22:38" x14ac:dyDescent="0.25">
      <c r="V847" s="10"/>
      <c r="AH847" s="5"/>
      <c r="AI847" s="5"/>
      <c r="AJ847" s="7"/>
      <c r="AK847" s="12"/>
      <c r="AL847" s="12"/>
    </row>
    <row r="848" spans="22:38" x14ac:dyDescent="0.25">
      <c r="V848" s="10"/>
      <c r="AH848" s="5"/>
      <c r="AI848" s="5"/>
      <c r="AJ848" s="7"/>
      <c r="AK848" s="12"/>
      <c r="AL848" s="12"/>
    </row>
    <row r="849" spans="22:38" x14ac:dyDescent="0.25">
      <c r="V849" s="10"/>
      <c r="AH849" s="5"/>
      <c r="AI849" s="5"/>
      <c r="AJ849" s="7"/>
      <c r="AK849" s="12"/>
      <c r="AL849" s="12"/>
    </row>
    <row r="850" spans="22:38" x14ac:dyDescent="0.25">
      <c r="V850" s="10"/>
      <c r="AH850" s="5"/>
      <c r="AI850" s="5"/>
      <c r="AJ850" s="7"/>
      <c r="AK850" s="12"/>
      <c r="AL850" s="12"/>
    </row>
    <row r="851" spans="22:38" x14ac:dyDescent="0.25">
      <c r="V851" s="10"/>
      <c r="AH851" s="5"/>
      <c r="AI851" s="5"/>
      <c r="AJ851" s="7"/>
      <c r="AK851" s="12"/>
      <c r="AL851" s="12"/>
    </row>
    <row r="852" spans="22:38" x14ac:dyDescent="0.25">
      <c r="V852" s="10"/>
      <c r="AH852" s="5"/>
      <c r="AI852" s="5"/>
      <c r="AJ852" s="7"/>
      <c r="AK852" s="12"/>
      <c r="AL852" s="12"/>
    </row>
    <row r="853" spans="22:38" x14ac:dyDescent="0.25">
      <c r="V853" s="10"/>
      <c r="AH853" s="5"/>
      <c r="AI853" s="5"/>
      <c r="AJ853" s="7"/>
      <c r="AK853" s="12"/>
      <c r="AL853" s="12"/>
    </row>
    <row r="854" spans="22:38" x14ac:dyDescent="0.25">
      <c r="V854" s="10"/>
      <c r="AH854" s="5"/>
      <c r="AI854" s="5"/>
      <c r="AJ854" s="7"/>
      <c r="AK854" s="12"/>
      <c r="AL854" s="12"/>
    </row>
    <row r="855" spans="22:38" x14ac:dyDescent="0.25">
      <c r="V855" s="10"/>
      <c r="AH855" s="5"/>
      <c r="AI855" s="5"/>
      <c r="AJ855" s="7"/>
      <c r="AK855" s="12"/>
      <c r="AL855" s="12"/>
    </row>
    <row r="856" spans="22:38" x14ac:dyDescent="0.25">
      <c r="V856" s="10"/>
      <c r="AH856" s="5"/>
      <c r="AI856" s="5"/>
      <c r="AJ856" s="7"/>
      <c r="AK856" s="12"/>
      <c r="AL856" s="12"/>
    </row>
    <row r="857" spans="22:38" x14ac:dyDescent="0.25">
      <c r="V857" s="10"/>
      <c r="AH857" s="5"/>
      <c r="AI857" s="5"/>
      <c r="AJ857" s="7"/>
      <c r="AK857" s="12"/>
      <c r="AL857" s="12"/>
    </row>
    <row r="858" spans="22:38" x14ac:dyDescent="0.25">
      <c r="V858" s="10"/>
      <c r="AH858" s="5"/>
      <c r="AI858" s="5"/>
      <c r="AJ858" s="7"/>
      <c r="AK858" s="12"/>
      <c r="AL858" s="12"/>
    </row>
    <row r="859" spans="22:38" x14ac:dyDescent="0.25">
      <c r="V859" s="10"/>
      <c r="AH859" s="5"/>
      <c r="AI859" s="5"/>
      <c r="AJ859" s="7"/>
      <c r="AK859" s="12"/>
      <c r="AL859" s="12"/>
    </row>
    <row r="860" spans="22:38" x14ac:dyDescent="0.25">
      <c r="V860" s="10"/>
      <c r="AH860" s="5"/>
      <c r="AI860" s="5"/>
      <c r="AJ860" s="7"/>
      <c r="AK860" s="12"/>
      <c r="AL860" s="12"/>
    </row>
    <row r="861" spans="22:38" x14ac:dyDescent="0.25">
      <c r="V861" s="10"/>
      <c r="AH861" s="5"/>
      <c r="AI861" s="5"/>
      <c r="AJ861" s="7"/>
      <c r="AK861" s="12"/>
      <c r="AL861" s="12"/>
    </row>
    <row r="862" spans="22:38" x14ac:dyDescent="0.25">
      <c r="V862" s="10"/>
      <c r="AH862" s="5"/>
      <c r="AI862" s="5"/>
      <c r="AJ862" s="7"/>
      <c r="AK862" s="12"/>
      <c r="AL862" s="12"/>
    </row>
    <row r="863" spans="22:38" x14ac:dyDescent="0.25">
      <c r="V863" s="10"/>
      <c r="AH863" s="5"/>
      <c r="AI863" s="5"/>
      <c r="AJ863" s="7"/>
      <c r="AK863" s="12"/>
      <c r="AL863" s="12"/>
    </row>
    <row r="864" spans="22:38" x14ac:dyDescent="0.25">
      <c r="V864" s="10"/>
      <c r="AH864" s="5"/>
      <c r="AI864" s="5"/>
      <c r="AJ864" s="7"/>
      <c r="AK864" s="12"/>
      <c r="AL864" s="12"/>
    </row>
    <row r="865" spans="22:38" x14ac:dyDescent="0.25">
      <c r="V865" s="10"/>
      <c r="AH865" s="5"/>
      <c r="AI865" s="5"/>
      <c r="AJ865" s="7"/>
      <c r="AK865" s="12"/>
      <c r="AL865" s="12"/>
    </row>
    <row r="866" spans="22:38" x14ac:dyDescent="0.25">
      <c r="V866" s="10"/>
      <c r="AH866" s="5"/>
      <c r="AI866" s="5"/>
      <c r="AJ866" s="7"/>
      <c r="AK866" s="12"/>
      <c r="AL866" s="12"/>
    </row>
    <row r="867" spans="22:38" x14ac:dyDescent="0.25">
      <c r="V867" s="10"/>
      <c r="AH867" s="5"/>
      <c r="AI867" s="5"/>
      <c r="AJ867" s="7"/>
      <c r="AK867" s="12"/>
      <c r="AL867" s="12"/>
    </row>
    <row r="868" spans="22:38" x14ac:dyDescent="0.25">
      <c r="V868" s="10"/>
      <c r="AH868" s="5"/>
      <c r="AI868" s="5"/>
      <c r="AJ868" s="7"/>
      <c r="AK868" s="12"/>
      <c r="AL868" s="12"/>
    </row>
    <row r="869" spans="22:38" x14ac:dyDescent="0.25">
      <c r="V869" s="10"/>
      <c r="AH869" s="5"/>
      <c r="AI869" s="5"/>
      <c r="AJ869" s="7"/>
      <c r="AK869" s="12"/>
      <c r="AL869" s="12"/>
    </row>
    <row r="870" spans="22:38" x14ac:dyDescent="0.25">
      <c r="V870" s="10"/>
      <c r="AH870" s="5"/>
      <c r="AI870" s="5"/>
      <c r="AJ870" s="7"/>
      <c r="AK870" s="12"/>
      <c r="AL870" s="12"/>
    </row>
    <row r="871" spans="22:38" x14ac:dyDescent="0.25">
      <c r="V871" s="10"/>
      <c r="AH871" s="5"/>
      <c r="AI871" s="5"/>
      <c r="AJ871" s="7"/>
      <c r="AK871" s="12"/>
      <c r="AL871" s="12"/>
    </row>
    <row r="872" spans="22:38" x14ac:dyDescent="0.25">
      <c r="V872" s="10"/>
      <c r="AH872" s="5"/>
      <c r="AI872" s="5"/>
      <c r="AJ872" s="7"/>
      <c r="AK872" s="12"/>
      <c r="AL872" s="12"/>
    </row>
    <row r="873" spans="22:38" x14ac:dyDescent="0.25">
      <c r="V873" s="10"/>
      <c r="AH873" s="5"/>
      <c r="AI873" s="5"/>
      <c r="AJ873" s="7"/>
      <c r="AK873" s="12"/>
      <c r="AL873" s="12"/>
    </row>
    <row r="874" spans="22:38" x14ac:dyDescent="0.25">
      <c r="V874" s="10"/>
      <c r="AH874" s="5"/>
      <c r="AI874" s="5"/>
      <c r="AJ874" s="7"/>
      <c r="AK874" s="12"/>
      <c r="AL874" s="12"/>
    </row>
    <row r="875" spans="22:38" x14ac:dyDescent="0.25">
      <c r="V875" s="10"/>
      <c r="AH875" s="5"/>
      <c r="AI875" s="5"/>
      <c r="AJ875" s="7"/>
      <c r="AK875" s="12"/>
      <c r="AL875" s="12"/>
    </row>
    <row r="876" spans="22:38" x14ac:dyDescent="0.25">
      <c r="V876" s="10"/>
      <c r="AH876" s="5"/>
      <c r="AI876" s="5"/>
      <c r="AJ876" s="7"/>
      <c r="AK876" s="12"/>
      <c r="AL876" s="12"/>
    </row>
    <row r="877" spans="22:38" x14ac:dyDescent="0.25">
      <c r="V877" s="10"/>
      <c r="AH877" s="5"/>
      <c r="AI877" s="5"/>
      <c r="AJ877" s="7"/>
      <c r="AK877" s="12"/>
      <c r="AL877" s="12"/>
    </row>
    <row r="878" spans="22:38" x14ac:dyDescent="0.25">
      <c r="V878" s="10"/>
      <c r="AH878" s="5"/>
      <c r="AI878" s="5"/>
      <c r="AJ878" s="7"/>
      <c r="AK878" s="12"/>
      <c r="AL878" s="12"/>
    </row>
    <row r="879" spans="22:38" x14ac:dyDescent="0.25">
      <c r="V879" s="10"/>
      <c r="AH879" s="5"/>
      <c r="AI879" s="5"/>
      <c r="AJ879" s="7"/>
      <c r="AK879" s="12"/>
      <c r="AL879" s="12"/>
    </row>
    <row r="880" spans="22:38" x14ac:dyDescent="0.25">
      <c r="V880" s="10"/>
      <c r="AH880" s="5"/>
      <c r="AI880" s="5"/>
      <c r="AJ880" s="7"/>
      <c r="AK880" s="12"/>
      <c r="AL880" s="12"/>
    </row>
    <row r="881" spans="22:38" x14ac:dyDescent="0.25">
      <c r="V881" s="10"/>
      <c r="AH881" s="5"/>
      <c r="AI881" s="5"/>
      <c r="AJ881" s="7"/>
      <c r="AK881" s="12"/>
      <c r="AL881" s="12"/>
    </row>
    <row r="882" spans="22:38" x14ac:dyDescent="0.25">
      <c r="V882" s="10"/>
      <c r="AH882" s="5"/>
      <c r="AI882" s="5"/>
      <c r="AJ882" s="7"/>
      <c r="AK882" s="12"/>
      <c r="AL882" s="12"/>
    </row>
    <row r="883" spans="22:38" x14ac:dyDescent="0.25">
      <c r="V883" s="10"/>
      <c r="AH883" s="5"/>
      <c r="AI883" s="5"/>
      <c r="AJ883" s="7"/>
      <c r="AK883" s="12"/>
      <c r="AL883" s="12"/>
    </row>
    <row r="884" spans="22:38" x14ac:dyDescent="0.25">
      <c r="V884" s="10"/>
      <c r="AH884" s="5"/>
      <c r="AI884" s="5"/>
      <c r="AJ884" s="7"/>
      <c r="AK884" s="12"/>
      <c r="AL884" s="12"/>
    </row>
    <row r="885" spans="22:38" x14ac:dyDescent="0.25">
      <c r="V885" s="10"/>
      <c r="AH885" s="5"/>
      <c r="AI885" s="5"/>
      <c r="AJ885" s="7"/>
      <c r="AK885" s="12"/>
      <c r="AL885" s="12"/>
    </row>
    <row r="886" spans="22:38" x14ac:dyDescent="0.25">
      <c r="V886" s="10"/>
      <c r="AH886" s="5"/>
      <c r="AI886" s="5"/>
      <c r="AJ886" s="7"/>
      <c r="AK886" s="12"/>
      <c r="AL886" s="12"/>
    </row>
    <row r="887" spans="22:38" x14ac:dyDescent="0.25">
      <c r="V887" s="10"/>
      <c r="AH887" s="5"/>
      <c r="AI887" s="5"/>
      <c r="AJ887" s="7"/>
      <c r="AK887" s="12"/>
      <c r="AL887" s="12"/>
    </row>
    <row r="888" spans="22:38" x14ac:dyDescent="0.25">
      <c r="V888" s="10"/>
      <c r="AH888" s="5"/>
      <c r="AI888" s="5"/>
      <c r="AJ888" s="7"/>
      <c r="AK888" s="12"/>
      <c r="AL888" s="12"/>
    </row>
    <row r="889" spans="22:38" x14ac:dyDescent="0.25">
      <c r="V889" s="10"/>
      <c r="AH889" s="5"/>
      <c r="AI889" s="5"/>
      <c r="AJ889" s="7"/>
      <c r="AK889" s="12"/>
      <c r="AL889" s="12"/>
    </row>
    <row r="890" spans="22:38" x14ac:dyDescent="0.25">
      <c r="V890" s="10"/>
      <c r="AH890" s="5"/>
      <c r="AI890" s="5"/>
      <c r="AJ890" s="7"/>
      <c r="AK890" s="12"/>
      <c r="AL890" s="12"/>
    </row>
    <row r="891" spans="22:38" x14ac:dyDescent="0.25">
      <c r="V891" s="10"/>
      <c r="AH891" s="5"/>
      <c r="AI891" s="5"/>
      <c r="AJ891" s="7"/>
      <c r="AK891" s="12"/>
      <c r="AL891" s="12"/>
    </row>
    <row r="892" spans="22:38" x14ac:dyDescent="0.25">
      <c r="V892" s="10"/>
      <c r="AH892" s="5"/>
      <c r="AI892" s="5"/>
      <c r="AJ892" s="7"/>
      <c r="AK892" s="12"/>
      <c r="AL892" s="12"/>
    </row>
    <row r="893" spans="22:38" x14ac:dyDescent="0.25">
      <c r="V893" s="10"/>
      <c r="AH893" s="5"/>
      <c r="AI893" s="5"/>
      <c r="AJ893" s="7"/>
      <c r="AK893" s="12"/>
      <c r="AL893" s="12"/>
    </row>
    <row r="894" spans="22:38" x14ac:dyDescent="0.25">
      <c r="V894" s="10"/>
      <c r="AH894" s="5"/>
      <c r="AI894" s="5"/>
      <c r="AJ894" s="7"/>
      <c r="AK894" s="12"/>
      <c r="AL894" s="12"/>
    </row>
    <row r="895" spans="22:38" x14ac:dyDescent="0.25">
      <c r="V895" s="10"/>
      <c r="AH895" s="5"/>
      <c r="AI895" s="5"/>
      <c r="AJ895" s="7"/>
      <c r="AK895" s="12"/>
      <c r="AL895" s="12"/>
    </row>
    <row r="896" spans="22:38" x14ac:dyDescent="0.25">
      <c r="V896" s="10"/>
      <c r="AH896" s="5"/>
      <c r="AI896" s="5"/>
      <c r="AJ896" s="7"/>
      <c r="AK896" s="12"/>
      <c r="AL896" s="12"/>
    </row>
    <row r="897" spans="22:38" x14ac:dyDescent="0.25">
      <c r="V897" s="10"/>
      <c r="AH897" s="5"/>
      <c r="AI897" s="5"/>
      <c r="AJ897" s="7"/>
      <c r="AK897" s="12"/>
      <c r="AL897" s="12"/>
    </row>
    <row r="898" spans="22:38" x14ac:dyDescent="0.25">
      <c r="V898" s="10"/>
      <c r="AH898" s="5"/>
      <c r="AI898" s="5"/>
      <c r="AJ898" s="7"/>
      <c r="AK898" s="12"/>
      <c r="AL898" s="12"/>
    </row>
    <row r="899" spans="22:38" x14ac:dyDescent="0.25">
      <c r="V899" s="10"/>
      <c r="AH899" s="5"/>
      <c r="AI899" s="5"/>
      <c r="AJ899" s="7"/>
      <c r="AK899" s="12"/>
      <c r="AL899" s="12"/>
    </row>
    <row r="900" spans="22:38" x14ac:dyDescent="0.25">
      <c r="V900" s="10"/>
      <c r="AH900" s="5"/>
      <c r="AI900" s="5"/>
      <c r="AJ900" s="7"/>
      <c r="AK900" s="12"/>
      <c r="AL900" s="12"/>
    </row>
    <row r="901" spans="22:38" x14ac:dyDescent="0.25">
      <c r="V901" s="10"/>
      <c r="AH901" s="5"/>
      <c r="AI901" s="5"/>
      <c r="AJ901" s="7"/>
      <c r="AK901" s="12"/>
      <c r="AL901" s="12"/>
    </row>
    <row r="902" spans="22:38" x14ac:dyDescent="0.25">
      <c r="V902" s="10"/>
      <c r="AH902" s="5"/>
      <c r="AI902" s="5"/>
      <c r="AJ902" s="7"/>
      <c r="AK902" s="12"/>
      <c r="AL902" s="12"/>
    </row>
    <row r="903" spans="22:38" x14ac:dyDescent="0.25">
      <c r="V903" s="10"/>
      <c r="AH903" s="5"/>
      <c r="AI903" s="5"/>
      <c r="AJ903" s="7"/>
      <c r="AK903" s="12"/>
      <c r="AL903" s="12"/>
    </row>
    <row r="904" spans="22:38" x14ac:dyDescent="0.25">
      <c r="V904" s="10"/>
      <c r="AH904" s="5"/>
      <c r="AI904" s="5"/>
      <c r="AJ904" s="7"/>
      <c r="AK904" s="12"/>
      <c r="AL904" s="12"/>
    </row>
    <row r="905" spans="22:38" x14ac:dyDescent="0.25">
      <c r="V905" s="10"/>
      <c r="AH905" s="5"/>
      <c r="AI905" s="5"/>
      <c r="AJ905" s="7"/>
      <c r="AK905" s="12"/>
      <c r="AL905" s="12"/>
    </row>
    <row r="906" spans="22:38" x14ac:dyDescent="0.25">
      <c r="V906" s="10"/>
      <c r="AH906" s="5"/>
      <c r="AI906" s="5"/>
      <c r="AJ906" s="7"/>
      <c r="AK906" s="12"/>
      <c r="AL906" s="12"/>
    </row>
    <row r="907" spans="22:38" x14ac:dyDescent="0.25">
      <c r="V907" s="10"/>
      <c r="AH907" s="5"/>
      <c r="AI907" s="5"/>
      <c r="AJ907" s="7"/>
      <c r="AK907" s="12"/>
      <c r="AL907" s="12"/>
    </row>
    <row r="908" spans="22:38" x14ac:dyDescent="0.25">
      <c r="V908" s="10"/>
      <c r="AH908" s="5"/>
      <c r="AI908" s="5"/>
      <c r="AJ908" s="7"/>
      <c r="AK908" s="12"/>
      <c r="AL908" s="12"/>
    </row>
    <row r="909" spans="22:38" x14ac:dyDescent="0.25">
      <c r="V909" s="10"/>
      <c r="AH909" s="5"/>
      <c r="AI909" s="5"/>
      <c r="AJ909" s="7"/>
      <c r="AK909" s="12"/>
      <c r="AL909" s="12"/>
    </row>
    <row r="910" spans="22:38" x14ac:dyDescent="0.25">
      <c r="V910" s="10"/>
      <c r="AH910" s="5"/>
      <c r="AI910" s="5"/>
      <c r="AJ910" s="7"/>
      <c r="AK910" s="12"/>
      <c r="AL910" s="12"/>
    </row>
    <row r="911" spans="22:38" x14ac:dyDescent="0.25">
      <c r="V911" s="10"/>
      <c r="AH911" s="5"/>
      <c r="AI911" s="5"/>
      <c r="AJ911" s="7"/>
      <c r="AK911" s="12"/>
      <c r="AL911" s="12"/>
    </row>
    <row r="912" spans="22:38" x14ac:dyDescent="0.25">
      <c r="V912" s="10"/>
      <c r="AH912" s="5"/>
      <c r="AI912" s="5"/>
      <c r="AJ912" s="7"/>
      <c r="AK912" s="12"/>
      <c r="AL912" s="12"/>
    </row>
    <row r="913" spans="22:38" x14ac:dyDescent="0.25">
      <c r="V913" s="10"/>
      <c r="AH913" s="5"/>
      <c r="AI913" s="5"/>
      <c r="AJ913" s="7"/>
      <c r="AK913" s="12"/>
      <c r="AL913" s="12"/>
    </row>
    <row r="914" spans="22:38" x14ac:dyDescent="0.25">
      <c r="V914" s="10"/>
      <c r="AH914" s="5"/>
      <c r="AI914" s="5"/>
      <c r="AJ914" s="7"/>
      <c r="AK914" s="12"/>
      <c r="AL914" s="12"/>
    </row>
    <row r="915" spans="22:38" x14ac:dyDescent="0.25">
      <c r="V915" s="10"/>
      <c r="AH915" s="5"/>
      <c r="AI915" s="5"/>
      <c r="AJ915" s="7"/>
      <c r="AK915" s="12"/>
      <c r="AL915" s="12"/>
    </row>
    <row r="916" spans="22:38" x14ac:dyDescent="0.25">
      <c r="V916" s="10"/>
      <c r="AH916" s="5"/>
      <c r="AI916" s="5"/>
      <c r="AJ916" s="7"/>
      <c r="AK916" s="12"/>
      <c r="AL916" s="12"/>
    </row>
    <row r="917" spans="22:38" x14ac:dyDescent="0.25">
      <c r="V917" s="10"/>
      <c r="AH917" s="5"/>
      <c r="AI917" s="5"/>
      <c r="AJ917" s="7"/>
      <c r="AK917" s="12"/>
      <c r="AL917" s="12"/>
    </row>
    <row r="918" spans="22:38" x14ac:dyDescent="0.25">
      <c r="V918" s="10"/>
      <c r="AH918" s="5"/>
      <c r="AI918" s="5"/>
      <c r="AJ918" s="7"/>
      <c r="AK918" s="12"/>
      <c r="AL918" s="12"/>
    </row>
    <row r="919" spans="22:38" x14ac:dyDescent="0.25">
      <c r="V919" s="10"/>
      <c r="AH919" s="5"/>
      <c r="AI919" s="5"/>
      <c r="AJ919" s="7"/>
      <c r="AK919" s="12"/>
      <c r="AL919" s="12"/>
    </row>
    <row r="920" spans="22:38" x14ac:dyDescent="0.25">
      <c r="V920" s="10"/>
      <c r="AH920" s="5"/>
      <c r="AI920" s="5"/>
      <c r="AJ920" s="7"/>
      <c r="AK920" s="12"/>
      <c r="AL920" s="12"/>
    </row>
    <row r="921" spans="22:38" x14ac:dyDescent="0.25">
      <c r="V921" s="10"/>
      <c r="AH921" s="5"/>
      <c r="AI921" s="5"/>
      <c r="AJ921" s="7"/>
      <c r="AK921" s="12"/>
      <c r="AL921" s="12"/>
    </row>
    <row r="922" spans="22:38" x14ac:dyDescent="0.25">
      <c r="V922" s="10"/>
      <c r="AH922" s="5"/>
      <c r="AI922" s="5"/>
      <c r="AJ922" s="7"/>
      <c r="AK922" s="12"/>
      <c r="AL922" s="12"/>
    </row>
    <row r="923" spans="22:38" x14ac:dyDescent="0.25">
      <c r="V923" s="10"/>
      <c r="AH923" s="5"/>
      <c r="AI923" s="5"/>
      <c r="AJ923" s="7"/>
      <c r="AK923" s="12"/>
      <c r="AL923" s="12"/>
    </row>
    <row r="924" spans="22:38" x14ac:dyDescent="0.25">
      <c r="V924" s="10"/>
      <c r="AH924" s="5"/>
      <c r="AI924" s="5"/>
      <c r="AJ924" s="7"/>
      <c r="AK924" s="12"/>
      <c r="AL924" s="12"/>
    </row>
    <row r="925" spans="22:38" x14ac:dyDescent="0.25">
      <c r="V925" s="10"/>
      <c r="AH925" s="5"/>
      <c r="AI925" s="5"/>
      <c r="AJ925" s="7"/>
      <c r="AK925" s="12"/>
      <c r="AL925" s="12"/>
    </row>
    <row r="926" spans="22:38" x14ac:dyDescent="0.25">
      <c r="V926" s="10"/>
      <c r="AH926" s="5"/>
      <c r="AI926" s="5"/>
      <c r="AJ926" s="7"/>
      <c r="AK926" s="12"/>
      <c r="AL926" s="12"/>
    </row>
    <row r="927" spans="22:38" x14ac:dyDescent="0.25">
      <c r="V927" s="10"/>
      <c r="AH927" s="5"/>
      <c r="AI927" s="5"/>
      <c r="AJ927" s="7"/>
      <c r="AK927" s="12"/>
      <c r="AL927" s="12"/>
    </row>
    <row r="928" spans="22:38" x14ac:dyDescent="0.25">
      <c r="V928" s="10"/>
      <c r="AH928" s="5"/>
      <c r="AI928" s="5"/>
      <c r="AJ928" s="7"/>
      <c r="AK928" s="12"/>
      <c r="AL928" s="12"/>
    </row>
    <row r="929" spans="22:38" x14ac:dyDescent="0.25">
      <c r="V929" s="10"/>
      <c r="AH929" s="5"/>
      <c r="AI929" s="5"/>
      <c r="AJ929" s="7"/>
      <c r="AK929" s="12"/>
      <c r="AL929" s="12"/>
    </row>
    <row r="930" spans="22:38" x14ac:dyDescent="0.25">
      <c r="V930" s="10"/>
      <c r="AH930" s="5"/>
      <c r="AI930" s="5"/>
      <c r="AJ930" s="7"/>
      <c r="AK930" s="12"/>
      <c r="AL930" s="12"/>
    </row>
    <row r="931" spans="22:38" x14ac:dyDescent="0.25">
      <c r="V931" s="10"/>
      <c r="AH931" s="5"/>
      <c r="AI931" s="5"/>
      <c r="AJ931" s="7"/>
      <c r="AK931" s="12"/>
      <c r="AL931" s="12"/>
    </row>
    <row r="932" spans="22:38" x14ac:dyDescent="0.25">
      <c r="V932" s="10"/>
      <c r="AH932" s="5"/>
      <c r="AI932" s="5"/>
      <c r="AJ932" s="7"/>
      <c r="AK932" s="12"/>
      <c r="AL932" s="12"/>
    </row>
    <row r="933" spans="22:38" x14ac:dyDescent="0.25">
      <c r="V933" s="10"/>
      <c r="AH933" s="5"/>
      <c r="AI933" s="5"/>
      <c r="AJ933" s="7"/>
      <c r="AK933" s="12"/>
      <c r="AL933" s="12"/>
    </row>
    <row r="934" spans="22:38" x14ac:dyDescent="0.25">
      <c r="V934" s="10"/>
      <c r="AH934" s="5"/>
      <c r="AI934" s="5"/>
      <c r="AJ934" s="7"/>
      <c r="AK934" s="12"/>
      <c r="AL934" s="12"/>
    </row>
    <row r="935" spans="22:38" x14ac:dyDescent="0.25">
      <c r="V935" s="10"/>
      <c r="AH935" s="5"/>
      <c r="AI935" s="5"/>
      <c r="AJ935" s="7"/>
      <c r="AK935" s="12"/>
      <c r="AL935" s="12"/>
    </row>
    <row r="936" spans="22:38" x14ac:dyDescent="0.25">
      <c r="V936" s="10"/>
      <c r="AH936" s="5"/>
      <c r="AI936" s="5"/>
      <c r="AJ936" s="7"/>
      <c r="AK936" s="12"/>
      <c r="AL936" s="12"/>
    </row>
    <row r="937" spans="22:38" x14ac:dyDescent="0.25">
      <c r="V937" s="10"/>
      <c r="AH937" s="5"/>
      <c r="AI937" s="5"/>
      <c r="AJ937" s="7"/>
      <c r="AK937" s="12"/>
      <c r="AL937" s="12"/>
    </row>
    <row r="938" spans="22:38" x14ac:dyDescent="0.25">
      <c r="V938" s="10"/>
      <c r="AH938" s="5"/>
      <c r="AI938" s="5"/>
      <c r="AJ938" s="7"/>
      <c r="AK938" s="12"/>
      <c r="AL938" s="12"/>
    </row>
    <row r="939" spans="22:38" x14ac:dyDescent="0.25">
      <c r="V939" s="10"/>
      <c r="AH939" s="5"/>
      <c r="AI939" s="5"/>
      <c r="AJ939" s="7"/>
      <c r="AK939" s="12"/>
      <c r="AL939" s="12"/>
    </row>
    <row r="940" spans="22:38" x14ac:dyDescent="0.25">
      <c r="V940" s="10"/>
      <c r="AH940" s="5"/>
      <c r="AI940" s="5"/>
      <c r="AJ940" s="7"/>
      <c r="AK940" s="12"/>
      <c r="AL940" s="12"/>
    </row>
    <row r="941" spans="22:38" x14ac:dyDescent="0.25">
      <c r="V941" s="10"/>
      <c r="AH941" s="5"/>
      <c r="AI941" s="5"/>
      <c r="AJ941" s="7"/>
      <c r="AK941" s="12"/>
      <c r="AL941" s="12"/>
    </row>
    <row r="942" spans="22:38" x14ac:dyDescent="0.25">
      <c r="V942" s="10"/>
      <c r="AH942" s="5"/>
      <c r="AI942" s="5"/>
      <c r="AJ942" s="7"/>
      <c r="AK942" s="12"/>
      <c r="AL942" s="12"/>
    </row>
    <row r="943" spans="22:38" x14ac:dyDescent="0.25">
      <c r="V943" s="10"/>
      <c r="AH943" s="5"/>
      <c r="AI943" s="5"/>
      <c r="AJ943" s="7"/>
      <c r="AK943" s="12"/>
      <c r="AL943" s="12"/>
    </row>
    <row r="944" spans="22:38" x14ac:dyDescent="0.25">
      <c r="V944" s="10"/>
      <c r="AH944" s="5"/>
      <c r="AI944" s="5"/>
      <c r="AJ944" s="7"/>
      <c r="AK944" s="12"/>
      <c r="AL944" s="12"/>
    </row>
    <row r="945" spans="22:38" x14ac:dyDescent="0.25">
      <c r="V945" s="10"/>
      <c r="AH945" s="5"/>
      <c r="AI945" s="5"/>
      <c r="AJ945" s="7"/>
      <c r="AK945" s="12"/>
      <c r="AL945" s="12"/>
    </row>
    <row r="946" spans="22:38" x14ac:dyDescent="0.25">
      <c r="V946" s="10"/>
      <c r="AH946" s="5"/>
      <c r="AI946" s="5"/>
      <c r="AJ946" s="7"/>
      <c r="AK946" s="12"/>
      <c r="AL946" s="12"/>
    </row>
    <row r="947" spans="22:38" x14ac:dyDescent="0.25">
      <c r="V947" s="10"/>
      <c r="AH947" s="5"/>
      <c r="AI947" s="5"/>
      <c r="AJ947" s="7"/>
      <c r="AK947" s="12"/>
      <c r="AL947" s="12"/>
    </row>
    <row r="948" spans="22:38" x14ac:dyDescent="0.25">
      <c r="V948" s="10"/>
      <c r="AH948" s="5"/>
      <c r="AI948" s="5"/>
      <c r="AJ948" s="7"/>
      <c r="AK948" s="12"/>
      <c r="AL948" s="12"/>
    </row>
    <row r="949" spans="22:38" x14ac:dyDescent="0.25">
      <c r="V949" s="10"/>
      <c r="AH949" s="5"/>
      <c r="AI949" s="5"/>
      <c r="AJ949" s="7"/>
      <c r="AK949" s="12"/>
      <c r="AL949" s="12"/>
    </row>
    <row r="950" spans="22:38" x14ac:dyDescent="0.25">
      <c r="V950" s="10"/>
      <c r="AH950" s="5"/>
      <c r="AI950" s="5"/>
      <c r="AJ950" s="7"/>
      <c r="AK950" s="12"/>
      <c r="AL950" s="12"/>
    </row>
    <row r="951" spans="22:38" x14ac:dyDescent="0.25">
      <c r="V951" s="10"/>
      <c r="AH951" s="5"/>
      <c r="AI951" s="5"/>
      <c r="AJ951" s="7"/>
      <c r="AK951" s="12"/>
      <c r="AL951" s="12"/>
    </row>
    <row r="952" spans="22:38" x14ac:dyDescent="0.25">
      <c r="V952" s="10"/>
      <c r="AH952" s="5"/>
      <c r="AI952" s="5"/>
      <c r="AJ952" s="7"/>
      <c r="AK952" s="12"/>
      <c r="AL952" s="12"/>
    </row>
    <row r="953" spans="22:38" x14ac:dyDescent="0.25">
      <c r="V953" s="10"/>
      <c r="AH953" s="5"/>
      <c r="AI953" s="5"/>
      <c r="AJ953" s="7"/>
      <c r="AK953" s="12"/>
      <c r="AL953" s="12"/>
    </row>
    <row r="954" spans="22:38" x14ac:dyDescent="0.25">
      <c r="V954" s="10"/>
      <c r="AH954" s="5"/>
      <c r="AI954" s="5"/>
      <c r="AJ954" s="7"/>
      <c r="AK954" s="12"/>
      <c r="AL954" s="12"/>
    </row>
    <row r="955" spans="22:38" x14ac:dyDescent="0.25">
      <c r="V955" s="10"/>
      <c r="AH955" s="5"/>
      <c r="AI955" s="5"/>
      <c r="AJ955" s="7"/>
      <c r="AK955" s="12"/>
      <c r="AL955" s="12"/>
    </row>
    <row r="956" spans="22:38" x14ac:dyDescent="0.25">
      <c r="V956" s="10"/>
      <c r="AH956" s="5"/>
      <c r="AI956" s="5"/>
      <c r="AJ956" s="7"/>
      <c r="AK956" s="12"/>
      <c r="AL956" s="12"/>
    </row>
    <row r="957" spans="22:38" x14ac:dyDescent="0.25">
      <c r="V957" s="10"/>
      <c r="AH957" s="5"/>
      <c r="AI957" s="5"/>
      <c r="AJ957" s="7"/>
      <c r="AK957" s="12"/>
      <c r="AL957" s="12"/>
    </row>
    <row r="958" spans="22:38" x14ac:dyDescent="0.25">
      <c r="V958" s="10"/>
      <c r="AH958" s="5"/>
      <c r="AI958" s="5"/>
      <c r="AJ958" s="7"/>
      <c r="AK958" s="12"/>
      <c r="AL958" s="12"/>
    </row>
    <row r="959" spans="22:38" x14ac:dyDescent="0.25">
      <c r="V959" s="10"/>
      <c r="AH959" s="5"/>
      <c r="AI959" s="5"/>
      <c r="AJ959" s="7"/>
      <c r="AK959" s="12"/>
      <c r="AL959" s="12"/>
    </row>
    <row r="960" spans="22:38" x14ac:dyDescent="0.25">
      <c r="V960" s="10"/>
      <c r="AH960" s="5"/>
      <c r="AI960" s="5"/>
      <c r="AJ960" s="7"/>
      <c r="AK960" s="12"/>
      <c r="AL960" s="12"/>
    </row>
    <row r="961" spans="22:38" x14ac:dyDescent="0.25">
      <c r="V961" s="10"/>
      <c r="AH961" s="5"/>
      <c r="AI961" s="5"/>
      <c r="AJ961" s="7"/>
      <c r="AK961" s="12"/>
      <c r="AL961" s="12"/>
    </row>
    <row r="962" spans="22:38" x14ac:dyDescent="0.25">
      <c r="V962" s="10"/>
      <c r="AH962" s="5"/>
      <c r="AI962" s="5"/>
      <c r="AJ962" s="7"/>
      <c r="AK962" s="12"/>
      <c r="AL962" s="12"/>
    </row>
    <row r="963" spans="22:38" x14ac:dyDescent="0.25">
      <c r="V963" s="10"/>
      <c r="AH963" s="5"/>
      <c r="AI963" s="5"/>
      <c r="AJ963" s="7"/>
      <c r="AK963" s="12"/>
      <c r="AL963" s="12"/>
    </row>
    <row r="964" spans="22:38" x14ac:dyDescent="0.25">
      <c r="V964" s="10"/>
      <c r="AH964" s="5"/>
      <c r="AI964" s="5"/>
      <c r="AJ964" s="7"/>
      <c r="AK964" s="12"/>
      <c r="AL964" s="12"/>
    </row>
    <row r="965" spans="22:38" x14ac:dyDescent="0.25">
      <c r="V965" s="10"/>
      <c r="AH965" s="5"/>
      <c r="AI965" s="5"/>
      <c r="AJ965" s="7"/>
      <c r="AK965" s="12"/>
      <c r="AL965" s="12"/>
    </row>
    <row r="966" spans="22:38" x14ac:dyDescent="0.25">
      <c r="V966" s="10"/>
      <c r="AH966" s="5"/>
      <c r="AI966" s="5"/>
      <c r="AJ966" s="7"/>
      <c r="AK966" s="12"/>
      <c r="AL966" s="12"/>
    </row>
    <row r="967" spans="22:38" x14ac:dyDescent="0.25">
      <c r="V967" s="10"/>
      <c r="AH967" s="5"/>
      <c r="AI967" s="5"/>
      <c r="AJ967" s="7"/>
      <c r="AK967" s="12"/>
      <c r="AL967" s="12"/>
    </row>
    <row r="968" spans="22:38" x14ac:dyDescent="0.25">
      <c r="V968" s="10"/>
      <c r="AH968" s="5"/>
      <c r="AI968" s="5"/>
      <c r="AJ968" s="7"/>
      <c r="AK968" s="12"/>
      <c r="AL968" s="12"/>
    </row>
    <row r="969" spans="22:38" x14ac:dyDescent="0.25">
      <c r="V969" s="10"/>
      <c r="AH969" s="5"/>
      <c r="AI969" s="5"/>
      <c r="AJ969" s="7"/>
      <c r="AK969" s="12"/>
      <c r="AL969" s="12"/>
    </row>
    <row r="970" spans="22:38" x14ac:dyDescent="0.25">
      <c r="V970" s="10"/>
      <c r="AH970" s="5"/>
      <c r="AI970" s="5"/>
      <c r="AJ970" s="7"/>
      <c r="AK970" s="12"/>
      <c r="AL970" s="12"/>
    </row>
    <row r="971" spans="22:38" x14ac:dyDescent="0.25">
      <c r="V971" s="10"/>
      <c r="AH971" s="5"/>
      <c r="AI971" s="5"/>
      <c r="AJ971" s="7"/>
      <c r="AK971" s="12"/>
      <c r="AL971" s="12"/>
    </row>
    <row r="972" spans="22:38" x14ac:dyDescent="0.25">
      <c r="V972" s="10"/>
      <c r="AH972" s="5"/>
      <c r="AI972" s="5"/>
      <c r="AJ972" s="7"/>
      <c r="AK972" s="12"/>
      <c r="AL972" s="12"/>
    </row>
    <row r="973" spans="22:38" x14ac:dyDescent="0.25">
      <c r="V973" s="10"/>
      <c r="AH973" s="5"/>
      <c r="AI973" s="5"/>
      <c r="AJ973" s="7"/>
      <c r="AK973" s="12"/>
      <c r="AL973" s="12"/>
    </row>
    <row r="974" spans="22:38" x14ac:dyDescent="0.25">
      <c r="V974" s="10"/>
      <c r="AH974" s="5"/>
      <c r="AI974" s="5"/>
      <c r="AJ974" s="7"/>
      <c r="AK974" s="12"/>
      <c r="AL974" s="12"/>
    </row>
    <row r="975" spans="22:38" x14ac:dyDescent="0.25">
      <c r="V975" s="10"/>
      <c r="AH975" s="5"/>
      <c r="AI975" s="5"/>
      <c r="AJ975" s="7"/>
      <c r="AK975" s="12"/>
      <c r="AL975" s="12"/>
    </row>
    <row r="976" spans="22:38" x14ac:dyDescent="0.25">
      <c r="V976" s="10"/>
      <c r="AH976" s="5"/>
      <c r="AI976" s="5"/>
      <c r="AJ976" s="7"/>
      <c r="AK976" s="12"/>
      <c r="AL976" s="12"/>
    </row>
    <row r="977" spans="22:38" x14ac:dyDescent="0.25">
      <c r="V977" s="10"/>
      <c r="AH977" s="5"/>
      <c r="AI977" s="5"/>
      <c r="AJ977" s="7"/>
      <c r="AK977" s="12"/>
      <c r="AL977" s="12"/>
    </row>
    <row r="978" spans="22:38" x14ac:dyDescent="0.25">
      <c r="V978" s="10"/>
      <c r="AH978" s="5"/>
      <c r="AI978" s="5"/>
      <c r="AJ978" s="7"/>
      <c r="AK978" s="12"/>
      <c r="AL978" s="12"/>
    </row>
    <row r="979" spans="22:38" x14ac:dyDescent="0.25">
      <c r="V979" s="10"/>
      <c r="AH979" s="5"/>
      <c r="AI979" s="5"/>
      <c r="AJ979" s="7"/>
      <c r="AK979" s="12"/>
      <c r="AL979" s="12"/>
    </row>
    <row r="980" spans="22:38" x14ac:dyDescent="0.25">
      <c r="V980" s="10"/>
      <c r="AH980" s="5"/>
      <c r="AI980" s="5"/>
      <c r="AJ980" s="7"/>
      <c r="AK980" s="12"/>
      <c r="AL980" s="12"/>
    </row>
    <row r="981" spans="22:38" x14ac:dyDescent="0.25">
      <c r="V981" s="10"/>
      <c r="AH981" s="5"/>
      <c r="AI981" s="5"/>
      <c r="AJ981" s="7"/>
      <c r="AK981" s="12"/>
      <c r="AL981" s="12"/>
    </row>
    <row r="982" spans="22:38" x14ac:dyDescent="0.25">
      <c r="V982" s="10"/>
      <c r="AH982" s="5"/>
      <c r="AI982" s="5"/>
      <c r="AJ982" s="7"/>
      <c r="AK982" s="12"/>
      <c r="AL982" s="12"/>
    </row>
    <row r="983" spans="22:38" x14ac:dyDescent="0.25">
      <c r="V983" s="10"/>
      <c r="AH983" s="5"/>
      <c r="AI983" s="5"/>
      <c r="AJ983" s="7"/>
      <c r="AK983" s="12"/>
      <c r="AL983" s="12"/>
    </row>
    <row r="984" spans="22:38" x14ac:dyDescent="0.25">
      <c r="V984" s="10"/>
      <c r="AH984" s="5"/>
      <c r="AI984" s="5"/>
      <c r="AJ984" s="7"/>
      <c r="AK984" s="12"/>
      <c r="AL984" s="12"/>
    </row>
    <row r="985" spans="22:38" x14ac:dyDescent="0.25">
      <c r="V985" s="10"/>
      <c r="AH985" s="5"/>
      <c r="AI985" s="5"/>
      <c r="AJ985" s="7"/>
      <c r="AK985" s="12"/>
      <c r="AL985" s="12"/>
    </row>
    <row r="986" spans="22:38" x14ac:dyDescent="0.25">
      <c r="V986" s="10"/>
      <c r="AH986" s="5"/>
      <c r="AI986" s="5"/>
      <c r="AJ986" s="7"/>
      <c r="AK986" s="12"/>
      <c r="AL986" s="12"/>
    </row>
    <row r="987" spans="22:38" x14ac:dyDescent="0.25">
      <c r="V987" s="10"/>
      <c r="AH987" s="5"/>
      <c r="AI987" s="5"/>
      <c r="AJ987" s="7"/>
      <c r="AK987" s="12"/>
      <c r="AL987" s="12"/>
    </row>
    <row r="988" spans="22:38" x14ac:dyDescent="0.25">
      <c r="V988" s="10"/>
      <c r="AH988" s="5"/>
      <c r="AI988" s="5"/>
      <c r="AJ988" s="7"/>
      <c r="AK988" s="12"/>
      <c r="AL988" s="12"/>
    </row>
    <row r="989" spans="22:38" x14ac:dyDescent="0.25">
      <c r="V989" s="10"/>
      <c r="AH989" s="5"/>
      <c r="AI989" s="5"/>
      <c r="AJ989" s="7"/>
      <c r="AK989" s="12"/>
      <c r="AL989" s="12"/>
    </row>
    <row r="990" spans="22:38" x14ac:dyDescent="0.25">
      <c r="V990" s="10"/>
      <c r="AH990" s="5"/>
      <c r="AI990" s="5"/>
      <c r="AJ990" s="7"/>
      <c r="AK990" s="12"/>
      <c r="AL990" s="12"/>
    </row>
    <row r="991" spans="22:38" x14ac:dyDescent="0.25">
      <c r="V991" s="10"/>
      <c r="AH991" s="5"/>
      <c r="AI991" s="5"/>
      <c r="AJ991" s="7"/>
      <c r="AK991" s="12"/>
      <c r="AL991" s="12"/>
    </row>
    <row r="992" spans="22:38" x14ac:dyDescent="0.25">
      <c r="V992" s="10"/>
      <c r="AH992" s="5"/>
      <c r="AI992" s="5"/>
      <c r="AJ992" s="7"/>
      <c r="AK992" s="12"/>
      <c r="AL992" s="12"/>
    </row>
    <row r="993" spans="22:38" x14ac:dyDescent="0.25">
      <c r="V993" s="10"/>
      <c r="AH993" s="5"/>
      <c r="AI993" s="5"/>
      <c r="AJ993" s="7"/>
      <c r="AK993" s="12"/>
      <c r="AL993" s="12"/>
    </row>
    <row r="994" spans="22:38" x14ac:dyDescent="0.25">
      <c r="V994" s="10"/>
      <c r="AH994" s="5"/>
      <c r="AI994" s="5"/>
      <c r="AJ994" s="7"/>
      <c r="AK994" s="12"/>
      <c r="AL994" s="12"/>
    </row>
    <row r="995" spans="22:38" x14ac:dyDescent="0.25">
      <c r="V995" s="10"/>
      <c r="AH995" s="5"/>
      <c r="AI995" s="5"/>
      <c r="AJ995" s="7"/>
      <c r="AK995" s="12"/>
      <c r="AL995" s="12"/>
    </row>
    <row r="996" spans="22:38" x14ac:dyDescent="0.25">
      <c r="V996" s="10"/>
      <c r="AH996" s="5"/>
      <c r="AI996" s="5"/>
      <c r="AJ996" s="7"/>
      <c r="AK996" s="12"/>
      <c r="AL996" s="12"/>
    </row>
    <row r="997" spans="22:38" x14ac:dyDescent="0.25">
      <c r="V997" s="10"/>
      <c r="AH997" s="5"/>
      <c r="AI997" s="5"/>
      <c r="AJ997" s="7"/>
      <c r="AK997" s="12"/>
      <c r="AL997" s="12"/>
    </row>
    <row r="998" spans="22:38" x14ac:dyDescent="0.25">
      <c r="V998" s="10"/>
      <c r="AH998" s="5"/>
      <c r="AI998" s="5"/>
      <c r="AJ998" s="7"/>
      <c r="AK998" s="12"/>
      <c r="AL998" s="12"/>
    </row>
    <row r="999" spans="22:38" x14ac:dyDescent="0.25">
      <c r="V999" s="10"/>
      <c r="AH999" s="5"/>
      <c r="AI999" s="5"/>
      <c r="AJ999" s="7"/>
      <c r="AK999" s="12"/>
      <c r="AL999" s="12"/>
    </row>
    <row r="1000" spans="22:38" x14ac:dyDescent="0.25">
      <c r="V1000" s="10"/>
      <c r="AH1000" s="5"/>
      <c r="AI1000" s="5"/>
      <c r="AJ1000" s="7"/>
      <c r="AK1000" s="12"/>
      <c r="AL1000" s="12"/>
    </row>
    <row r="1001" spans="22:38" x14ac:dyDescent="0.25">
      <c r="V1001" s="10"/>
      <c r="AH1001" s="5"/>
      <c r="AI1001" s="5"/>
      <c r="AJ1001" s="7"/>
      <c r="AK1001" s="12"/>
      <c r="AL1001" s="12"/>
    </row>
  </sheetData>
  <mergeCells count="4">
    <mergeCell ref="K1:L1"/>
    <mergeCell ref="P1:Q1"/>
    <mergeCell ref="AB20:AC20"/>
    <mergeCell ref="AB21:AC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1001"/>
  <sheetViews>
    <sheetView workbookViewId="0"/>
  </sheetViews>
  <sheetFormatPr defaultColWidth="14.44140625" defaultRowHeight="15.75" customHeight="1" x14ac:dyDescent="0.25"/>
  <sheetData>
    <row r="1" spans="1:38" x14ac:dyDescent="0.25">
      <c r="A1" s="2" t="s">
        <v>8</v>
      </c>
      <c r="B1" s="2">
        <v>4600000</v>
      </c>
      <c r="C1" s="2"/>
      <c r="D1" s="2"/>
      <c r="E1" s="2"/>
      <c r="F1" s="2"/>
      <c r="G1" s="2"/>
      <c r="K1" s="16" t="s">
        <v>9</v>
      </c>
      <c r="L1" s="17"/>
      <c r="M1" s="11">
        <f>N7</f>
        <v>2.0247988857384314E-2</v>
      </c>
      <c r="P1" s="16" t="s">
        <v>10</v>
      </c>
      <c r="Q1" s="17"/>
      <c r="R1" s="11">
        <f>S7</f>
        <v>3.0493570478366252E-3</v>
      </c>
      <c r="U1" s="2" t="s">
        <v>11</v>
      </c>
      <c r="V1" s="1"/>
      <c r="AH1" s="5"/>
      <c r="AI1" s="5"/>
      <c r="AJ1" s="7"/>
      <c r="AK1" s="12"/>
      <c r="AL1" s="12"/>
    </row>
    <row r="2" spans="1:38" x14ac:dyDescent="0.25">
      <c r="B2" s="2" t="s">
        <v>12</v>
      </c>
      <c r="C2" s="2" t="s">
        <v>12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14</v>
      </c>
      <c r="J2" s="2" t="s">
        <v>14</v>
      </c>
      <c r="V2" s="2" t="s">
        <v>15</v>
      </c>
      <c r="AF2" s="2" t="s">
        <v>16</v>
      </c>
      <c r="AH2" s="4" t="s">
        <v>17</v>
      </c>
      <c r="AI2" s="4"/>
      <c r="AJ2" s="3"/>
      <c r="AK2" s="13"/>
      <c r="AL2" s="13"/>
    </row>
    <row r="3" spans="1:3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20</v>
      </c>
      <c r="K3" s="2" t="s">
        <v>24</v>
      </c>
      <c r="L3" s="2" t="s">
        <v>25</v>
      </c>
      <c r="M3" s="2" t="s">
        <v>26</v>
      </c>
      <c r="P3" s="2" t="s">
        <v>24</v>
      </c>
      <c r="Q3" s="2" t="s">
        <v>25</v>
      </c>
      <c r="R3" s="2" t="s">
        <v>26</v>
      </c>
      <c r="U3" s="2" t="s">
        <v>18</v>
      </c>
      <c r="V3" s="1">
        <v>43896</v>
      </c>
      <c r="W3" s="2" t="s">
        <v>27</v>
      </c>
      <c r="X3" s="2" t="s">
        <v>23</v>
      </c>
      <c r="Y3" s="2" t="s">
        <v>20</v>
      </c>
      <c r="AF3" s="2" t="s">
        <v>19</v>
      </c>
      <c r="AG3" s="2" t="s">
        <v>28</v>
      </c>
      <c r="AH3" s="4" t="s">
        <v>28</v>
      </c>
      <c r="AI3" s="4"/>
      <c r="AK3" s="12"/>
      <c r="AL3" s="12"/>
    </row>
    <row r="4" spans="1:38" x14ac:dyDescent="0.25">
      <c r="A4" s="2">
        <v>62</v>
      </c>
      <c r="B4" s="7">
        <f>Raw_Data!C64</f>
        <v>6128</v>
      </c>
      <c r="C4" s="6">
        <f>Raw_Data!E64</f>
        <v>2177</v>
      </c>
      <c r="D4" s="6">
        <f>Raw_Data!D64</f>
        <v>294</v>
      </c>
      <c r="E4" s="7">
        <f t="shared" ref="E4:G4" si="0">IF(ISBLANK(B4),(B3+B5)/2, B4)</f>
        <v>6128</v>
      </c>
      <c r="F4" s="6">
        <f t="shared" si="0"/>
        <v>2177</v>
      </c>
      <c r="G4" s="6">
        <f t="shared" si="0"/>
        <v>294</v>
      </c>
      <c r="H4" s="6">
        <f t="shared" ref="H4:H206" si="1">1-(I4+J4)</f>
        <v>0.99866782608695648</v>
      </c>
      <c r="I4" s="6">
        <f t="shared" ref="I4:I206" si="2">(E4-F4-G4)/$B$1</f>
        <v>7.9500000000000003E-4</v>
      </c>
      <c r="J4" s="6">
        <f t="shared" ref="J4:J206" si="3">(F4+G4)/$B$1</f>
        <v>5.3717391304347823E-4</v>
      </c>
      <c r="K4" s="2">
        <v>1</v>
      </c>
      <c r="L4" s="6">
        <f t="shared" ref="L4:L206" si="4">-H4*I4</f>
        <v>-7.9394092173913047E-4</v>
      </c>
      <c r="N4" s="2" t="s">
        <v>29</v>
      </c>
      <c r="P4" s="2">
        <v>1</v>
      </c>
      <c r="Q4" s="6">
        <f t="shared" ref="Q4:Q206" si="5">I4</f>
        <v>7.9500000000000003E-4</v>
      </c>
      <c r="S4" s="2" t="s">
        <v>30</v>
      </c>
      <c r="U4" s="2">
        <f>$A$4</f>
        <v>62</v>
      </c>
      <c r="V4" s="1">
        <f t="shared" ref="V4:V699" si="6">U4+$V$3</f>
        <v>43958</v>
      </c>
      <c r="W4" s="6">
        <f t="shared" ref="W4:Y4" si="7">H4</f>
        <v>0.99866782608695648</v>
      </c>
      <c r="X4" s="6">
        <f t="shared" si="7"/>
        <v>7.9500000000000003E-4</v>
      </c>
      <c r="Y4" s="6">
        <f t="shared" si="7"/>
        <v>5.3717391304347823E-4</v>
      </c>
      <c r="AF4" s="6">
        <f t="shared" ref="AF4:AF206" si="8">$B$1*(1-W4)</f>
        <v>6128.0000000002001</v>
      </c>
      <c r="AG4" s="7">
        <f t="shared" ref="AG4:AG206" si="9">IF(ISBLANK(B4),"",B4-AF4)</f>
        <v>-2.0008883439004421E-10</v>
      </c>
      <c r="AH4" s="5">
        <f t="shared" ref="AH4:AH206" si="10">ABS(AG4/AF4)</f>
        <v>3.2651572191585782E-14</v>
      </c>
      <c r="AI4" s="5"/>
      <c r="AJ4" s="3" t="s">
        <v>18</v>
      </c>
      <c r="AK4" s="13" t="s">
        <v>37</v>
      </c>
      <c r="AL4" s="13" t="s">
        <v>32</v>
      </c>
    </row>
    <row r="5" spans="1:38" x14ac:dyDescent="0.25">
      <c r="A5" s="2">
        <v>63</v>
      </c>
      <c r="B5" s="7">
        <f>Raw_Data!C65</f>
        <v>6288</v>
      </c>
      <c r="C5" s="6">
        <f>Raw_Data!E65</f>
        <v>2266</v>
      </c>
      <c r="D5" s="6">
        <f>Raw_Data!D65</f>
        <v>298</v>
      </c>
      <c r="E5" s="7">
        <f t="shared" ref="E5:G5" si="11">IF(ISBLANK(B5),(B4+B6)/2, B5)</f>
        <v>6288</v>
      </c>
      <c r="F5" s="6">
        <f t="shared" si="11"/>
        <v>2266</v>
      </c>
      <c r="G5" s="6">
        <f t="shared" si="11"/>
        <v>298</v>
      </c>
      <c r="H5" s="6">
        <f t="shared" si="1"/>
        <v>0.99863304347826087</v>
      </c>
      <c r="I5" s="6">
        <f t="shared" si="2"/>
        <v>8.0956521739130433E-4</v>
      </c>
      <c r="J5" s="6">
        <f t="shared" si="3"/>
        <v>5.5739130434782609E-4</v>
      </c>
      <c r="K5" s="2">
        <v>1</v>
      </c>
      <c r="L5" s="6">
        <f t="shared" si="4"/>
        <v>-8.0845857693761809E-4</v>
      </c>
      <c r="M5" s="6">
        <f t="shared" ref="M5:M205" si="12">(H6-H4)/2</f>
        <v>-3.3913043478217553E-5</v>
      </c>
      <c r="N5" s="2" t="s">
        <v>33</v>
      </c>
      <c r="P5" s="2">
        <v>1</v>
      </c>
      <c r="Q5" s="6">
        <f t="shared" si="5"/>
        <v>8.0956521739130433E-4</v>
      </c>
      <c r="R5" s="6">
        <f t="shared" ref="R5:R205" si="13">J6-J5</f>
        <v>1.0434782608695651E-5</v>
      </c>
      <c r="S5" s="2" t="s">
        <v>34</v>
      </c>
      <c r="U5" s="2">
        <f t="shared" ref="U5:U699" si="14">U4+1</f>
        <v>63</v>
      </c>
      <c r="V5" s="1">
        <f t="shared" si="6"/>
        <v>43959</v>
      </c>
      <c r="W5" s="6">
        <f t="shared" ref="W5:Y5" si="15">H5</f>
        <v>0.99863304347826087</v>
      </c>
      <c r="X5" s="6">
        <f t="shared" si="15"/>
        <v>8.0956521739130433E-4</v>
      </c>
      <c r="Y5" s="6">
        <f t="shared" si="15"/>
        <v>5.5739130434782609E-4</v>
      </c>
      <c r="AF5" s="6">
        <f t="shared" si="8"/>
        <v>6287.9999999999827</v>
      </c>
      <c r="AG5" s="7">
        <f t="shared" si="9"/>
        <v>1.7280399333685637E-11</v>
      </c>
      <c r="AH5" s="5">
        <f t="shared" si="10"/>
        <v>2.7481551103189702E-15</v>
      </c>
      <c r="AI5" s="5"/>
      <c r="AJ5" s="7">
        <f t="shared" ref="AJ5:AJ204" si="16">A5</f>
        <v>63</v>
      </c>
      <c r="AK5" s="12">
        <f t="shared" ref="AK5:AK206" si="17">E5-E4</f>
        <v>160</v>
      </c>
      <c r="AL5" s="12"/>
    </row>
    <row r="6" spans="1:38" x14ac:dyDescent="0.25">
      <c r="A6" s="2">
        <v>64</v>
      </c>
      <c r="B6" s="7">
        <f>Raw_Data!C66</f>
        <v>6440</v>
      </c>
      <c r="C6" s="6">
        <f>Raw_Data!E66</f>
        <v>2308</v>
      </c>
      <c r="D6" s="6">
        <f>Raw_Data!D66</f>
        <v>304</v>
      </c>
      <c r="E6" s="7">
        <f t="shared" ref="E6:G6" si="18">IF(ISBLANK(B6),(B5+B7)/2, B6)</f>
        <v>6440</v>
      </c>
      <c r="F6" s="6">
        <f t="shared" si="18"/>
        <v>2308</v>
      </c>
      <c r="G6" s="6">
        <f t="shared" si="18"/>
        <v>304</v>
      </c>
      <c r="H6" s="6">
        <f t="shared" si="1"/>
        <v>0.99860000000000004</v>
      </c>
      <c r="I6" s="6">
        <f t="shared" si="2"/>
        <v>8.3217391304347824E-4</v>
      </c>
      <c r="J6" s="6">
        <f t="shared" si="3"/>
        <v>5.6782608695652174E-4</v>
      </c>
      <c r="K6" s="2">
        <v>1</v>
      </c>
      <c r="L6" s="6">
        <f t="shared" si="4"/>
        <v>-8.3100886956521741E-4</v>
      </c>
      <c r="M6" s="6">
        <f t="shared" si="12"/>
        <v>-3.1304347826111023E-5</v>
      </c>
      <c r="P6" s="2">
        <v>1</v>
      </c>
      <c r="Q6" s="6">
        <f t="shared" si="5"/>
        <v>8.3217391304347824E-4</v>
      </c>
      <c r="R6" s="6">
        <f t="shared" si="13"/>
        <v>-5.0108695652173918E-4</v>
      </c>
      <c r="U6" s="2">
        <f t="shared" si="14"/>
        <v>64</v>
      </c>
      <c r="V6" s="1">
        <f t="shared" si="6"/>
        <v>43960</v>
      </c>
      <c r="W6" s="6">
        <f t="shared" ref="W6:W699" si="19">W4-2*$M$1*W5*X5</f>
        <v>0.99863508676644153</v>
      </c>
      <c r="X6" s="6">
        <f t="shared" ref="X6:X699" si="20">X4+2*($M$1*W5*X5-$R$1*X5)</f>
        <v>8.2280201371230828E-4</v>
      </c>
      <c r="Y6" s="6">
        <f t="shared" ref="Y6:Y699" si="21">Y4+2*$R$1*X5</f>
        <v>5.4211121984614938E-4</v>
      </c>
      <c r="AF6" s="6">
        <f t="shared" si="8"/>
        <v>6278.6008743689781</v>
      </c>
      <c r="AG6" s="7">
        <f t="shared" si="9"/>
        <v>161.39912563102189</v>
      </c>
      <c r="AH6" s="5">
        <f t="shared" si="10"/>
        <v>2.5706224819911503E-2</v>
      </c>
      <c r="AI6" s="5"/>
      <c r="AJ6" s="7">
        <f t="shared" si="16"/>
        <v>64</v>
      </c>
      <c r="AK6" s="12">
        <f t="shared" si="17"/>
        <v>152</v>
      </c>
      <c r="AL6" s="12"/>
    </row>
    <row r="7" spans="1:38" x14ac:dyDescent="0.25">
      <c r="A7" s="2">
        <v>65</v>
      </c>
      <c r="B7" s="7">
        <f>Raw_Data!C67</f>
        <v>6576</v>
      </c>
      <c r="C7" s="6">
        <f>Raw_Data!E67</f>
        <v>0</v>
      </c>
      <c r="D7" s="6">
        <f>Raw_Data!D67</f>
        <v>307</v>
      </c>
      <c r="E7" s="7">
        <f t="shared" ref="E7:G7" si="22">IF(ISBLANK(B7),(B6+B8)/2, B7)</f>
        <v>6576</v>
      </c>
      <c r="F7" s="6">
        <f t="shared" si="22"/>
        <v>0</v>
      </c>
      <c r="G7" s="6">
        <f t="shared" si="22"/>
        <v>307</v>
      </c>
      <c r="H7" s="6">
        <f t="shared" si="1"/>
        <v>0.99857043478260865</v>
      </c>
      <c r="I7" s="6">
        <f t="shared" si="2"/>
        <v>1.3628260869565218E-3</v>
      </c>
      <c r="J7" s="6">
        <f t="shared" si="3"/>
        <v>6.6739130434782603E-5</v>
      </c>
      <c r="K7" s="2">
        <v>1</v>
      </c>
      <c r="L7" s="6">
        <f t="shared" si="4"/>
        <v>-1.3608778381852551E-3</v>
      </c>
      <c r="M7" s="6">
        <f t="shared" si="12"/>
        <v>-2.5760869565238931E-5</v>
      </c>
      <c r="N7" s="6">
        <f t="array" ref="N7:O7">LINEST(M105:M205,L105:L205,0,0)</f>
        <v>2.0247988857384314E-2</v>
      </c>
      <c r="O7" s="6">
        <v>0</v>
      </c>
      <c r="P7" s="2">
        <v>1</v>
      </c>
      <c r="Q7" s="6">
        <f t="shared" si="5"/>
        <v>1.3628260869565218E-3</v>
      </c>
      <c r="R7" s="6">
        <f t="shared" si="13"/>
        <v>5.0847826086956524E-4</v>
      </c>
      <c r="S7" s="6">
        <f t="array" ref="S7:T7">LINEST(R105:R205,Q105:Q205,0,0)</f>
        <v>3.0493570478366252E-3</v>
      </c>
      <c r="T7" s="6">
        <v>0</v>
      </c>
      <c r="U7" s="2">
        <f t="shared" si="14"/>
        <v>65</v>
      </c>
      <c r="V7" s="1">
        <f t="shared" si="6"/>
        <v>43961</v>
      </c>
      <c r="W7" s="6">
        <f t="shared" si="19"/>
        <v>0.99859976878539358</v>
      </c>
      <c r="X7" s="6">
        <f t="shared" si="20"/>
        <v>8.3782187601956688E-4</v>
      </c>
      <c r="Y7" s="6">
        <f t="shared" si="21"/>
        <v>5.6240933858680165E-4</v>
      </c>
      <c r="AF7" s="6">
        <f t="shared" si="8"/>
        <v>6441.063587189522</v>
      </c>
      <c r="AG7" s="7">
        <f t="shared" si="9"/>
        <v>134.93641281047803</v>
      </c>
      <c r="AH7" s="5">
        <f t="shared" si="10"/>
        <v>2.0949399269842617E-2</v>
      </c>
      <c r="AI7" s="5"/>
      <c r="AJ7" s="7">
        <f t="shared" si="16"/>
        <v>65</v>
      </c>
      <c r="AK7" s="12">
        <f t="shared" si="17"/>
        <v>136</v>
      </c>
      <c r="AL7" s="12"/>
    </row>
    <row r="8" spans="1:38" x14ac:dyDescent="0.25">
      <c r="A8" s="2">
        <v>66</v>
      </c>
      <c r="B8" s="7">
        <f>Raw_Data!C68</f>
        <v>6677</v>
      </c>
      <c r="C8" s="6">
        <f>Raw_Data!E68</f>
        <v>2335</v>
      </c>
      <c r="D8" s="6">
        <f>Raw_Data!D68</f>
        <v>311</v>
      </c>
      <c r="E8" s="7">
        <f t="shared" ref="E8:G8" si="23">IF(ISBLANK(B8),(B7+B9)/2, B8)</f>
        <v>6677</v>
      </c>
      <c r="F8" s="6">
        <f t="shared" si="23"/>
        <v>2335</v>
      </c>
      <c r="G8" s="6">
        <f t="shared" si="23"/>
        <v>311</v>
      </c>
      <c r="H8" s="6">
        <f t="shared" si="1"/>
        <v>0.99854847826086957</v>
      </c>
      <c r="I8" s="6">
        <f t="shared" si="2"/>
        <v>8.76304347826087E-4</v>
      </c>
      <c r="J8" s="6">
        <f t="shared" si="3"/>
        <v>5.752173913043478E-4</v>
      </c>
      <c r="K8" s="2">
        <v>1</v>
      </c>
      <c r="L8" s="6">
        <f t="shared" si="4"/>
        <v>-8.7503237301512289E-4</v>
      </c>
      <c r="M8" s="6">
        <f t="shared" si="12"/>
        <v>-3.0108695652175665E-5</v>
      </c>
      <c r="N8" s="6">
        <f>CORREL(M105:M205,L105:L205)</f>
        <v>0.90015042539368306</v>
      </c>
      <c r="P8" s="2">
        <v>1</v>
      </c>
      <c r="Q8" s="6">
        <f t="shared" si="5"/>
        <v>8.76304347826087E-4</v>
      </c>
      <c r="R8" s="6">
        <f t="shared" si="13"/>
        <v>4.8043478260869602E-5</v>
      </c>
      <c r="S8" s="6">
        <f>CORREL(R105:R205,Q105:Q205)</f>
        <v>0.17189660926772121</v>
      </c>
      <c r="U8" s="2">
        <f t="shared" si="14"/>
        <v>66</v>
      </c>
      <c r="V8" s="1">
        <f t="shared" si="6"/>
        <v>43962</v>
      </c>
      <c r="W8" s="6">
        <f t="shared" si="19"/>
        <v>0.99860120585804846</v>
      </c>
      <c r="X8" s="6">
        <f t="shared" si="20"/>
        <v>8.5157328602042468E-4</v>
      </c>
      <c r="Y8" s="6">
        <f t="shared" si="21"/>
        <v>5.4722085593109332E-4</v>
      </c>
      <c r="AF8" s="6">
        <f t="shared" si="8"/>
        <v>6434.4530529770964</v>
      </c>
      <c r="AG8" s="7">
        <f t="shared" si="9"/>
        <v>242.54694702290362</v>
      </c>
      <c r="AH8" s="5">
        <f t="shared" si="10"/>
        <v>3.7695037173467581E-2</v>
      </c>
      <c r="AI8" s="5"/>
      <c r="AJ8" s="7">
        <f t="shared" si="16"/>
        <v>66</v>
      </c>
      <c r="AK8" s="12">
        <f t="shared" si="17"/>
        <v>101</v>
      </c>
      <c r="AL8" s="12"/>
    </row>
    <row r="9" spans="1:38" x14ac:dyDescent="0.25">
      <c r="A9" s="2">
        <v>67</v>
      </c>
      <c r="B9" s="7">
        <f>Raw_Data!C69</f>
        <v>6853</v>
      </c>
      <c r="C9" s="6">
        <f>Raw_Data!E69</f>
        <v>2546</v>
      </c>
      <c r="D9" s="6">
        <f>Raw_Data!D69</f>
        <v>321</v>
      </c>
      <c r="E9" s="7">
        <f t="shared" ref="E9:G9" si="24">IF(ISBLANK(B9),(B8+B10)/2, B9)</f>
        <v>6853</v>
      </c>
      <c r="F9" s="6">
        <f t="shared" si="24"/>
        <v>2546</v>
      </c>
      <c r="G9" s="6">
        <f t="shared" si="24"/>
        <v>321</v>
      </c>
      <c r="H9" s="6">
        <f t="shared" si="1"/>
        <v>0.9985102173913043</v>
      </c>
      <c r="I9" s="6">
        <f t="shared" si="2"/>
        <v>8.6652173913043479E-4</v>
      </c>
      <c r="J9" s="6">
        <f t="shared" si="3"/>
        <v>6.232608695652174E-4</v>
      </c>
      <c r="K9" s="2">
        <v>1</v>
      </c>
      <c r="L9" s="6">
        <f t="shared" si="4"/>
        <v>-8.6523081011342148E-4</v>
      </c>
      <c r="M9" s="6">
        <f t="shared" si="12"/>
        <v>-4.3804347826081891E-5</v>
      </c>
      <c r="P9" s="2">
        <v>1</v>
      </c>
      <c r="Q9" s="6">
        <f t="shared" si="5"/>
        <v>8.6652173913043479E-4</v>
      </c>
      <c r="R9" s="6">
        <f t="shared" si="13"/>
        <v>2.3478260869565161E-5</v>
      </c>
      <c r="U9" s="2">
        <f t="shared" si="14"/>
        <v>67</v>
      </c>
      <c r="V9" s="1">
        <f t="shared" si="6"/>
        <v>43963</v>
      </c>
      <c r="W9" s="6">
        <f t="shared" si="19"/>
        <v>0.99856533173040596</v>
      </c>
      <c r="X9" s="6">
        <f t="shared" si="20"/>
        <v>8.6706542900422015E-4</v>
      </c>
      <c r="Y9" s="6">
        <f t="shared" si="21"/>
        <v>5.6760284058975324E-4</v>
      </c>
      <c r="AF9" s="6">
        <f t="shared" si="8"/>
        <v>6599.4740401325917</v>
      </c>
      <c r="AG9" s="7">
        <f t="shared" si="9"/>
        <v>253.52595986740835</v>
      </c>
      <c r="AH9" s="5">
        <f t="shared" si="10"/>
        <v>3.8416085634350748E-2</v>
      </c>
      <c r="AI9" s="5"/>
      <c r="AJ9" s="7">
        <f t="shared" si="16"/>
        <v>67</v>
      </c>
      <c r="AK9" s="12">
        <f t="shared" si="17"/>
        <v>176</v>
      </c>
      <c r="AL9" s="12"/>
    </row>
    <row r="10" spans="1:38" x14ac:dyDescent="0.25">
      <c r="A10" s="2">
        <v>68</v>
      </c>
      <c r="B10" s="7">
        <f>Raw_Data!C70</f>
        <v>7080</v>
      </c>
      <c r="C10" s="6">
        <f>Raw_Data!E70</f>
        <v>2649</v>
      </c>
      <c r="D10" s="6">
        <f>Raw_Data!D70</f>
        <v>326</v>
      </c>
      <c r="E10" s="7">
        <f t="shared" ref="E10:G10" si="25">IF(ISBLANK(B10),(B9+B11)/2, B10)</f>
        <v>7080</v>
      </c>
      <c r="F10" s="6">
        <f t="shared" si="25"/>
        <v>2649</v>
      </c>
      <c r="G10" s="6">
        <f t="shared" si="25"/>
        <v>326</v>
      </c>
      <c r="H10" s="6">
        <f t="shared" si="1"/>
        <v>0.9984608695652174</v>
      </c>
      <c r="I10" s="6">
        <f t="shared" si="2"/>
        <v>8.923913043478261E-4</v>
      </c>
      <c r="J10" s="6">
        <f t="shared" si="3"/>
        <v>6.4673913043478257E-4</v>
      </c>
      <c r="K10" s="2">
        <v>1</v>
      </c>
      <c r="L10" s="6">
        <f t="shared" si="4"/>
        <v>-8.9101779773156898E-4</v>
      </c>
      <c r="M10" s="6">
        <f t="shared" si="12"/>
        <v>-4.0434782608678166E-5</v>
      </c>
      <c r="P10" s="2">
        <v>1</v>
      </c>
      <c r="Q10" s="6">
        <f t="shared" si="5"/>
        <v>8.923913043478261E-4</v>
      </c>
      <c r="R10" s="6">
        <f t="shared" si="13"/>
        <v>1.4130434782608789E-5</v>
      </c>
      <c r="U10" s="2">
        <f t="shared" si="14"/>
        <v>68</v>
      </c>
      <c r="V10" s="1">
        <f t="shared" si="6"/>
        <v>43964</v>
      </c>
      <c r="W10" s="6">
        <f t="shared" si="19"/>
        <v>0.99856614357078066</v>
      </c>
      <c r="X10" s="6">
        <f t="shared" si="20"/>
        <v>8.8134758913443816E-4</v>
      </c>
      <c r="Y10" s="6">
        <f t="shared" si="21"/>
        <v>5.5250884008483238E-4</v>
      </c>
      <c r="AF10" s="6">
        <f t="shared" si="8"/>
        <v>6595.7395744089545</v>
      </c>
      <c r="AG10" s="7">
        <f t="shared" si="9"/>
        <v>484.26042559104553</v>
      </c>
      <c r="AH10" s="5">
        <f t="shared" si="10"/>
        <v>7.3420185883315475E-2</v>
      </c>
      <c r="AI10" s="5"/>
      <c r="AJ10" s="7">
        <f t="shared" si="16"/>
        <v>68</v>
      </c>
      <c r="AK10" s="12">
        <f t="shared" si="17"/>
        <v>227</v>
      </c>
      <c r="AL10" s="12"/>
    </row>
    <row r="11" spans="1:38" x14ac:dyDescent="0.25">
      <c r="A11" s="2">
        <v>69</v>
      </c>
      <c r="B11" s="7">
        <f>Raw_Data!C71</f>
        <v>7225</v>
      </c>
      <c r="C11" s="6">
        <f>Raw_Data!E71</f>
        <v>2712</v>
      </c>
      <c r="D11" s="6">
        <f>Raw_Data!D71</f>
        <v>328</v>
      </c>
      <c r="E11" s="7">
        <f t="shared" ref="E11:G11" si="26">IF(ISBLANK(B11),(B10+B12)/2, B11)</f>
        <v>7225</v>
      </c>
      <c r="F11" s="6">
        <f t="shared" si="26"/>
        <v>2712</v>
      </c>
      <c r="G11" s="6">
        <f t="shared" si="26"/>
        <v>328</v>
      </c>
      <c r="H11" s="6">
        <f t="shared" si="1"/>
        <v>0.99842934782608694</v>
      </c>
      <c r="I11" s="6">
        <f t="shared" si="2"/>
        <v>9.0978260869565219E-4</v>
      </c>
      <c r="J11" s="6">
        <f t="shared" si="3"/>
        <v>6.6086956521739135E-4</v>
      </c>
      <c r="K11" s="2">
        <v>1</v>
      </c>
      <c r="L11" s="6">
        <f t="shared" si="4"/>
        <v>-9.0835365666351608E-4</v>
      </c>
      <c r="M11" s="6">
        <f t="shared" si="12"/>
        <v>-3.9565217391290819E-5</v>
      </c>
      <c r="P11" s="2">
        <v>1</v>
      </c>
      <c r="Q11" s="6">
        <f t="shared" si="5"/>
        <v>9.0978260869565219E-4</v>
      </c>
      <c r="R11" s="6">
        <f t="shared" si="13"/>
        <v>6.7391304347825132E-6</v>
      </c>
      <c r="U11" s="2">
        <f t="shared" si="14"/>
        <v>69</v>
      </c>
      <c r="V11" s="1">
        <f t="shared" si="6"/>
        <v>43965</v>
      </c>
      <c r="W11" s="6">
        <f t="shared" si="19"/>
        <v>0.99852969187389362</v>
      </c>
      <c r="X11" s="6">
        <f t="shared" si="20"/>
        <v>8.973301985515618E-4</v>
      </c>
      <c r="Y11" s="6">
        <f t="shared" si="21"/>
        <v>5.7297792755479503E-4</v>
      </c>
      <c r="AF11" s="6">
        <f t="shared" si="8"/>
        <v>6763.4173800893423</v>
      </c>
      <c r="AG11" s="7">
        <f t="shared" si="9"/>
        <v>461.58261991065774</v>
      </c>
      <c r="AH11" s="5">
        <f t="shared" si="10"/>
        <v>6.8246951795330482E-2</v>
      </c>
      <c r="AI11" s="5"/>
      <c r="AJ11" s="7">
        <f t="shared" si="16"/>
        <v>69</v>
      </c>
      <c r="AK11" s="12">
        <f t="shared" si="17"/>
        <v>145</v>
      </c>
      <c r="AL11" s="12">
        <f t="shared" ref="AL11:AL206" si="27">AVERAGE(AK5:AK11)</f>
        <v>156.71428571428572</v>
      </c>
    </row>
    <row r="12" spans="1:38" x14ac:dyDescent="0.25">
      <c r="A12" s="2">
        <v>70</v>
      </c>
      <c r="B12" s="7">
        <f>Raw_Data!C72</f>
        <v>7444</v>
      </c>
      <c r="C12" s="6">
        <f>Raw_Data!E72</f>
        <v>2739</v>
      </c>
      <c r="D12" s="6">
        <f>Raw_Data!D72</f>
        <v>332</v>
      </c>
      <c r="E12" s="7">
        <f t="shared" ref="E12:G12" si="28">IF(ISBLANK(B12),(B11+B13)/2, B12)</f>
        <v>7444</v>
      </c>
      <c r="F12" s="6">
        <f t="shared" si="28"/>
        <v>2739</v>
      </c>
      <c r="G12" s="6">
        <f t="shared" si="28"/>
        <v>332</v>
      </c>
      <c r="H12" s="6">
        <f t="shared" si="1"/>
        <v>0.99838173913043482</v>
      </c>
      <c r="I12" s="6">
        <f t="shared" si="2"/>
        <v>9.5065217391304344E-4</v>
      </c>
      <c r="J12" s="6">
        <f t="shared" si="3"/>
        <v>6.6760869565217387E-4</v>
      </c>
      <c r="K12" s="2">
        <v>1</v>
      </c>
      <c r="L12" s="6">
        <f t="shared" si="4"/>
        <v>-9.4911377069943289E-4</v>
      </c>
      <c r="M12" s="6">
        <f t="shared" si="12"/>
        <v>-5.0326086956542504E-5</v>
      </c>
      <c r="P12" s="2">
        <v>1</v>
      </c>
      <c r="Q12" s="6">
        <f t="shared" si="5"/>
        <v>9.5065217391304344E-4</v>
      </c>
      <c r="R12" s="6">
        <f t="shared" si="13"/>
        <v>6.7391304347826217E-6</v>
      </c>
      <c r="U12" s="2">
        <f t="shared" si="14"/>
        <v>70</v>
      </c>
      <c r="V12" s="1">
        <f t="shared" si="6"/>
        <v>43966</v>
      </c>
      <c r="W12" s="6">
        <f t="shared" si="19"/>
        <v>0.99852985873550182</v>
      </c>
      <c r="X12" s="6">
        <f t="shared" si="20"/>
        <v>9.1215986408295043E-4</v>
      </c>
      <c r="Y12" s="6">
        <f t="shared" si="21"/>
        <v>5.5798140041521209E-4</v>
      </c>
      <c r="AF12" s="6">
        <f t="shared" si="8"/>
        <v>6762.6498166916354</v>
      </c>
      <c r="AG12" s="7">
        <f t="shared" si="9"/>
        <v>681.35018330836465</v>
      </c>
      <c r="AH12" s="5">
        <f t="shared" si="10"/>
        <v>0.1007519540087156</v>
      </c>
      <c r="AI12" s="5"/>
      <c r="AJ12" s="7">
        <f t="shared" si="16"/>
        <v>70</v>
      </c>
      <c r="AK12" s="12">
        <f t="shared" si="17"/>
        <v>219</v>
      </c>
      <c r="AL12" s="12">
        <f t="shared" si="27"/>
        <v>165.14285714285714</v>
      </c>
    </row>
    <row r="13" spans="1:38" x14ac:dyDescent="0.25">
      <c r="A13" s="2">
        <v>71</v>
      </c>
      <c r="B13" s="7">
        <f>Raw_Data!C73</f>
        <v>7688</v>
      </c>
      <c r="C13" s="6">
        <f>Raw_Data!E73</f>
        <v>2768</v>
      </c>
      <c r="D13" s="6">
        <f>Raw_Data!D73</f>
        <v>334</v>
      </c>
      <c r="E13" s="7">
        <f t="shared" ref="E13:G13" si="29">IF(ISBLANK(B13),(B12+B14)/2, B13)</f>
        <v>7688</v>
      </c>
      <c r="F13" s="6">
        <f t="shared" si="29"/>
        <v>2768</v>
      </c>
      <c r="G13" s="6">
        <f t="shared" si="29"/>
        <v>334</v>
      </c>
      <c r="H13" s="6">
        <f t="shared" si="1"/>
        <v>0.99832869565217386</v>
      </c>
      <c r="I13" s="6">
        <f t="shared" si="2"/>
        <v>9.9695652173913043E-4</v>
      </c>
      <c r="J13" s="6">
        <f t="shared" si="3"/>
        <v>6.7434782608695649E-4</v>
      </c>
      <c r="K13" s="2">
        <v>1</v>
      </c>
      <c r="L13" s="6">
        <f t="shared" si="4"/>
        <v>-9.9529030396975412E-4</v>
      </c>
      <c r="M13" s="6">
        <f t="shared" si="12"/>
        <v>-3.8478260869556635E-5</v>
      </c>
      <c r="P13" s="2">
        <v>1</v>
      </c>
      <c r="Q13" s="6">
        <f t="shared" si="5"/>
        <v>9.9695652173913043E-4</v>
      </c>
      <c r="R13" s="6">
        <f t="shared" si="13"/>
        <v>-6.0108695652173912E-4</v>
      </c>
      <c r="U13" s="2">
        <f t="shared" si="14"/>
        <v>71</v>
      </c>
      <c r="V13" s="1">
        <f t="shared" si="6"/>
        <v>43967</v>
      </c>
      <c r="W13" s="6">
        <f t="shared" si="19"/>
        <v>0.99849280737362767</v>
      </c>
      <c r="X13" s="6">
        <f t="shared" si="20"/>
        <v>9.2865169659691292E-4</v>
      </c>
      <c r="Y13" s="6">
        <f t="shared" si="21"/>
        <v>5.7854092977538516E-4</v>
      </c>
      <c r="AF13" s="6">
        <f t="shared" si="8"/>
        <v>6933.0860813127338</v>
      </c>
      <c r="AG13" s="7">
        <f t="shared" si="9"/>
        <v>754.91391868726623</v>
      </c>
      <c r="AH13" s="5">
        <f t="shared" si="10"/>
        <v>0.10888569820617723</v>
      </c>
      <c r="AI13" s="5"/>
      <c r="AJ13" s="7">
        <f t="shared" si="16"/>
        <v>71</v>
      </c>
      <c r="AK13" s="12">
        <f t="shared" si="17"/>
        <v>244</v>
      </c>
      <c r="AL13" s="12">
        <f t="shared" si="27"/>
        <v>178.28571428571428</v>
      </c>
    </row>
    <row r="14" spans="1:38" x14ac:dyDescent="0.25">
      <c r="A14" s="2">
        <v>72</v>
      </c>
      <c r="B14" s="7">
        <f>Raw_Data!C74</f>
        <v>7798</v>
      </c>
      <c r="C14" s="6">
        <f>Raw_Data!E74</f>
        <v>0</v>
      </c>
      <c r="D14" s="6">
        <f>Raw_Data!D74</f>
        <v>337</v>
      </c>
      <c r="E14" s="7">
        <f t="shared" ref="E14:G14" si="30">IF(ISBLANK(B14),(B13+B15)/2, B14)</f>
        <v>7798</v>
      </c>
      <c r="F14" s="6">
        <f t="shared" si="30"/>
        <v>0</v>
      </c>
      <c r="G14" s="6">
        <f t="shared" si="30"/>
        <v>337</v>
      </c>
      <c r="H14" s="6">
        <f t="shared" si="1"/>
        <v>0.99830478260869571</v>
      </c>
      <c r="I14" s="6">
        <f t="shared" si="2"/>
        <v>1.6219565217391303E-3</v>
      </c>
      <c r="J14" s="6">
        <f t="shared" si="3"/>
        <v>7.3260869565217385E-5</v>
      </c>
      <c r="K14" s="2">
        <v>1</v>
      </c>
      <c r="L14" s="6">
        <f t="shared" si="4"/>
        <v>-1.6192069528355388E-3</v>
      </c>
      <c r="M14" s="6">
        <f t="shared" si="12"/>
        <v>-2.6847826086917603E-5</v>
      </c>
      <c r="P14" s="2">
        <v>1</v>
      </c>
      <c r="Q14" s="6">
        <f t="shared" si="5"/>
        <v>1.6219565217391303E-3</v>
      </c>
      <c r="R14" s="6">
        <f t="shared" si="13"/>
        <v>6.0739130434782612E-4</v>
      </c>
      <c r="U14" s="2">
        <f t="shared" si="14"/>
        <v>72</v>
      </c>
      <c r="V14" s="1">
        <f t="shared" si="6"/>
        <v>43968</v>
      </c>
      <c r="W14" s="6">
        <f t="shared" si="19"/>
        <v>0.99849230875756989</v>
      </c>
      <c r="X14" s="6">
        <f t="shared" si="20"/>
        <v>9.4404626082285629E-4</v>
      </c>
      <c r="Y14" s="6">
        <f t="shared" si="21"/>
        <v>5.6364498160721855E-4</v>
      </c>
      <c r="AF14" s="6">
        <f t="shared" si="8"/>
        <v>6935.379715178502</v>
      </c>
      <c r="AG14" s="7">
        <f t="shared" si="9"/>
        <v>862.62028482149799</v>
      </c>
      <c r="AH14" s="5">
        <f t="shared" si="10"/>
        <v>0.12437967641967762</v>
      </c>
      <c r="AI14" s="5"/>
      <c r="AJ14" s="7">
        <f t="shared" si="16"/>
        <v>72</v>
      </c>
      <c r="AK14" s="12">
        <f t="shared" si="17"/>
        <v>110</v>
      </c>
      <c r="AL14" s="12">
        <f t="shared" si="27"/>
        <v>174.57142857142858</v>
      </c>
    </row>
    <row r="15" spans="1:38" x14ac:dyDescent="0.25">
      <c r="A15" s="2">
        <v>73</v>
      </c>
      <c r="B15" s="7">
        <f>Raw_Data!C75</f>
        <v>7935</v>
      </c>
      <c r="C15" s="6">
        <f>Raw_Data!E75</f>
        <v>2785</v>
      </c>
      <c r="D15" s="6">
        <f>Raw_Data!D75</f>
        <v>346</v>
      </c>
      <c r="E15" s="7">
        <f t="shared" ref="E15:G15" si="31">IF(ISBLANK(B15),(B14+B16)/2, B15)</f>
        <v>7935</v>
      </c>
      <c r="F15" s="6">
        <f t="shared" si="31"/>
        <v>2785</v>
      </c>
      <c r="G15" s="6">
        <f t="shared" si="31"/>
        <v>346</v>
      </c>
      <c r="H15" s="6">
        <f t="shared" si="1"/>
        <v>0.99827500000000002</v>
      </c>
      <c r="I15" s="6">
        <f t="shared" si="2"/>
        <v>1.0443478260869566E-3</v>
      </c>
      <c r="J15" s="6">
        <f t="shared" si="3"/>
        <v>6.8065217391304349E-4</v>
      </c>
      <c r="K15" s="2">
        <v>1</v>
      </c>
      <c r="L15" s="6">
        <f t="shared" si="4"/>
        <v>-1.0425463260869566E-3</v>
      </c>
      <c r="M15" s="6">
        <f t="shared" si="12"/>
        <v>-2.9456521739135155E-5</v>
      </c>
      <c r="P15" s="2">
        <v>1</v>
      </c>
      <c r="Q15" s="6">
        <f t="shared" si="5"/>
        <v>1.0443478260869566E-3</v>
      </c>
      <c r="R15" s="6">
        <f t="shared" si="13"/>
        <v>1.3260869565217431E-5</v>
      </c>
      <c r="U15" s="2">
        <f t="shared" si="14"/>
        <v>73</v>
      </c>
      <c r="V15" s="1">
        <f t="shared" si="6"/>
        <v>43969</v>
      </c>
      <c r="W15" s="6">
        <f t="shared" si="19"/>
        <v>0.99845463493643893</v>
      </c>
      <c r="X15" s="6">
        <f t="shared" si="20"/>
        <v>9.6106666554776274E-4</v>
      </c>
      <c r="Y15" s="6">
        <f t="shared" si="21"/>
        <v>5.8429839801323318E-4</v>
      </c>
      <c r="AF15" s="6">
        <f t="shared" si="8"/>
        <v>7108.6792923809035</v>
      </c>
      <c r="AG15" s="7">
        <f t="shared" si="9"/>
        <v>826.32070761909654</v>
      </c>
      <c r="AH15" s="5">
        <f t="shared" si="10"/>
        <v>0.11624110100236885</v>
      </c>
      <c r="AI15" s="5"/>
      <c r="AJ15" s="7">
        <f t="shared" si="16"/>
        <v>73</v>
      </c>
      <c r="AK15" s="12">
        <f t="shared" si="17"/>
        <v>137</v>
      </c>
      <c r="AL15" s="12">
        <f t="shared" si="27"/>
        <v>179.71428571428572</v>
      </c>
    </row>
    <row r="16" spans="1:38" x14ac:dyDescent="0.25">
      <c r="A16" s="2">
        <v>74</v>
      </c>
      <c r="B16" s="7">
        <f>Raw_Data!C76</f>
        <v>8069</v>
      </c>
      <c r="C16" s="6">
        <f>Raw_Data!E76</f>
        <v>2826</v>
      </c>
      <c r="D16" s="6">
        <f>Raw_Data!D76</f>
        <v>366</v>
      </c>
      <c r="E16" s="7">
        <f t="shared" ref="E16:G16" si="32">IF(ISBLANK(B16),(B15+B17)/2, B16)</f>
        <v>8069</v>
      </c>
      <c r="F16" s="6">
        <f t="shared" si="32"/>
        <v>2826</v>
      </c>
      <c r="G16" s="6">
        <f t="shared" si="32"/>
        <v>366</v>
      </c>
      <c r="H16" s="6">
        <f t="shared" si="1"/>
        <v>0.99824586956521744</v>
      </c>
      <c r="I16" s="6">
        <f t="shared" si="2"/>
        <v>1.0602173913043479E-3</v>
      </c>
      <c r="J16" s="6">
        <f t="shared" si="3"/>
        <v>6.9391304347826092E-4</v>
      </c>
      <c r="K16" s="2">
        <v>1</v>
      </c>
      <c r="L16" s="6">
        <f t="shared" si="4"/>
        <v>-1.0583576317107751E-3</v>
      </c>
      <c r="M16" s="6">
        <f t="shared" si="12"/>
        <v>-2.5217391304344083E-5</v>
      </c>
      <c r="P16" s="2">
        <v>1</v>
      </c>
      <c r="Q16" s="6">
        <f t="shared" si="5"/>
        <v>1.0602173913043479E-3</v>
      </c>
      <c r="R16" s="6">
        <f t="shared" si="13"/>
        <v>2.239130434782599E-5</v>
      </c>
      <c r="U16" s="2">
        <f t="shared" si="14"/>
        <v>74</v>
      </c>
      <c r="V16" s="1">
        <f t="shared" si="6"/>
        <v>43970</v>
      </c>
      <c r="W16" s="6">
        <f t="shared" si="19"/>
        <v>0.99845344956787896</v>
      </c>
      <c r="X16" s="6">
        <f t="shared" si="20"/>
        <v>9.7704417969374908E-4</v>
      </c>
      <c r="Y16" s="6">
        <f t="shared" si="21"/>
        <v>5.6950625242727635E-4</v>
      </c>
      <c r="AF16" s="6">
        <f t="shared" si="8"/>
        <v>7114.1319877567885</v>
      </c>
      <c r="AG16" s="7">
        <f t="shared" si="9"/>
        <v>954.86801224321152</v>
      </c>
      <c r="AH16" s="5">
        <f t="shared" si="10"/>
        <v>0.13422129556866688</v>
      </c>
      <c r="AI16" s="5"/>
      <c r="AJ16" s="7">
        <f t="shared" si="16"/>
        <v>74</v>
      </c>
      <c r="AK16" s="12">
        <f t="shared" si="17"/>
        <v>134</v>
      </c>
      <c r="AL16" s="12">
        <f t="shared" si="27"/>
        <v>173.71428571428572</v>
      </c>
    </row>
    <row r="17" spans="1:38" x14ac:dyDescent="0.25">
      <c r="A17" s="2">
        <v>75</v>
      </c>
      <c r="B17" s="7">
        <f>Raw_Data!C77</f>
        <v>8167</v>
      </c>
      <c r="C17" s="6">
        <f>Raw_Data!E77</f>
        <v>2919</v>
      </c>
      <c r="D17" s="6">
        <f>Raw_Data!D77</f>
        <v>376</v>
      </c>
      <c r="E17" s="7">
        <f t="shared" ref="E17:G17" si="33">IF(ISBLANK(B17),(B16+B18)/2, B17)</f>
        <v>8167</v>
      </c>
      <c r="F17" s="6">
        <f t="shared" si="33"/>
        <v>2919</v>
      </c>
      <c r="G17" s="6">
        <f t="shared" si="33"/>
        <v>376</v>
      </c>
      <c r="H17" s="6">
        <f t="shared" si="1"/>
        <v>0.99822456521739134</v>
      </c>
      <c r="I17" s="6">
        <f t="shared" si="2"/>
        <v>1.0591304347826087E-3</v>
      </c>
      <c r="J17" s="6">
        <f t="shared" si="3"/>
        <v>7.1630434782608691E-4</v>
      </c>
      <c r="K17" s="2">
        <v>1</v>
      </c>
      <c r="L17" s="6">
        <f t="shared" si="4"/>
        <v>-1.0572500177693763E-3</v>
      </c>
      <c r="M17" s="6">
        <f t="shared" si="12"/>
        <v>-2.3586956521770563E-5</v>
      </c>
      <c r="P17" s="2">
        <v>1</v>
      </c>
      <c r="Q17" s="6">
        <f t="shared" si="5"/>
        <v>1.0591304347826087E-3</v>
      </c>
      <c r="R17" s="6">
        <f t="shared" si="13"/>
        <v>2.1521739130434848E-5</v>
      </c>
      <c r="U17" s="2">
        <f t="shared" si="14"/>
        <v>75</v>
      </c>
      <c r="V17" s="1">
        <f t="shared" si="6"/>
        <v>43971</v>
      </c>
      <c r="W17" s="6">
        <f t="shared" si="19"/>
        <v>0.99841512976848179</v>
      </c>
      <c r="X17" s="6">
        <f t="shared" si="20"/>
        <v>9.9461312039407653E-4</v>
      </c>
      <c r="Y17" s="6">
        <f t="shared" si="21"/>
        <v>5.9025711112402693E-4</v>
      </c>
      <c r="AF17" s="6">
        <f t="shared" si="8"/>
        <v>7290.4030649837641</v>
      </c>
      <c r="AG17" s="7">
        <f t="shared" si="9"/>
        <v>876.59693501623588</v>
      </c>
      <c r="AH17" s="5">
        <f t="shared" si="10"/>
        <v>0.12023984506790614</v>
      </c>
      <c r="AI17" s="5"/>
      <c r="AJ17" s="7">
        <f t="shared" si="16"/>
        <v>75</v>
      </c>
      <c r="AK17" s="12">
        <f t="shared" si="17"/>
        <v>98</v>
      </c>
      <c r="AL17" s="12">
        <f t="shared" si="27"/>
        <v>155.28571428571428</v>
      </c>
    </row>
    <row r="18" spans="1:38" x14ac:dyDescent="0.25">
      <c r="A18" s="2">
        <v>76</v>
      </c>
      <c r="B18" s="7">
        <f>Raw_Data!C78</f>
        <v>8286</v>
      </c>
      <c r="C18" s="6">
        <f>Raw_Data!E78</f>
        <v>3008</v>
      </c>
      <c r="D18" s="6">
        <f>Raw_Data!D78</f>
        <v>386</v>
      </c>
      <c r="E18" s="7">
        <f t="shared" ref="E18:G18" si="34">IF(ISBLANK(B18),(B17+B19)/2, B18)</f>
        <v>8286</v>
      </c>
      <c r="F18" s="6">
        <f t="shared" si="34"/>
        <v>3008</v>
      </c>
      <c r="G18" s="6">
        <f t="shared" si="34"/>
        <v>386</v>
      </c>
      <c r="H18" s="6">
        <f t="shared" si="1"/>
        <v>0.9981986956521739</v>
      </c>
      <c r="I18" s="6">
        <f t="shared" si="2"/>
        <v>1.0634782608695652E-3</v>
      </c>
      <c r="J18" s="6">
        <f t="shared" si="3"/>
        <v>7.3782608695652176E-4</v>
      </c>
      <c r="K18" s="2">
        <v>1</v>
      </c>
      <c r="L18" s="6">
        <f t="shared" si="4"/>
        <v>-1.0615626128544424E-3</v>
      </c>
      <c r="M18" s="6">
        <f t="shared" si="12"/>
        <v>-2.8152173913054135E-5</v>
      </c>
      <c r="P18" s="2">
        <v>1</v>
      </c>
      <c r="Q18" s="6">
        <f t="shared" si="5"/>
        <v>1.0634782608695652E-3</v>
      </c>
      <c r="R18" s="6">
        <f t="shared" si="13"/>
        <v>1.4347826086956493E-5</v>
      </c>
      <c r="U18" s="2">
        <f t="shared" si="14"/>
        <v>76</v>
      </c>
      <c r="V18" s="1">
        <f t="shared" si="6"/>
        <v>43972</v>
      </c>
      <c r="W18" s="6">
        <f t="shared" si="19"/>
        <v>0.99841323557225559</v>
      </c>
      <c r="X18" s="6">
        <f t="shared" si="20"/>
        <v>1.0111923142599962E-3</v>
      </c>
      <c r="Y18" s="6">
        <f t="shared" si="21"/>
        <v>5.7557211348436524E-4</v>
      </c>
      <c r="AF18" s="6">
        <f t="shared" si="8"/>
        <v>7299.1163676243032</v>
      </c>
      <c r="AG18" s="7">
        <f t="shared" si="9"/>
        <v>986.88363237569683</v>
      </c>
      <c r="AH18" s="5">
        <f t="shared" si="10"/>
        <v>0.13520590475212618</v>
      </c>
      <c r="AI18" s="5"/>
      <c r="AJ18" s="7">
        <f t="shared" si="16"/>
        <v>76</v>
      </c>
      <c r="AK18" s="12">
        <f t="shared" si="17"/>
        <v>119</v>
      </c>
      <c r="AL18" s="12">
        <f t="shared" si="27"/>
        <v>151.57142857142858</v>
      </c>
    </row>
    <row r="19" spans="1:38" x14ac:dyDescent="0.25">
      <c r="A19" s="2">
        <v>77</v>
      </c>
      <c r="B19" s="7">
        <f>Raw_Data!C79</f>
        <v>8426</v>
      </c>
      <c r="C19" s="6">
        <f>Raw_Data!E79</f>
        <v>3069</v>
      </c>
      <c r="D19" s="6">
        <f>Raw_Data!D79</f>
        <v>391</v>
      </c>
      <c r="E19" s="7">
        <f t="shared" ref="E19:G19" si="35">IF(ISBLANK(B19),(B18+B20)/2, B19)</f>
        <v>8426</v>
      </c>
      <c r="F19" s="6">
        <f t="shared" si="35"/>
        <v>3069</v>
      </c>
      <c r="G19" s="6">
        <f t="shared" si="35"/>
        <v>391</v>
      </c>
      <c r="H19" s="6">
        <f t="shared" si="1"/>
        <v>0.99816826086956523</v>
      </c>
      <c r="I19" s="6">
        <f t="shared" si="2"/>
        <v>1.0795652173913044E-3</v>
      </c>
      <c r="J19" s="6">
        <f t="shared" si="3"/>
        <v>7.5217391304347825E-4</v>
      </c>
      <c r="K19" s="2">
        <v>1</v>
      </c>
      <c r="L19" s="6">
        <f t="shared" si="4"/>
        <v>-1.0775877355387524E-3</v>
      </c>
      <c r="M19" s="6">
        <f t="shared" si="12"/>
        <v>-3.0978260869563012E-5</v>
      </c>
      <c r="P19" s="2">
        <v>1</v>
      </c>
      <c r="Q19" s="6">
        <f t="shared" si="5"/>
        <v>1.0795652173913044E-3</v>
      </c>
      <c r="R19" s="6">
        <f t="shared" si="13"/>
        <v>7.1739130434782467E-6</v>
      </c>
      <c r="U19" s="2">
        <f t="shared" si="14"/>
        <v>77</v>
      </c>
      <c r="V19" s="1">
        <f t="shared" si="6"/>
        <v>43973</v>
      </c>
      <c r="W19" s="6">
        <f t="shared" si="19"/>
        <v>0.99837424552382603</v>
      </c>
      <c r="X19" s="6">
        <f t="shared" si="20"/>
        <v>1.029330392229382E-3</v>
      </c>
      <c r="Y19" s="6">
        <f t="shared" si="21"/>
        <v>5.9642408394444083E-4</v>
      </c>
      <c r="AF19" s="6">
        <f t="shared" si="8"/>
        <v>7478.4705904002549</v>
      </c>
      <c r="AG19" s="7">
        <f t="shared" si="9"/>
        <v>947.52940959974512</v>
      </c>
      <c r="AH19" s="5">
        <f t="shared" si="10"/>
        <v>0.12670096086438343</v>
      </c>
      <c r="AI19" s="5"/>
      <c r="AJ19" s="7">
        <f t="shared" si="16"/>
        <v>77</v>
      </c>
      <c r="AK19" s="12">
        <f t="shared" si="17"/>
        <v>140</v>
      </c>
      <c r="AL19" s="12">
        <f t="shared" si="27"/>
        <v>140.28571428571428</v>
      </c>
    </row>
    <row r="20" spans="1:38" x14ac:dyDescent="0.25">
      <c r="A20" s="2">
        <v>78</v>
      </c>
      <c r="B20" s="7">
        <f>Raw_Data!C80</f>
        <v>8571</v>
      </c>
      <c r="C20" s="6">
        <f>Raw_Data!E80</f>
        <v>3102</v>
      </c>
      <c r="D20" s="6">
        <f>Raw_Data!D80</f>
        <v>391</v>
      </c>
      <c r="E20" s="7">
        <f t="shared" ref="E20:G20" si="36">IF(ISBLANK(B20),(B19+B21)/2, B20)</f>
        <v>8571</v>
      </c>
      <c r="F20" s="6">
        <f t="shared" si="36"/>
        <v>3102</v>
      </c>
      <c r="G20" s="6">
        <f t="shared" si="36"/>
        <v>391</v>
      </c>
      <c r="H20" s="6">
        <f t="shared" si="1"/>
        <v>0.99813673913043477</v>
      </c>
      <c r="I20" s="6">
        <f t="shared" si="2"/>
        <v>1.1039130434782609E-3</v>
      </c>
      <c r="J20" s="6">
        <f t="shared" si="3"/>
        <v>7.593478260869565E-4</v>
      </c>
      <c r="K20" s="2">
        <v>1</v>
      </c>
      <c r="L20" s="6">
        <f t="shared" si="4"/>
        <v>-1.1018561655009452E-3</v>
      </c>
      <c r="M20" s="6">
        <f t="shared" si="12"/>
        <v>-2.9528985507232264E-5</v>
      </c>
      <c r="P20" s="2">
        <v>1</v>
      </c>
      <c r="Q20" s="6">
        <f t="shared" si="5"/>
        <v>1.1039130434782609E-3</v>
      </c>
      <c r="R20" s="6">
        <f t="shared" si="13"/>
        <v>1.1594202898551446E-6</v>
      </c>
      <c r="U20" s="2">
        <f t="shared" si="14"/>
        <v>78</v>
      </c>
      <c r="V20" s="1">
        <f t="shared" si="6"/>
        <v>43974</v>
      </c>
      <c r="W20" s="6">
        <f t="shared" si="19"/>
        <v>0.99837161959915866</v>
      </c>
      <c r="X20" s="6">
        <f t="shared" si="20"/>
        <v>1.0465306955847525E-3</v>
      </c>
      <c r="Y20" s="6">
        <f t="shared" si="21"/>
        <v>5.8184970525655948E-4</v>
      </c>
      <c r="AB20" s="18" t="s">
        <v>35</v>
      </c>
      <c r="AC20" s="19"/>
      <c r="AD20" s="14">
        <f>$B$1*MAX($Y4:$Y500)</f>
        <v>1071614.0301023363</v>
      </c>
      <c r="AF20" s="6">
        <f t="shared" si="8"/>
        <v>7490.549843870187</v>
      </c>
      <c r="AG20" s="7">
        <f t="shared" si="9"/>
        <v>1080.450156129813</v>
      </c>
      <c r="AH20" s="5">
        <f t="shared" si="10"/>
        <v>0.1442417684482786</v>
      </c>
      <c r="AI20" s="5"/>
      <c r="AJ20" s="7">
        <f t="shared" si="16"/>
        <v>78</v>
      </c>
      <c r="AK20" s="12">
        <f t="shared" si="17"/>
        <v>145</v>
      </c>
      <c r="AL20" s="12">
        <f t="shared" si="27"/>
        <v>126.14285714285714</v>
      </c>
    </row>
    <row r="21" spans="1:38" x14ac:dyDescent="0.25">
      <c r="A21" s="2">
        <v>79</v>
      </c>
      <c r="B21" s="7">
        <f>Raw_Data!C81</f>
        <v>0</v>
      </c>
      <c r="C21" s="6">
        <f>Raw_Data!E81</f>
        <v>0</v>
      </c>
      <c r="D21" s="6">
        <f>Raw_Data!D81</f>
        <v>0</v>
      </c>
      <c r="E21" s="6">
        <f t="shared" ref="E21:G21" si="37">(2*E20+E23)/3</f>
        <v>8697.6666666666661</v>
      </c>
      <c r="F21" s="6">
        <f t="shared" si="37"/>
        <v>3106.3333333333335</v>
      </c>
      <c r="G21" s="6">
        <f t="shared" si="37"/>
        <v>392</v>
      </c>
      <c r="H21" s="6">
        <f t="shared" si="1"/>
        <v>0.99810920289855076</v>
      </c>
      <c r="I21" s="6">
        <f t="shared" si="2"/>
        <v>1.1302898550724636E-3</v>
      </c>
      <c r="J21" s="6">
        <f t="shared" si="3"/>
        <v>7.6050724637681164E-4</v>
      </c>
      <c r="K21" s="2">
        <v>1</v>
      </c>
      <c r="L21" s="6">
        <f t="shared" si="4"/>
        <v>-1.1281527062906951E-3</v>
      </c>
      <c r="M21" s="6">
        <f t="shared" si="12"/>
        <v>-2.7536231884062179E-5</v>
      </c>
      <c r="P21" s="2">
        <v>1</v>
      </c>
      <c r="Q21" s="6">
        <f t="shared" si="5"/>
        <v>1.1302898550724636E-3</v>
      </c>
      <c r="R21" s="6">
        <f t="shared" si="13"/>
        <v>1.1594202898550362E-6</v>
      </c>
      <c r="U21" s="2">
        <f t="shared" si="14"/>
        <v>79</v>
      </c>
      <c r="V21" s="1">
        <f t="shared" si="6"/>
        <v>43975</v>
      </c>
      <c r="W21" s="6">
        <f t="shared" si="19"/>
        <v>0.99833193425132316</v>
      </c>
      <c r="X21" s="6">
        <f t="shared" si="20"/>
        <v>1.065259173227484E-3</v>
      </c>
      <c r="Y21" s="6">
        <f t="shared" si="21"/>
        <v>6.0280657544915827E-4</v>
      </c>
      <c r="AB21" s="20" t="s">
        <v>36</v>
      </c>
      <c r="AC21" s="21"/>
      <c r="AD21" s="15">
        <f t="array" ref="AD21">INDEX(V4:V699,MATCH(MAX(X4:X699),X4:X699,0))</f>
        <v>44485</v>
      </c>
      <c r="AF21" s="6">
        <f t="shared" si="8"/>
        <v>7673.1024439134599</v>
      </c>
      <c r="AG21" s="6">
        <f t="shared" si="9"/>
        <v>-7673.1024439134599</v>
      </c>
      <c r="AH21" s="5">
        <f t="shared" si="10"/>
        <v>1</v>
      </c>
      <c r="AI21" s="5"/>
      <c r="AJ21" s="7">
        <f t="shared" si="16"/>
        <v>79</v>
      </c>
      <c r="AK21" s="12">
        <f t="shared" si="17"/>
        <v>126.66666666666606</v>
      </c>
      <c r="AL21" s="12">
        <f t="shared" si="27"/>
        <v>128.52380952380943</v>
      </c>
    </row>
    <row r="22" spans="1:38" x14ac:dyDescent="0.25">
      <c r="A22" s="2">
        <v>80</v>
      </c>
      <c r="B22" s="7">
        <f>Raw_Data!C82</f>
        <v>0</v>
      </c>
      <c r="C22" s="6">
        <f>Raw_Data!E82</f>
        <v>0</v>
      </c>
      <c r="D22" s="6">
        <f>Raw_Data!D82</f>
        <v>0</v>
      </c>
      <c r="E22" s="6">
        <f t="shared" ref="E22:G22" si="38">(E20+2*E23)/3</f>
        <v>8824.3333333333339</v>
      </c>
      <c r="F22" s="6">
        <f t="shared" si="38"/>
        <v>3110.6666666666665</v>
      </c>
      <c r="G22" s="6">
        <f t="shared" si="38"/>
        <v>393</v>
      </c>
      <c r="H22" s="6">
        <f t="shared" si="1"/>
        <v>0.99808166666666664</v>
      </c>
      <c r="I22" s="6">
        <f t="shared" si="2"/>
        <v>1.156666666666667E-3</v>
      </c>
      <c r="J22" s="6">
        <f t="shared" si="3"/>
        <v>7.6166666666666668E-4</v>
      </c>
      <c r="K22" s="2">
        <v>1</v>
      </c>
      <c r="L22" s="6">
        <f t="shared" si="4"/>
        <v>-1.1544477944444448E-3</v>
      </c>
      <c r="M22" s="6">
        <f t="shared" si="12"/>
        <v>-2.7536231884062179E-5</v>
      </c>
      <c r="P22" s="2">
        <v>1</v>
      </c>
      <c r="Q22" s="6">
        <f t="shared" si="5"/>
        <v>1.156666666666667E-3</v>
      </c>
      <c r="R22" s="6">
        <f t="shared" si="13"/>
        <v>1.1594202898550362E-6</v>
      </c>
      <c r="U22" s="2">
        <f t="shared" si="14"/>
        <v>80</v>
      </c>
      <c r="V22" s="1">
        <f t="shared" si="6"/>
        <v>43976</v>
      </c>
      <c r="W22" s="6">
        <f t="shared" si="19"/>
        <v>0.99832855284562672</v>
      </c>
      <c r="X22" s="6">
        <f t="shared" si="20"/>
        <v>1.0831007379814232E-3</v>
      </c>
      <c r="Y22" s="6">
        <f t="shared" si="21"/>
        <v>5.8834641639186717E-4</v>
      </c>
      <c r="AF22" s="6">
        <f t="shared" si="8"/>
        <v>7688.656910117109</v>
      </c>
      <c r="AG22" s="6">
        <f t="shared" si="9"/>
        <v>-7688.656910117109</v>
      </c>
      <c r="AH22" s="5">
        <f t="shared" si="10"/>
        <v>1</v>
      </c>
      <c r="AI22" s="5"/>
      <c r="AJ22" s="7">
        <f t="shared" si="16"/>
        <v>80</v>
      </c>
      <c r="AK22" s="12">
        <f t="shared" si="17"/>
        <v>126.66666666666788</v>
      </c>
      <c r="AL22" s="12">
        <f t="shared" si="27"/>
        <v>127.04761904761914</v>
      </c>
    </row>
    <row r="23" spans="1:38" x14ac:dyDescent="0.25">
      <c r="A23" s="2">
        <v>81</v>
      </c>
      <c r="B23" s="7">
        <f>Raw_Data!C83</f>
        <v>8951</v>
      </c>
      <c r="C23" s="6">
        <f>Raw_Data!E83</f>
        <v>3115</v>
      </c>
      <c r="D23" s="6">
        <f>Raw_Data!D83</f>
        <v>394</v>
      </c>
      <c r="E23" s="7">
        <f t="shared" ref="E23:G23" si="39">IF(ISBLANK(B23),(B22+B24)/2, B23)</f>
        <v>8951</v>
      </c>
      <c r="F23" s="6">
        <f t="shared" si="39"/>
        <v>3115</v>
      </c>
      <c r="G23" s="6">
        <f t="shared" si="39"/>
        <v>394</v>
      </c>
      <c r="H23" s="6">
        <f t="shared" si="1"/>
        <v>0.99805413043478264</v>
      </c>
      <c r="I23" s="6">
        <f t="shared" si="2"/>
        <v>1.1830434782608697E-3</v>
      </c>
      <c r="J23" s="6">
        <f t="shared" si="3"/>
        <v>7.6282608695652171E-4</v>
      </c>
      <c r="K23" s="2">
        <v>1</v>
      </c>
      <c r="L23" s="6">
        <f t="shared" si="4"/>
        <v>-1.1807414299621929E-3</v>
      </c>
      <c r="M23" s="6">
        <f t="shared" si="12"/>
        <v>-2.7463768115909559E-5</v>
      </c>
      <c r="P23" s="2">
        <v>1</v>
      </c>
      <c r="Q23" s="6">
        <f t="shared" si="5"/>
        <v>1.1830434782608697E-3</v>
      </c>
      <c r="R23" s="6">
        <f t="shared" si="13"/>
        <v>3.2608695652174046E-6</v>
      </c>
      <c r="U23" s="2">
        <f t="shared" si="14"/>
        <v>81</v>
      </c>
      <c r="V23" s="1">
        <f t="shared" si="6"/>
        <v>43977</v>
      </c>
      <c r="W23" s="6">
        <f t="shared" si="19"/>
        <v>0.99828814633969198</v>
      </c>
      <c r="X23" s="6">
        <f t="shared" si="20"/>
        <v>1.1024415631209151E-3</v>
      </c>
      <c r="Y23" s="6">
        <f t="shared" si="21"/>
        <v>6.0941209718691968E-4</v>
      </c>
      <c r="AF23" s="6">
        <f t="shared" si="8"/>
        <v>7874.5268374168727</v>
      </c>
      <c r="AG23" s="7">
        <f t="shared" si="9"/>
        <v>1076.4731625831273</v>
      </c>
      <c r="AH23" s="5">
        <f t="shared" si="10"/>
        <v>0.13670321846744116</v>
      </c>
      <c r="AI23" s="5"/>
      <c r="AJ23" s="7">
        <f t="shared" si="16"/>
        <v>81</v>
      </c>
      <c r="AK23" s="12">
        <f t="shared" si="17"/>
        <v>126.66666666666606</v>
      </c>
      <c r="AL23" s="12">
        <f t="shared" si="27"/>
        <v>126</v>
      </c>
    </row>
    <row r="24" spans="1:38" x14ac:dyDescent="0.25">
      <c r="A24" s="2">
        <v>82</v>
      </c>
      <c r="B24" s="7">
        <f>Raw_Data!C84</f>
        <v>9077</v>
      </c>
      <c r="C24" s="6">
        <f>Raw_Data!E84</f>
        <v>3124</v>
      </c>
      <c r="D24" s="6">
        <f>Raw_Data!D84</f>
        <v>400</v>
      </c>
      <c r="E24" s="7">
        <f t="shared" ref="E24:G24" si="40">IF(ISBLANK(B24),(B23+B25)/2, B24)</f>
        <v>9077</v>
      </c>
      <c r="F24" s="6">
        <f t="shared" si="40"/>
        <v>3124</v>
      </c>
      <c r="G24" s="6">
        <f t="shared" si="40"/>
        <v>400</v>
      </c>
      <c r="H24" s="6">
        <f t="shared" si="1"/>
        <v>0.99802673913043483</v>
      </c>
      <c r="I24" s="6">
        <f t="shared" si="2"/>
        <v>1.2071739130434782E-3</v>
      </c>
      <c r="J24" s="6">
        <f t="shared" si="3"/>
        <v>7.6608695652173912E-4</v>
      </c>
      <c r="K24" s="2">
        <v>1</v>
      </c>
      <c r="L24" s="6">
        <f t="shared" si="4"/>
        <v>-1.2047918439981097E-3</v>
      </c>
      <c r="M24" s="6">
        <f t="shared" si="12"/>
        <v>-2.5326086956545257E-5</v>
      </c>
      <c r="P24" s="2">
        <v>1</v>
      </c>
      <c r="Q24" s="6">
        <f t="shared" si="5"/>
        <v>1.2071739130434782E-3</v>
      </c>
      <c r="R24" s="6">
        <f t="shared" si="13"/>
        <v>1.4347826086956493E-5</v>
      </c>
      <c r="U24" s="2">
        <f t="shared" si="14"/>
        <v>82</v>
      </c>
      <c r="V24" s="1">
        <f t="shared" si="6"/>
        <v>43978</v>
      </c>
      <c r="W24" s="6">
        <f t="shared" si="19"/>
        <v>0.99828398482141811</v>
      </c>
      <c r="X24" s="6">
        <f t="shared" si="20"/>
        <v>1.1209452862893559E-3</v>
      </c>
      <c r="Y24" s="6">
        <f t="shared" si="21"/>
        <v>5.9506989229252876E-4</v>
      </c>
      <c r="AF24" s="6">
        <f t="shared" si="8"/>
        <v>7893.6698214766784</v>
      </c>
      <c r="AG24" s="7">
        <f t="shared" si="9"/>
        <v>1183.3301785233216</v>
      </c>
      <c r="AH24" s="5">
        <f t="shared" si="10"/>
        <v>0.14990875033862952</v>
      </c>
      <c r="AI24" s="5"/>
      <c r="AJ24" s="7">
        <f t="shared" si="16"/>
        <v>82</v>
      </c>
      <c r="AK24" s="12">
        <f t="shared" si="17"/>
        <v>126</v>
      </c>
      <c r="AL24" s="12">
        <f t="shared" si="27"/>
        <v>130</v>
      </c>
    </row>
    <row r="25" spans="1:38" x14ac:dyDescent="0.25">
      <c r="A25" s="2">
        <v>83</v>
      </c>
      <c r="B25" s="7">
        <f>Raw_Data!C85</f>
        <v>9184</v>
      </c>
      <c r="C25" s="6">
        <f>Raw_Data!E85</f>
        <v>3181</v>
      </c>
      <c r="D25" s="6">
        <f>Raw_Data!D85</f>
        <v>409</v>
      </c>
      <c r="E25" s="7">
        <f t="shared" ref="E25:G25" si="41">IF(ISBLANK(B25),(B24+B26)/2, B25)</f>
        <v>9184</v>
      </c>
      <c r="F25" s="6">
        <f t="shared" si="41"/>
        <v>3181</v>
      </c>
      <c r="G25" s="6">
        <f t="shared" si="41"/>
        <v>409</v>
      </c>
      <c r="H25" s="6">
        <f t="shared" si="1"/>
        <v>0.99800347826086955</v>
      </c>
      <c r="I25" s="6">
        <f t="shared" si="2"/>
        <v>1.2160869565217391E-3</v>
      </c>
      <c r="J25" s="6">
        <f t="shared" si="3"/>
        <v>7.8043478260869561E-4</v>
      </c>
      <c r="K25" s="2">
        <v>1</v>
      </c>
      <c r="L25" s="6">
        <f t="shared" si="4"/>
        <v>-1.2136590124763704E-3</v>
      </c>
      <c r="M25" s="6">
        <f t="shared" si="12"/>
        <v>-4.2065217391307197E-5</v>
      </c>
      <c r="P25" s="2">
        <v>1</v>
      </c>
      <c r="Q25" s="6">
        <f t="shared" si="5"/>
        <v>1.2160869565217391E-3</v>
      </c>
      <c r="R25" s="6">
        <f t="shared" si="13"/>
        <v>1.2826086956521806E-5</v>
      </c>
      <c r="U25" s="2">
        <f t="shared" si="14"/>
        <v>83</v>
      </c>
      <c r="V25" s="1">
        <f t="shared" si="6"/>
        <v>43979</v>
      </c>
      <c r="W25" s="6">
        <f t="shared" si="19"/>
        <v>0.99824283046076645</v>
      </c>
      <c r="X25" s="6">
        <f t="shared" si="20"/>
        <v>1.1409211172285078E-3</v>
      </c>
      <c r="Y25" s="6">
        <f t="shared" si="21"/>
        <v>6.1624842200489111E-4</v>
      </c>
      <c r="AF25" s="6">
        <f t="shared" si="8"/>
        <v>8082.9798804743277</v>
      </c>
      <c r="AG25" s="7">
        <f t="shared" si="9"/>
        <v>1101.0201195256723</v>
      </c>
      <c r="AH25" s="5">
        <f t="shared" si="10"/>
        <v>0.13621463071872225</v>
      </c>
      <c r="AI25" s="5"/>
      <c r="AJ25" s="7">
        <f t="shared" si="16"/>
        <v>83</v>
      </c>
      <c r="AK25" s="12">
        <f t="shared" si="17"/>
        <v>107</v>
      </c>
      <c r="AL25" s="12">
        <f t="shared" si="27"/>
        <v>128.28571428571428</v>
      </c>
    </row>
    <row r="26" spans="1:38" x14ac:dyDescent="0.25">
      <c r="A26" s="2">
        <v>84</v>
      </c>
      <c r="B26" s="7">
        <f>Raw_Data!C86</f>
        <v>9464</v>
      </c>
      <c r="C26" s="6">
        <f>Raw_Data!E86</f>
        <v>3231</v>
      </c>
      <c r="D26" s="6">
        <f>Raw_Data!D86</f>
        <v>418</v>
      </c>
      <c r="E26" s="7">
        <f t="shared" ref="E26:G26" si="42">IF(ISBLANK(B26),(B25+B27)/2, B26)</f>
        <v>9464</v>
      </c>
      <c r="F26" s="6">
        <f t="shared" si="42"/>
        <v>3231</v>
      </c>
      <c r="G26" s="6">
        <f t="shared" si="42"/>
        <v>418</v>
      </c>
      <c r="H26" s="6">
        <f t="shared" si="1"/>
        <v>0.99794260869565221</v>
      </c>
      <c r="I26" s="6">
        <f t="shared" si="2"/>
        <v>1.2641304347826086E-3</v>
      </c>
      <c r="J26" s="6">
        <f t="shared" si="3"/>
        <v>7.9326086956521742E-4</v>
      </c>
      <c r="K26" s="2">
        <v>1</v>
      </c>
      <c r="L26" s="6">
        <f t="shared" si="4"/>
        <v>-1.2615296238185254E-3</v>
      </c>
      <c r="M26" s="6">
        <f t="shared" si="12"/>
        <v>-5.6521739130399595E-5</v>
      </c>
      <c r="P26" s="2">
        <v>1</v>
      </c>
      <c r="Q26" s="6">
        <f t="shared" si="5"/>
        <v>1.2641304347826086E-3</v>
      </c>
      <c r="R26" s="6">
        <f t="shared" si="13"/>
        <v>2.8260869565216711E-6</v>
      </c>
      <c r="U26" s="2">
        <f t="shared" si="14"/>
        <v>84</v>
      </c>
      <c r="V26" s="1">
        <f t="shared" si="6"/>
        <v>43980</v>
      </c>
      <c r="W26" s="6">
        <f t="shared" si="19"/>
        <v>0.99823786329128594</v>
      </c>
      <c r="X26" s="6">
        <f t="shared" si="20"/>
        <v>1.1601086647218309E-3</v>
      </c>
      <c r="Y26" s="6">
        <f t="shared" si="21"/>
        <v>6.0202804399222154E-4</v>
      </c>
      <c r="AF26" s="6">
        <f t="shared" si="8"/>
        <v>8105.8288600846627</v>
      </c>
      <c r="AG26" s="7">
        <f t="shared" si="9"/>
        <v>1358.1711399153373</v>
      </c>
      <c r="AH26" s="5">
        <f t="shared" si="10"/>
        <v>0.16755487481401768</v>
      </c>
      <c r="AI26" s="5"/>
      <c r="AJ26" s="7">
        <f t="shared" si="16"/>
        <v>84</v>
      </c>
      <c r="AK26" s="12">
        <f t="shared" si="17"/>
        <v>280</v>
      </c>
      <c r="AL26" s="12">
        <f t="shared" si="27"/>
        <v>148.28571428571428</v>
      </c>
    </row>
    <row r="27" spans="1:38" x14ac:dyDescent="0.25">
      <c r="A27" s="2">
        <v>85</v>
      </c>
      <c r="B27" s="7">
        <f>Raw_Data!C87</f>
        <v>9704</v>
      </c>
      <c r="C27" s="6">
        <f>Raw_Data!E87</f>
        <v>3231</v>
      </c>
      <c r="D27" s="6">
        <f>Raw_Data!D87</f>
        <v>431</v>
      </c>
      <c r="E27" s="7">
        <f t="shared" ref="E27:G27" si="43">IF(ISBLANK(B27),(B26+B28)/2, B27)</f>
        <v>9704</v>
      </c>
      <c r="F27" s="6">
        <f t="shared" si="43"/>
        <v>3231</v>
      </c>
      <c r="G27" s="6">
        <f t="shared" si="43"/>
        <v>431</v>
      </c>
      <c r="H27" s="6">
        <f t="shared" si="1"/>
        <v>0.99789043478260875</v>
      </c>
      <c r="I27" s="6">
        <f t="shared" si="2"/>
        <v>1.3134782608695652E-3</v>
      </c>
      <c r="J27" s="6">
        <f t="shared" si="3"/>
        <v>7.9608695652173909E-4</v>
      </c>
      <c r="K27" s="2">
        <v>1</v>
      </c>
      <c r="L27" s="6">
        <f t="shared" si="4"/>
        <v>-1.3107073928166353E-3</v>
      </c>
      <c r="M27" s="6">
        <f t="shared" si="12"/>
        <v>1.0286956521738944E-3</v>
      </c>
      <c r="P27" s="2">
        <v>1</v>
      </c>
      <c r="Q27" s="6">
        <f t="shared" si="5"/>
        <v>1.3134782608695652E-3</v>
      </c>
      <c r="R27" s="6">
        <f t="shared" si="13"/>
        <v>-7.9608695652173909E-4</v>
      </c>
      <c r="U27" s="2">
        <f t="shared" si="14"/>
        <v>85</v>
      </c>
      <c r="V27" s="1">
        <f t="shared" si="6"/>
        <v>43981</v>
      </c>
      <c r="W27" s="6">
        <f t="shared" si="19"/>
        <v>0.99819593351084812</v>
      </c>
      <c r="X27" s="6">
        <f t="shared" si="20"/>
        <v>1.1807428960807784E-3</v>
      </c>
      <c r="Y27" s="6">
        <f t="shared" si="21"/>
        <v>6.2332359307094279E-4</v>
      </c>
      <c r="AF27" s="6">
        <f t="shared" si="8"/>
        <v>8298.7058500986423</v>
      </c>
      <c r="AG27" s="7">
        <f t="shared" si="9"/>
        <v>1405.2941499013577</v>
      </c>
      <c r="AH27" s="5">
        <f t="shared" si="10"/>
        <v>0.16933895179386962</v>
      </c>
      <c r="AI27" s="5"/>
      <c r="AJ27" s="7">
        <f t="shared" si="16"/>
        <v>85</v>
      </c>
      <c r="AK27" s="12">
        <f t="shared" si="17"/>
        <v>240</v>
      </c>
      <c r="AL27" s="12">
        <f t="shared" si="27"/>
        <v>161.85714285714286</v>
      </c>
    </row>
    <row r="28" spans="1:38" x14ac:dyDescent="0.25">
      <c r="A28" s="2">
        <v>86</v>
      </c>
      <c r="B28" s="7">
        <f>Raw_Data!C88</f>
        <v>0</v>
      </c>
      <c r="C28" s="6">
        <f>Raw_Data!E88</f>
        <v>0</v>
      </c>
      <c r="D28" s="6">
        <f>Raw_Data!D88</f>
        <v>0</v>
      </c>
      <c r="E28" s="6">
        <f t="shared" ref="E28:G28" si="44">IF(ISBLANK(B28),(B27+B29)/2, B28)</f>
        <v>0</v>
      </c>
      <c r="F28" s="6">
        <f t="shared" si="44"/>
        <v>0</v>
      </c>
      <c r="G28" s="6">
        <f t="shared" si="44"/>
        <v>0</v>
      </c>
      <c r="H28" s="6">
        <f t="shared" si="1"/>
        <v>1</v>
      </c>
      <c r="I28" s="6">
        <f t="shared" si="2"/>
        <v>0</v>
      </c>
      <c r="J28" s="6">
        <f t="shared" si="3"/>
        <v>0</v>
      </c>
      <c r="K28" s="2">
        <v>1</v>
      </c>
      <c r="L28" s="6">
        <f t="shared" si="4"/>
        <v>0</v>
      </c>
      <c r="M28" s="6">
        <f t="shared" si="12"/>
        <v>-3.7173913043531126E-5</v>
      </c>
      <c r="P28" s="2">
        <v>1</v>
      </c>
      <c r="Q28" s="6">
        <f t="shared" si="5"/>
        <v>0</v>
      </c>
      <c r="R28" s="6">
        <f t="shared" si="13"/>
        <v>7.9804347826086962E-4</v>
      </c>
      <c r="U28" s="2">
        <f t="shared" si="14"/>
        <v>86</v>
      </c>
      <c r="V28" s="1">
        <f t="shared" si="6"/>
        <v>43982</v>
      </c>
      <c r="W28" s="6">
        <f t="shared" si="19"/>
        <v>0.99819013421532832</v>
      </c>
      <c r="X28" s="6">
        <f t="shared" si="20"/>
        <v>1.2006367273357304E-3</v>
      </c>
      <c r="Y28" s="6">
        <f t="shared" si="21"/>
        <v>6.092290573359154E-4</v>
      </c>
      <c r="AF28" s="6">
        <f t="shared" si="8"/>
        <v>8325.3826094897395</v>
      </c>
      <c r="AG28" s="6">
        <f t="shared" si="9"/>
        <v>-8325.3826094897395</v>
      </c>
      <c r="AH28" s="5">
        <f t="shared" si="10"/>
        <v>1</v>
      </c>
      <c r="AI28" s="5"/>
      <c r="AJ28" s="7">
        <f t="shared" si="16"/>
        <v>86</v>
      </c>
      <c r="AK28" s="12">
        <f t="shared" si="17"/>
        <v>-9704</v>
      </c>
      <c r="AL28" s="12">
        <f t="shared" si="27"/>
        <v>-1242.5238095238094</v>
      </c>
    </row>
    <row r="29" spans="1:38" x14ac:dyDescent="0.25">
      <c r="A29" s="2">
        <v>87</v>
      </c>
      <c r="B29" s="7">
        <f>Raw_Data!C89</f>
        <v>10046</v>
      </c>
      <c r="C29" s="6">
        <f>Raw_Data!E89</f>
        <v>3232</v>
      </c>
      <c r="D29" s="6">
        <f>Raw_Data!D89</f>
        <v>439</v>
      </c>
      <c r="E29" s="7">
        <f t="shared" ref="E29:G29" si="45">IF(ISBLANK(B29),(B28+B30)/2, B29)</f>
        <v>10046</v>
      </c>
      <c r="F29" s="6">
        <f t="shared" si="45"/>
        <v>3232</v>
      </c>
      <c r="G29" s="6">
        <f t="shared" si="45"/>
        <v>439</v>
      </c>
      <c r="H29" s="6">
        <f t="shared" si="1"/>
        <v>0.99781608695652169</v>
      </c>
      <c r="I29" s="6">
        <f t="shared" si="2"/>
        <v>1.3858695652173912E-3</v>
      </c>
      <c r="J29" s="6">
        <f t="shared" si="3"/>
        <v>7.9804347826086962E-4</v>
      </c>
      <c r="K29" s="2">
        <v>1</v>
      </c>
      <c r="L29" s="6">
        <f t="shared" si="4"/>
        <v>-1.3828429465973532E-3</v>
      </c>
      <c r="M29" s="6">
        <f t="shared" si="12"/>
        <v>-1.1070652173912898E-3</v>
      </c>
      <c r="P29" s="2">
        <v>1</v>
      </c>
      <c r="Q29" s="6">
        <f t="shared" si="5"/>
        <v>1.3858695652173912E-3</v>
      </c>
      <c r="R29" s="6">
        <f t="shared" si="13"/>
        <v>9.9999999999999178E-6</v>
      </c>
      <c r="U29" s="2">
        <f t="shared" si="14"/>
        <v>87</v>
      </c>
      <c r="V29" s="1">
        <f t="shared" si="6"/>
        <v>43983</v>
      </c>
      <c r="W29" s="6">
        <f t="shared" si="19"/>
        <v>0.99814740055010298</v>
      </c>
      <c r="X29" s="6">
        <f t="shared" si="20"/>
        <v>1.2219535166931332E-3</v>
      </c>
      <c r="Y29" s="6">
        <f t="shared" si="21"/>
        <v>6.3064593320372826E-4</v>
      </c>
      <c r="AF29" s="6">
        <f t="shared" si="8"/>
        <v>8521.9574695262872</v>
      </c>
      <c r="AG29" s="7">
        <f t="shared" si="9"/>
        <v>1524.0425304737128</v>
      </c>
      <c r="AH29" s="5">
        <f t="shared" si="10"/>
        <v>0.17883714345249252</v>
      </c>
      <c r="AI29" s="5"/>
      <c r="AJ29" s="7">
        <f t="shared" si="16"/>
        <v>87</v>
      </c>
      <c r="AK29" s="12">
        <f t="shared" si="17"/>
        <v>10046</v>
      </c>
      <c r="AL29" s="12">
        <f t="shared" si="27"/>
        <v>174.52380952380943</v>
      </c>
    </row>
    <row r="30" spans="1:38" x14ac:dyDescent="0.25">
      <c r="A30" s="2">
        <v>88</v>
      </c>
      <c r="B30" s="7">
        <f>Raw_Data!C90</f>
        <v>10185</v>
      </c>
      <c r="C30" s="6">
        <f>Raw_Data!E90</f>
        <v>3275</v>
      </c>
      <c r="D30" s="6">
        <f>Raw_Data!D90</f>
        <v>442</v>
      </c>
      <c r="E30" s="7">
        <f t="shared" ref="E30:G30" si="46">IF(ISBLANK(B30),(B29+B31)/2, B30)</f>
        <v>10185</v>
      </c>
      <c r="F30" s="6">
        <f t="shared" si="46"/>
        <v>3275</v>
      </c>
      <c r="G30" s="6">
        <f t="shared" si="46"/>
        <v>442</v>
      </c>
      <c r="H30" s="6">
        <f t="shared" si="1"/>
        <v>0.99778586956521742</v>
      </c>
      <c r="I30" s="6">
        <f t="shared" si="2"/>
        <v>1.4060869565217392E-3</v>
      </c>
      <c r="J30" s="6">
        <f t="shared" si="3"/>
        <v>8.0804347826086954E-4</v>
      </c>
      <c r="K30" s="2">
        <v>1</v>
      </c>
      <c r="L30" s="6">
        <f t="shared" si="4"/>
        <v>-1.4029736965973537E-3</v>
      </c>
      <c r="M30" s="6">
        <f t="shared" si="12"/>
        <v>-3.9565217391290819E-5</v>
      </c>
      <c r="P30" s="2">
        <v>1</v>
      </c>
      <c r="Q30" s="6">
        <f t="shared" si="5"/>
        <v>1.4060869565217392E-3</v>
      </c>
      <c r="R30" s="6">
        <f t="shared" si="13"/>
        <v>3.4782608695652171E-6</v>
      </c>
      <c r="U30" s="2">
        <f t="shared" si="14"/>
        <v>88</v>
      </c>
      <c r="V30" s="1">
        <f t="shared" si="6"/>
        <v>43984</v>
      </c>
      <c r="W30" s="6">
        <f t="shared" si="19"/>
        <v>0.99814074168735389</v>
      </c>
      <c r="X30" s="6">
        <f t="shared" si="20"/>
        <v>1.242576910173596E-3</v>
      </c>
      <c r="Y30" s="6">
        <f t="shared" si="21"/>
        <v>6.166814024724293E-4</v>
      </c>
      <c r="AF30" s="6">
        <f t="shared" si="8"/>
        <v>8552.5882381720876</v>
      </c>
      <c r="AG30" s="7">
        <f t="shared" si="9"/>
        <v>1632.4117618279124</v>
      </c>
      <c r="AH30" s="5">
        <f t="shared" si="10"/>
        <v>0.19086757322679218</v>
      </c>
      <c r="AI30" s="5"/>
      <c r="AJ30" s="7">
        <f t="shared" si="16"/>
        <v>88</v>
      </c>
      <c r="AK30" s="12">
        <f t="shared" si="17"/>
        <v>139</v>
      </c>
      <c r="AL30" s="12">
        <f t="shared" si="27"/>
        <v>176.28571428571428</v>
      </c>
    </row>
    <row r="31" spans="1:38" x14ac:dyDescent="0.25">
      <c r="A31" s="2">
        <v>89</v>
      </c>
      <c r="B31" s="7">
        <f>Raw_Data!C91</f>
        <v>10410</v>
      </c>
      <c r="C31" s="6">
        <f>Raw_Data!E91</f>
        <v>3283</v>
      </c>
      <c r="D31" s="6">
        <f>Raw_Data!D91</f>
        <v>450</v>
      </c>
      <c r="E31" s="7">
        <f t="shared" ref="E31:G31" si="47">IF(ISBLANK(B31),(B30+B32)/2, B31)</f>
        <v>10410</v>
      </c>
      <c r="F31" s="6">
        <f t="shared" si="47"/>
        <v>3283</v>
      </c>
      <c r="G31" s="6">
        <f t="shared" si="47"/>
        <v>450</v>
      </c>
      <c r="H31" s="6">
        <f t="shared" si="1"/>
        <v>0.9977369565217391</v>
      </c>
      <c r="I31" s="6">
        <f t="shared" si="2"/>
        <v>1.4515217391304347E-3</v>
      </c>
      <c r="J31" s="6">
        <f t="shared" si="3"/>
        <v>8.1152173913043475E-4</v>
      </c>
      <c r="K31" s="2">
        <v>1</v>
      </c>
      <c r="L31" s="6">
        <f t="shared" si="4"/>
        <v>-1.4482368823251416E-3</v>
      </c>
      <c r="M31" s="6">
        <f t="shared" si="12"/>
        <v>-5.6521739130455106E-5</v>
      </c>
      <c r="P31" s="2">
        <v>1</v>
      </c>
      <c r="Q31" s="6">
        <f t="shared" si="5"/>
        <v>1.4515217391304347E-3</v>
      </c>
      <c r="R31" s="6">
        <f t="shared" si="13"/>
        <v>6.0869565217391841E-6</v>
      </c>
      <c r="U31" s="2">
        <f t="shared" si="14"/>
        <v>89</v>
      </c>
      <c r="V31" s="1">
        <f t="shared" si="6"/>
        <v>43985</v>
      </c>
      <c r="W31" s="6">
        <f t="shared" si="19"/>
        <v>0.99809717473994086</v>
      </c>
      <c r="X31" s="6">
        <f t="shared" si="20"/>
        <v>1.2646012055382476E-3</v>
      </c>
      <c r="Y31" s="6">
        <f t="shared" si="21"/>
        <v>6.382240545207621E-4</v>
      </c>
      <c r="AF31" s="6">
        <f t="shared" si="8"/>
        <v>8752.9961962720336</v>
      </c>
      <c r="AG31" s="7">
        <f t="shared" si="9"/>
        <v>1657.0038037279664</v>
      </c>
      <c r="AH31" s="5">
        <f t="shared" si="10"/>
        <v>0.18930704030623213</v>
      </c>
      <c r="AI31" s="5"/>
      <c r="AJ31" s="7">
        <f t="shared" si="16"/>
        <v>89</v>
      </c>
      <c r="AK31" s="12">
        <f t="shared" si="17"/>
        <v>225</v>
      </c>
      <c r="AL31" s="12">
        <f t="shared" si="27"/>
        <v>190.42857142857142</v>
      </c>
    </row>
    <row r="32" spans="1:38" x14ac:dyDescent="0.25">
      <c r="A32" s="2">
        <v>90</v>
      </c>
      <c r="B32" s="7">
        <f>Raw_Data!C92</f>
        <v>10705</v>
      </c>
      <c r="C32" s="6">
        <f>Raw_Data!E92</f>
        <v>3303</v>
      </c>
      <c r="D32" s="6">
        <f>Raw_Data!D92</f>
        <v>458</v>
      </c>
      <c r="E32" s="7">
        <f t="shared" ref="E32:G32" si="48">IF(ISBLANK(B32),(B31+B33)/2, B32)</f>
        <v>10705</v>
      </c>
      <c r="F32" s="6">
        <f t="shared" si="48"/>
        <v>3303</v>
      </c>
      <c r="G32" s="6">
        <f t="shared" si="48"/>
        <v>458</v>
      </c>
      <c r="H32" s="6">
        <f t="shared" si="1"/>
        <v>0.99767282608695651</v>
      </c>
      <c r="I32" s="6">
        <f t="shared" si="2"/>
        <v>1.5095652173913044E-3</v>
      </c>
      <c r="J32" s="6">
        <f t="shared" si="3"/>
        <v>8.1760869565217394E-4</v>
      </c>
      <c r="K32" s="2">
        <v>1</v>
      </c>
      <c r="L32" s="6">
        <f t="shared" si="4"/>
        <v>-1.5060521965973535E-3</v>
      </c>
      <c r="M32" s="6">
        <f t="shared" si="12"/>
        <v>-6.1630434782578014E-5</v>
      </c>
      <c r="P32" s="2">
        <v>1</v>
      </c>
      <c r="Q32" s="6">
        <f t="shared" si="5"/>
        <v>1.5095652173913044E-3</v>
      </c>
      <c r="R32" s="6">
        <f t="shared" si="13"/>
        <v>4.5652173913042797E-6</v>
      </c>
      <c r="U32" s="2">
        <f t="shared" si="14"/>
        <v>90</v>
      </c>
      <c r="V32" s="1">
        <f t="shared" si="6"/>
        <v>43986</v>
      </c>
      <c r="W32" s="6">
        <f t="shared" si="19"/>
        <v>0.9980896278711997</v>
      </c>
      <c r="X32" s="6">
        <f t="shared" si="20"/>
        <v>1.2859782851301358E-3</v>
      </c>
      <c r="Y32" s="6">
        <f t="shared" si="21"/>
        <v>6.2439384367005081E-4</v>
      </c>
      <c r="AF32" s="6">
        <f t="shared" si="8"/>
        <v>8787.7117924813683</v>
      </c>
      <c r="AG32" s="7">
        <f t="shared" si="9"/>
        <v>1917.2882075186317</v>
      </c>
      <c r="AH32" s="5">
        <f t="shared" si="10"/>
        <v>0.21817832136450288</v>
      </c>
      <c r="AI32" s="5"/>
      <c r="AJ32" s="7">
        <f t="shared" si="16"/>
        <v>90</v>
      </c>
      <c r="AK32" s="12">
        <f t="shared" si="17"/>
        <v>295</v>
      </c>
      <c r="AL32" s="12">
        <f t="shared" si="27"/>
        <v>217.28571428571428</v>
      </c>
    </row>
    <row r="33" spans="1:38" x14ac:dyDescent="0.25">
      <c r="A33" s="2">
        <v>91</v>
      </c>
      <c r="B33" s="7">
        <f>Raw_Data!C93</f>
        <v>10977</v>
      </c>
      <c r="C33" s="6">
        <f>Raw_Data!E93</f>
        <v>3316</v>
      </c>
      <c r="D33" s="6">
        <f>Raw_Data!D93</f>
        <v>466</v>
      </c>
      <c r="E33" s="7">
        <f t="shared" ref="E33:G33" si="49">IF(ISBLANK(B33),(B32+B34)/2, B33)</f>
        <v>10977</v>
      </c>
      <c r="F33" s="6">
        <f t="shared" si="49"/>
        <v>3316</v>
      </c>
      <c r="G33" s="6">
        <f t="shared" si="49"/>
        <v>466</v>
      </c>
      <c r="H33" s="6">
        <f t="shared" si="1"/>
        <v>0.99761369565217395</v>
      </c>
      <c r="I33" s="6">
        <f t="shared" si="2"/>
        <v>1.5641304347826087E-3</v>
      </c>
      <c r="J33" s="6">
        <f t="shared" si="3"/>
        <v>8.2217391304347822E-4</v>
      </c>
      <c r="K33" s="2">
        <v>1</v>
      </c>
      <c r="L33" s="6">
        <f t="shared" si="4"/>
        <v>-1.5603979435255199E-3</v>
      </c>
      <c r="M33" s="6">
        <f t="shared" si="12"/>
        <v>-6.3260869565207045E-5</v>
      </c>
      <c r="P33" s="2">
        <v>1</v>
      </c>
      <c r="Q33" s="6">
        <f t="shared" si="5"/>
        <v>1.5641304347826087E-3</v>
      </c>
      <c r="R33" s="6">
        <f t="shared" si="13"/>
        <v>6.9565217391304342E-6</v>
      </c>
      <c r="U33" s="2">
        <f t="shared" si="14"/>
        <v>91</v>
      </c>
      <c r="V33" s="1">
        <f t="shared" si="6"/>
        <v>43987</v>
      </c>
      <c r="W33" s="6">
        <f t="shared" si="19"/>
        <v>0.99804519727831453</v>
      </c>
      <c r="X33" s="6">
        <f t="shared" si="20"/>
        <v>1.3087358532703343E-3</v>
      </c>
      <c r="Y33" s="6">
        <f t="shared" si="21"/>
        <v>6.4606686841501496E-4</v>
      </c>
      <c r="AF33" s="6">
        <f t="shared" si="8"/>
        <v>8992.0925197531469</v>
      </c>
      <c r="AG33" s="7">
        <f t="shared" si="9"/>
        <v>1984.9074802468531</v>
      </c>
      <c r="AH33" s="5">
        <f t="shared" si="10"/>
        <v>0.22073921902900343</v>
      </c>
      <c r="AI33" s="5"/>
      <c r="AJ33" s="7">
        <f t="shared" si="16"/>
        <v>91</v>
      </c>
      <c r="AK33" s="12">
        <f t="shared" si="17"/>
        <v>272</v>
      </c>
      <c r="AL33" s="12">
        <f t="shared" si="27"/>
        <v>216.14285714285714</v>
      </c>
    </row>
    <row r="34" spans="1:38" x14ac:dyDescent="0.25">
      <c r="A34" s="2">
        <v>92</v>
      </c>
      <c r="B34" s="7">
        <f>Raw_Data!C94</f>
        <v>11287</v>
      </c>
      <c r="C34" s="6">
        <f>Raw_Data!E94</f>
        <v>3344</v>
      </c>
      <c r="D34" s="6">
        <f>Raw_Data!D94</f>
        <v>470</v>
      </c>
      <c r="E34" s="7">
        <f t="shared" ref="E34:G34" si="50">IF(ISBLANK(B34),(B33+B35)/2, B34)</f>
        <v>11287</v>
      </c>
      <c r="F34" s="6">
        <f t="shared" si="50"/>
        <v>3344</v>
      </c>
      <c r="G34" s="6">
        <f t="shared" si="50"/>
        <v>470</v>
      </c>
      <c r="H34" s="6">
        <f t="shared" si="1"/>
        <v>0.9975463043478261</v>
      </c>
      <c r="I34" s="6">
        <f t="shared" si="2"/>
        <v>1.6245652173913043E-3</v>
      </c>
      <c r="J34" s="6">
        <f t="shared" si="3"/>
        <v>8.2913043478260865E-4</v>
      </c>
      <c r="K34" s="2">
        <v>1</v>
      </c>
      <c r="L34" s="6">
        <f t="shared" si="4"/>
        <v>-1.6205790287807183E-3</v>
      </c>
      <c r="M34" s="6">
        <f t="shared" si="12"/>
        <v>-4.119565217391985E-5</v>
      </c>
      <c r="P34" s="2">
        <v>1</v>
      </c>
      <c r="Q34" s="6">
        <f t="shared" si="5"/>
        <v>1.6245652173913043E-3</v>
      </c>
      <c r="R34" s="6">
        <f t="shared" si="13"/>
        <v>1.521739130434796E-6</v>
      </c>
      <c r="U34" s="2">
        <f t="shared" si="14"/>
        <v>92</v>
      </c>
      <c r="V34" s="1">
        <f t="shared" si="6"/>
        <v>43988</v>
      </c>
      <c r="W34" s="6">
        <f t="shared" si="19"/>
        <v>0.99803673293493733</v>
      </c>
      <c r="X34" s="6">
        <f t="shared" si="20"/>
        <v>1.33089161559661E-3</v>
      </c>
      <c r="Y34" s="6">
        <f t="shared" si="21"/>
        <v>6.3237544946590353E-4</v>
      </c>
      <c r="AF34" s="6">
        <f t="shared" si="8"/>
        <v>9031.0284992882735</v>
      </c>
      <c r="AG34" s="7">
        <f t="shared" si="9"/>
        <v>2255.9715007117265</v>
      </c>
      <c r="AH34" s="5">
        <f t="shared" si="10"/>
        <v>0.24980227898622151</v>
      </c>
      <c r="AI34" s="5"/>
      <c r="AJ34" s="7">
        <f t="shared" si="16"/>
        <v>92</v>
      </c>
      <c r="AK34" s="12">
        <f t="shared" si="17"/>
        <v>310</v>
      </c>
      <c r="AL34" s="12">
        <f t="shared" si="27"/>
        <v>226.14285714285714</v>
      </c>
    </row>
    <row r="35" spans="1:38" x14ac:dyDescent="0.25">
      <c r="A35" s="2">
        <v>93</v>
      </c>
      <c r="B35" s="7">
        <f>Raw_Data!C95</f>
        <v>11356</v>
      </c>
      <c r="C35" s="6">
        <f>Raw_Data!E95</f>
        <v>3350</v>
      </c>
      <c r="D35" s="6">
        <f>Raw_Data!D95</f>
        <v>471</v>
      </c>
      <c r="E35" s="7">
        <f t="shared" ref="E35:G35" si="51">IF(ISBLANK(B35),(B34+B36)/2, B35)</f>
        <v>11356</v>
      </c>
      <c r="F35" s="6">
        <f t="shared" si="51"/>
        <v>3350</v>
      </c>
      <c r="G35" s="6">
        <f t="shared" si="51"/>
        <v>471</v>
      </c>
      <c r="H35" s="6">
        <f t="shared" si="1"/>
        <v>0.99753130434782611</v>
      </c>
      <c r="I35" s="6">
        <f t="shared" si="2"/>
        <v>1.6380434782608695E-3</v>
      </c>
      <c r="J35" s="6">
        <f t="shared" si="3"/>
        <v>8.3065217391304345E-4</v>
      </c>
      <c r="K35" s="2">
        <v>1</v>
      </c>
      <c r="L35" s="6">
        <f t="shared" si="4"/>
        <v>-1.633999647448015E-3</v>
      </c>
      <c r="M35" s="6">
        <f t="shared" si="12"/>
        <v>-2.0543478260859338E-5</v>
      </c>
      <c r="P35" s="2">
        <v>1</v>
      </c>
      <c r="Q35" s="6">
        <f t="shared" si="5"/>
        <v>1.6380434782608695E-3</v>
      </c>
      <c r="R35" s="6">
        <f t="shared" si="13"/>
        <v>2.173913043478342E-6</v>
      </c>
      <c r="U35" s="2">
        <f t="shared" si="14"/>
        <v>93</v>
      </c>
      <c r="V35" s="1">
        <f t="shared" si="6"/>
        <v>43989</v>
      </c>
      <c r="W35" s="6">
        <f t="shared" si="19"/>
        <v>0.99799140733287361</v>
      </c>
      <c r="X35" s="6">
        <f t="shared" si="20"/>
        <v>1.3544090712553855E-3</v>
      </c>
      <c r="Y35" s="6">
        <f t="shared" si="21"/>
        <v>6.5418359587086732E-4</v>
      </c>
      <c r="AF35" s="6">
        <f t="shared" si="8"/>
        <v>9239.526268781372</v>
      </c>
      <c r="AG35" s="7">
        <f t="shared" si="9"/>
        <v>2116.473731218628</v>
      </c>
      <c r="AH35" s="5">
        <f t="shared" si="10"/>
        <v>0.22906734281061533</v>
      </c>
      <c r="AI35" s="5"/>
      <c r="AJ35" s="7">
        <f t="shared" si="16"/>
        <v>93</v>
      </c>
      <c r="AK35" s="12">
        <f t="shared" si="17"/>
        <v>69</v>
      </c>
      <c r="AL35" s="12">
        <f t="shared" si="27"/>
        <v>1622.2857142857142</v>
      </c>
    </row>
    <row r="36" spans="1:38" x14ac:dyDescent="0.25">
      <c r="A36" s="2">
        <v>94</v>
      </c>
      <c r="B36" s="7">
        <f>Raw_Data!C96</f>
        <v>11476</v>
      </c>
      <c r="C36" s="6">
        <f>Raw_Data!E96</f>
        <v>3359</v>
      </c>
      <c r="D36" s="6">
        <f>Raw_Data!D96</f>
        <v>472</v>
      </c>
      <c r="E36" s="7">
        <f t="shared" ref="E36:G36" si="52">IF(ISBLANK(B36),(B35+B37)/2, B36)</f>
        <v>11476</v>
      </c>
      <c r="F36" s="6">
        <f t="shared" si="52"/>
        <v>3359</v>
      </c>
      <c r="G36" s="6">
        <f t="shared" si="52"/>
        <v>472</v>
      </c>
      <c r="H36" s="6">
        <f t="shared" si="1"/>
        <v>0.99750521739130438</v>
      </c>
      <c r="I36" s="6">
        <f t="shared" si="2"/>
        <v>1.6619565217391304E-3</v>
      </c>
      <c r="J36" s="6">
        <f t="shared" si="3"/>
        <v>8.3282608695652179E-4</v>
      </c>
      <c r="K36" s="2">
        <v>1</v>
      </c>
      <c r="L36" s="6">
        <f t="shared" si="4"/>
        <v>-1.6578103015122874E-3</v>
      </c>
      <c r="M36" s="6">
        <f t="shared" si="12"/>
        <v>-3.8260869565209799E-5</v>
      </c>
      <c r="P36" s="2">
        <v>1</v>
      </c>
      <c r="Q36" s="6">
        <f t="shared" si="5"/>
        <v>1.6619565217391304E-3</v>
      </c>
      <c r="R36" s="6">
        <f t="shared" si="13"/>
        <v>2.3913043478260461E-6</v>
      </c>
      <c r="U36" s="2">
        <f t="shared" si="14"/>
        <v>94</v>
      </c>
      <c r="V36" s="1">
        <f t="shared" si="6"/>
        <v>43990</v>
      </c>
      <c r="W36" s="6">
        <f t="shared" si="19"/>
        <v>0.99798199498290185</v>
      </c>
      <c r="X36" s="6">
        <f t="shared" si="20"/>
        <v>1.3773694139379092E-3</v>
      </c>
      <c r="Y36" s="6">
        <f t="shared" si="21"/>
        <v>6.4063560316007643E-4</v>
      </c>
      <c r="AF36" s="6">
        <f t="shared" si="8"/>
        <v>9282.8230786514705</v>
      </c>
      <c r="AG36" s="7">
        <f t="shared" si="9"/>
        <v>2193.1769213485295</v>
      </c>
      <c r="AH36" s="5">
        <f t="shared" si="10"/>
        <v>0.23626184650576532</v>
      </c>
      <c r="AI36" s="5"/>
      <c r="AJ36" s="7">
        <f t="shared" si="16"/>
        <v>94</v>
      </c>
      <c r="AK36" s="12">
        <f t="shared" si="17"/>
        <v>120</v>
      </c>
      <c r="AL36" s="12">
        <f t="shared" si="27"/>
        <v>204.28571428571428</v>
      </c>
    </row>
    <row r="37" spans="1:38" x14ac:dyDescent="0.25">
      <c r="A37" s="2">
        <v>95</v>
      </c>
      <c r="B37" s="7">
        <f>Raw_Data!C97</f>
        <v>11708</v>
      </c>
      <c r="C37" s="6">
        <f>Raw_Data!E97</f>
        <v>3365</v>
      </c>
      <c r="D37" s="6">
        <f>Raw_Data!D97</f>
        <v>477</v>
      </c>
      <c r="E37" s="7">
        <f t="shared" ref="E37:G37" si="53">IF(ISBLANK(B37),(B36+B38)/2, B37)</f>
        <v>11708</v>
      </c>
      <c r="F37" s="6">
        <f t="shared" si="53"/>
        <v>3365</v>
      </c>
      <c r="G37" s="6">
        <f t="shared" si="53"/>
        <v>477</v>
      </c>
      <c r="H37" s="6">
        <f t="shared" si="1"/>
        <v>0.99745478260869569</v>
      </c>
      <c r="I37" s="6">
        <f t="shared" si="2"/>
        <v>1.7099999999999999E-3</v>
      </c>
      <c r="J37" s="6">
        <f t="shared" si="3"/>
        <v>8.3521739130434783E-4</v>
      </c>
      <c r="K37" s="2">
        <v>1</v>
      </c>
      <c r="L37" s="6">
        <f t="shared" si="4"/>
        <v>-1.7056476782608696E-3</v>
      </c>
      <c r="M37" s="6">
        <f t="shared" si="12"/>
        <v>-4.4239130434775564E-5</v>
      </c>
      <c r="P37" s="2">
        <v>1</v>
      </c>
      <c r="Q37" s="6">
        <f t="shared" si="5"/>
        <v>1.7099999999999999E-3</v>
      </c>
      <c r="R37" s="6">
        <f t="shared" si="13"/>
        <v>3.6956521739130296E-6</v>
      </c>
      <c r="U37" s="2">
        <f t="shared" si="14"/>
        <v>95</v>
      </c>
      <c r="V37" s="1">
        <f t="shared" si="6"/>
        <v>43991</v>
      </c>
      <c r="W37" s="6">
        <f t="shared" si="19"/>
        <v>0.99793574197190638</v>
      </c>
      <c r="X37" s="6">
        <f t="shared" si="20"/>
        <v>1.4016742499628799E-3</v>
      </c>
      <c r="Y37" s="6">
        <f t="shared" si="21"/>
        <v>6.6258377813059968E-4</v>
      </c>
      <c r="AF37" s="6">
        <f t="shared" si="8"/>
        <v>9495.5869292306706</v>
      </c>
      <c r="AG37" s="7">
        <f t="shared" si="9"/>
        <v>2212.4130707693294</v>
      </c>
      <c r="AH37" s="5">
        <f t="shared" si="10"/>
        <v>0.23299381989319309</v>
      </c>
      <c r="AI37" s="5"/>
      <c r="AJ37" s="7">
        <f t="shared" si="16"/>
        <v>95</v>
      </c>
      <c r="AK37" s="12">
        <f t="shared" si="17"/>
        <v>232</v>
      </c>
      <c r="AL37" s="12">
        <f t="shared" si="27"/>
        <v>217.57142857142858</v>
      </c>
    </row>
    <row r="38" spans="1:38" x14ac:dyDescent="0.25">
      <c r="A38" s="2">
        <v>96</v>
      </c>
      <c r="B38" s="7">
        <f>Raw_Data!C98</f>
        <v>11883</v>
      </c>
      <c r="C38" s="6">
        <f>Raw_Data!E98</f>
        <v>3375</v>
      </c>
      <c r="D38" s="6">
        <f>Raw_Data!D98</f>
        <v>484</v>
      </c>
      <c r="E38" s="7">
        <f t="shared" ref="E38:G38" si="54">IF(ISBLANK(B38),(B37+B39)/2, B38)</f>
        <v>11883</v>
      </c>
      <c r="F38" s="6">
        <f t="shared" si="54"/>
        <v>3375</v>
      </c>
      <c r="G38" s="6">
        <f t="shared" si="54"/>
        <v>484</v>
      </c>
      <c r="H38" s="6">
        <f t="shared" si="1"/>
        <v>0.99741673913043483</v>
      </c>
      <c r="I38" s="6">
        <f t="shared" si="2"/>
        <v>1.7443478260869565E-3</v>
      </c>
      <c r="J38" s="6">
        <f t="shared" si="3"/>
        <v>8.3891304347826086E-4</v>
      </c>
      <c r="K38" s="2">
        <v>1</v>
      </c>
      <c r="L38" s="6">
        <f t="shared" si="4"/>
        <v>-1.7398417206049149E-3</v>
      </c>
      <c r="M38" s="6">
        <f t="shared" si="12"/>
        <v>-2.5760869565238931E-5</v>
      </c>
      <c r="P38" s="2">
        <v>1</v>
      </c>
      <c r="Q38" s="6">
        <f t="shared" si="5"/>
        <v>1.7443478260869565E-3</v>
      </c>
      <c r="R38" s="6">
        <f t="shared" si="13"/>
        <v>3.0434782608695921E-6</v>
      </c>
      <c r="U38" s="2">
        <f t="shared" si="14"/>
        <v>96</v>
      </c>
      <c r="V38" s="1">
        <f t="shared" si="6"/>
        <v>43992</v>
      </c>
      <c r="W38" s="6">
        <f t="shared" si="19"/>
        <v>0.99792534998547544</v>
      </c>
      <c r="X38" s="6">
        <f t="shared" si="20"/>
        <v>1.4254660008585379E-3</v>
      </c>
      <c r="Y38" s="6">
        <f t="shared" si="21"/>
        <v>6.4918401366586729E-4</v>
      </c>
      <c r="AF38" s="6">
        <f t="shared" si="8"/>
        <v>9543.3900668129736</v>
      </c>
      <c r="AG38" s="7">
        <f t="shared" si="9"/>
        <v>2339.6099331870264</v>
      </c>
      <c r="AH38" s="5">
        <f t="shared" si="10"/>
        <v>0.24515501481208363</v>
      </c>
      <c r="AI38" s="5"/>
      <c r="AJ38" s="7">
        <f t="shared" si="16"/>
        <v>96</v>
      </c>
      <c r="AK38" s="12">
        <f t="shared" si="17"/>
        <v>175</v>
      </c>
      <c r="AL38" s="12">
        <f t="shared" si="27"/>
        <v>210.42857142857142</v>
      </c>
    </row>
    <row r="39" spans="1:38" x14ac:dyDescent="0.25">
      <c r="A39" s="2">
        <v>97</v>
      </c>
      <c r="B39" s="7">
        <f>Raw_Data!C99</f>
        <v>11945</v>
      </c>
      <c r="C39" s="6">
        <f>Raw_Data!E99</f>
        <v>3379</v>
      </c>
      <c r="D39" s="6">
        <f>Raw_Data!D99</f>
        <v>494</v>
      </c>
      <c r="E39" s="7">
        <f t="shared" ref="E39:G39" si="55">IF(ISBLANK(B39),(B38+B40)/2, B39)</f>
        <v>11945</v>
      </c>
      <c r="F39" s="6">
        <f t="shared" si="55"/>
        <v>3379</v>
      </c>
      <c r="G39" s="6">
        <f t="shared" si="55"/>
        <v>494</v>
      </c>
      <c r="H39" s="6">
        <f t="shared" si="1"/>
        <v>0.99740326086956521</v>
      </c>
      <c r="I39" s="6">
        <f t="shared" si="2"/>
        <v>1.7547826086956521E-3</v>
      </c>
      <c r="J39" s="6">
        <f t="shared" si="3"/>
        <v>8.4195652173913046E-4</v>
      </c>
      <c r="K39" s="2">
        <v>1</v>
      </c>
      <c r="L39" s="6">
        <f t="shared" si="4"/>
        <v>-1.7502258960302457E-3</v>
      </c>
      <c r="M39" s="6">
        <f t="shared" si="12"/>
        <v>-3.0760869565216176E-5</v>
      </c>
      <c r="P39" s="2">
        <v>1</v>
      </c>
      <c r="Q39" s="6">
        <f t="shared" si="5"/>
        <v>1.7547826086956521E-3</v>
      </c>
      <c r="R39" s="6">
        <f t="shared" si="13"/>
        <v>3.0434782608695921E-6</v>
      </c>
      <c r="U39" s="2">
        <f t="shared" si="14"/>
        <v>97</v>
      </c>
      <c r="V39" s="1">
        <f t="shared" si="6"/>
        <v>43993</v>
      </c>
      <c r="W39" s="6">
        <f t="shared" si="19"/>
        <v>0.99787813609300102</v>
      </c>
      <c r="X39" s="6">
        <f t="shared" si="20"/>
        <v>1.4505866192758409E-3</v>
      </c>
      <c r="Y39" s="6">
        <f t="shared" si="21"/>
        <v>6.7127728772293864E-4</v>
      </c>
      <c r="AF39" s="6">
        <f t="shared" si="8"/>
        <v>9760.5739721952959</v>
      </c>
      <c r="AG39" s="7">
        <f t="shared" si="9"/>
        <v>2184.4260278047041</v>
      </c>
      <c r="AH39" s="5">
        <f t="shared" si="10"/>
        <v>0.22380098076480176</v>
      </c>
      <c r="AI39" s="5"/>
      <c r="AJ39" s="7">
        <f t="shared" si="16"/>
        <v>97</v>
      </c>
      <c r="AK39" s="12">
        <f t="shared" si="17"/>
        <v>62</v>
      </c>
      <c r="AL39" s="12">
        <f t="shared" si="27"/>
        <v>177.14285714285714</v>
      </c>
    </row>
    <row r="40" spans="1:38" x14ac:dyDescent="0.25">
      <c r="A40" s="2">
        <v>98</v>
      </c>
      <c r="B40" s="7">
        <f>Raw_Data!C100</f>
        <v>12166</v>
      </c>
      <c r="C40" s="6">
        <f>Raw_Data!E100</f>
        <v>3390</v>
      </c>
      <c r="D40" s="6">
        <f>Raw_Data!D100</f>
        <v>497</v>
      </c>
      <c r="E40" s="7">
        <f t="shared" ref="E40:G40" si="56">IF(ISBLANK(B40),(B39+B41)/2, B40)</f>
        <v>12166</v>
      </c>
      <c r="F40" s="6">
        <f t="shared" si="56"/>
        <v>3390</v>
      </c>
      <c r="G40" s="6">
        <f t="shared" si="56"/>
        <v>497</v>
      </c>
      <c r="H40" s="6">
        <f t="shared" si="1"/>
        <v>0.99735521739130439</v>
      </c>
      <c r="I40" s="6">
        <f t="shared" si="2"/>
        <v>1.7997826086956522E-3</v>
      </c>
      <c r="J40" s="6">
        <f t="shared" si="3"/>
        <v>8.4500000000000005E-4</v>
      </c>
      <c r="K40" s="2">
        <v>1</v>
      </c>
      <c r="L40" s="6">
        <f t="shared" si="4"/>
        <v>-1.7950225749527411E-3</v>
      </c>
      <c r="M40" s="6">
        <f t="shared" si="12"/>
        <v>-5.4347826086931228E-5</v>
      </c>
      <c r="P40" s="2">
        <v>1</v>
      </c>
      <c r="Q40" s="6">
        <f t="shared" si="5"/>
        <v>1.7997826086956522E-3</v>
      </c>
      <c r="R40" s="6">
        <f t="shared" si="13"/>
        <v>4.5652173913042797E-6</v>
      </c>
      <c r="U40" s="2">
        <f t="shared" si="14"/>
        <v>98</v>
      </c>
      <c r="V40" s="1">
        <f t="shared" si="6"/>
        <v>43994</v>
      </c>
      <c r="W40" s="6">
        <f t="shared" si="19"/>
        <v>0.99786673170655682</v>
      </c>
      <c r="X40" s="6">
        <f t="shared" si="20"/>
        <v>1.4752375667151313E-3</v>
      </c>
      <c r="Y40" s="6">
        <f t="shared" si="21"/>
        <v>6.5803072672783989E-4</v>
      </c>
      <c r="AF40" s="6">
        <f t="shared" si="8"/>
        <v>9813.0341498386279</v>
      </c>
      <c r="AG40" s="7">
        <f t="shared" si="9"/>
        <v>2352.9658501613721</v>
      </c>
      <c r="AH40" s="5">
        <f t="shared" si="10"/>
        <v>0.23977964554419348</v>
      </c>
      <c r="AI40" s="5"/>
      <c r="AJ40" s="7">
        <f t="shared" si="16"/>
        <v>98</v>
      </c>
      <c r="AK40" s="12">
        <f t="shared" si="17"/>
        <v>221</v>
      </c>
      <c r="AL40" s="12">
        <f t="shared" si="27"/>
        <v>169.85714285714286</v>
      </c>
    </row>
    <row r="41" spans="1:38" x14ac:dyDescent="0.25">
      <c r="A41" s="2">
        <v>99</v>
      </c>
      <c r="B41" s="7">
        <f>Raw_Data!C101</f>
        <v>12445</v>
      </c>
      <c r="C41" s="6">
        <f>Raw_Data!E101</f>
        <v>3409</v>
      </c>
      <c r="D41" s="6">
        <f>Raw_Data!D101</f>
        <v>499</v>
      </c>
      <c r="E41" s="7">
        <f t="shared" ref="E41:G41" si="57">IF(ISBLANK(B41),(B40+B42)/2, B41)</f>
        <v>12445</v>
      </c>
      <c r="F41" s="6">
        <f t="shared" si="57"/>
        <v>3409</v>
      </c>
      <c r="G41" s="6">
        <f t="shared" si="57"/>
        <v>499</v>
      </c>
      <c r="H41" s="6">
        <f t="shared" si="1"/>
        <v>0.99729456521739135</v>
      </c>
      <c r="I41" s="6">
        <f t="shared" si="2"/>
        <v>1.8558695652173913E-3</v>
      </c>
      <c r="J41" s="6">
        <f t="shared" si="3"/>
        <v>8.4956521739130433E-4</v>
      </c>
      <c r="K41" s="2">
        <v>1</v>
      </c>
      <c r="L41" s="6">
        <f t="shared" si="4"/>
        <v>-1.8508486311436675E-3</v>
      </c>
      <c r="M41" s="6">
        <f t="shared" si="12"/>
        <v>-3.9456521739145156E-5</v>
      </c>
      <c r="P41" s="2">
        <v>1</v>
      </c>
      <c r="Q41" s="6">
        <f t="shared" si="5"/>
        <v>1.8558695652173913E-3</v>
      </c>
      <c r="R41" s="6">
        <f t="shared" si="13"/>
        <v>4.3478260869562503E-7</v>
      </c>
      <c r="U41" s="2">
        <f t="shared" si="14"/>
        <v>99</v>
      </c>
      <c r="V41" s="1">
        <f t="shared" si="6"/>
        <v>43995</v>
      </c>
      <c r="W41" s="6">
        <f t="shared" si="19"/>
        <v>0.99781852234935675</v>
      </c>
      <c r="X41" s="6">
        <f t="shared" si="20"/>
        <v>1.5012033107775595E-3</v>
      </c>
      <c r="Y41" s="6">
        <f t="shared" si="21"/>
        <v>6.8027433986553093E-4</v>
      </c>
      <c r="AF41" s="6">
        <f t="shared" si="8"/>
        <v>10034.797192958944</v>
      </c>
      <c r="AG41" s="7">
        <f t="shared" si="9"/>
        <v>2410.2028070410561</v>
      </c>
      <c r="AH41" s="5">
        <f t="shared" si="10"/>
        <v>0.24018450604384997</v>
      </c>
      <c r="AI41" s="5"/>
      <c r="AJ41" s="7">
        <f t="shared" si="16"/>
        <v>99</v>
      </c>
      <c r="AK41" s="12">
        <f t="shared" si="17"/>
        <v>279</v>
      </c>
      <c r="AL41" s="12">
        <f t="shared" si="27"/>
        <v>165.42857142857142</v>
      </c>
    </row>
    <row r="42" spans="1:38" x14ac:dyDescent="0.25">
      <c r="A42" s="2">
        <v>100</v>
      </c>
      <c r="B42" s="7">
        <f>Raw_Data!C102</f>
        <v>12529</v>
      </c>
      <c r="C42" s="6">
        <f>Raw_Data!E102</f>
        <v>3410</v>
      </c>
      <c r="D42" s="6">
        <f>Raw_Data!D102</f>
        <v>500</v>
      </c>
      <c r="E42" s="7">
        <f t="shared" ref="E42:G42" si="58">IF(ISBLANK(B42),(B41+B43)/2, B42)</f>
        <v>12529</v>
      </c>
      <c r="F42" s="6">
        <f t="shared" si="58"/>
        <v>3410</v>
      </c>
      <c r="G42" s="6">
        <f t="shared" si="58"/>
        <v>500</v>
      </c>
      <c r="H42" s="6">
        <f t="shared" si="1"/>
        <v>0.9972763043478261</v>
      </c>
      <c r="I42" s="6">
        <f t="shared" si="2"/>
        <v>1.8736956521739131E-3</v>
      </c>
      <c r="J42" s="6">
        <f t="shared" si="3"/>
        <v>8.4999999999999995E-4</v>
      </c>
      <c r="K42" s="2">
        <v>1</v>
      </c>
      <c r="L42" s="6">
        <f t="shared" si="4"/>
        <v>-1.8685922754725899E-3</v>
      </c>
      <c r="M42" s="6">
        <f t="shared" si="12"/>
        <v>-2.1956521739141532E-5</v>
      </c>
      <c r="P42" s="2">
        <v>1</v>
      </c>
      <c r="Q42" s="6">
        <f t="shared" si="5"/>
        <v>1.8736956521739131E-3</v>
      </c>
      <c r="R42" s="6">
        <f t="shared" si="13"/>
        <v>2.3913043478261545E-6</v>
      </c>
      <c r="U42" s="2">
        <f t="shared" si="14"/>
        <v>100</v>
      </c>
      <c r="V42" s="1">
        <f t="shared" si="6"/>
        <v>43996</v>
      </c>
      <c r="W42" s="6">
        <f t="shared" si="19"/>
        <v>0.99780607162864543</v>
      </c>
      <c r="X42" s="6">
        <f t="shared" si="20"/>
        <v>1.5267422348345552E-3</v>
      </c>
      <c r="Y42" s="6">
        <f t="shared" si="21"/>
        <v>6.6718613651975032E-4</v>
      </c>
      <c r="AF42" s="6">
        <f t="shared" si="8"/>
        <v>10092.070508231021</v>
      </c>
      <c r="AG42" s="7">
        <f t="shared" si="9"/>
        <v>2436.9294917689786</v>
      </c>
      <c r="AH42" s="5">
        <f t="shared" si="10"/>
        <v>0.24146972514524509</v>
      </c>
      <c r="AI42" s="5"/>
      <c r="AJ42" s="7">
        <f t="shared" si="16"/>
        <v>100</v>
      </c>
      <c r="AK42" s="12">
        <f t="shared" si="17"/>
        <v>84</v>
      </c>
      <c r="AL42" s="12">
        <f t="shared" si="27"/>
        <v>167.57142857142858</v>
      </c>
    </row>
    <row r="43" spans="1:38" x14ac:dyDescent="0.25">
      <c r="A43" s="2">
        <v>101</v>
      </c>
      <c r="B43" s="7">
        <f>Raw_Data!C103</f>
        <v>12647</v>
      </c>
      <c r="C43" s="6">
        <f>Raw_Data!E103</f>
        <v>3416</v>
      </c>
      <c r="D43" s="6">
        <f>Raw_Data!D103</f>
        <v>505</v>
      </c>
      <c r="E43" s="7">
        <f t="shared" ref="E43:G43" si="59">IF(ISBLANK(B43),(B42+B44)/2, B43)</f>
        <v>12647</v>
      </c>
      <c r="F43" s="6">
        <f t="shared" si="59"/>
        <v>3416</v>
      </c>
      <c r="G43" s="6">
        <f t="shared" si="59"/>
        <v>505</v>
      </c>
      <c r="H43" s="6">
        <f t="shared" si="1"/>
        <v>0.99725065217391307</v>
      </c>
      <c r="I43" s="6">
        <f t="shared" si="2"/>
        <v>1.8969565217391304E-3</v>
      </c>
      <c r="J43" s="6">
        <f t="shared" si="3"/>
        <v>8.5239130434782611E-4</v>
      </c>
      <c r="K43" s="2">
        <v>1</v>
      </c>
      <c r="L43" s="6">
        <f t="shared" si="4"/>
        <v>-1.8917411284499054E-3</v>
      </c>
      <c r="M43" s="6">
        <f t="shared" si="12"/>
        <v>-3.2608695652192043E-5</v>
      </c>
      <c r="P43" s="2">
        <v>1</v>
      </c>
      <c r="Q43" s="6">
        <f t="shared" si="5"/>
        <v>1.8969565217391304E-3</v>
      </c>
      <c r="R43" s="6">
        <f t="shared" si="13"/>
        <v>4.7826086956522006E-6</v>
      </c>
      <c r="U43" s="2">
        <f t="shared" si="14"/>
        <v>101</v>
      </c>
      <c r="V43" s="1">
        <f t="shared" si="6"/>
        <v>43997</v>
      </c>
      <c r="W43" s="6">
        <f t="shared" si="19"/>
        <v>0.99775683107367152</v>
      </c>
      <c r="X43" s="6">
        <f t="shared" si="20"/>
        <v>1.5535834220747264E-3</v>
      </c>
      <c r="Y43" s="6">
        <f t="shared" si="21"/>
        <v>6.8958550425357612E-4</v>
      </c>
      <c r="AF43" s="6">
        <f t="shared" si="8"/>
        <v>10318.577061110989</v>
      </c>
      <c r="AG43" s="7">
        <f t="shared" si="9"/>
        <v>2328.4229388890108</v>
      </c>
      <c r="AH43" s="5">
        <f t="shared" si="10"/>
        <v>0.22565349128073597</v>
      </c>
      <c r="AI43" s="5"/>
      <c r="AJ43" s="7">
        <f t="shared" si="16"/>
        <v>101</v>
      </c>
      <c r="AK43" s="12">
        <f t="shared" si="17"/>
        <v>118</v>
      </c>
      <c r="AL43" s="12">
        <f t="shared" si="27"/>
        <v>167.28571428571428</v>
      </c>
    </row>
    <row r="44" spans="1:38" x14ac:dyDescent="0.25">
      <c r="A44" s="2">
        <v>102</v>
      </c>
      <c r="B44" s="7">
        <f>Raw_Data!C104</f>
        <v>12829</v>
      </c>
      <c r="C44" s="6">
        <f>Raw_Data!E104</f>
        <v>3431</v>
      </c>
      <c r="D44" s="6">
        <f>Raw_Data!D104</f>
        <v>512</v>
      </c>
      <c r="E44" s="7">
        <f t="shared" ref="E44:G44" si="60">IF(ISBLANK(B44),(B43+B45)/2, B44)</f>
        <v>12829</v>
      </c>
      <c r="F44" s="6">
        <f t="shared" si="60"/>
        <v>3431</v>
      </c>
      <c r="G44" s="6">
        <f t="shared" si="60"/>
        <v>512</v>
      </c>
      <c r="H44" s="6">
        <f t="shared" si="1"/>
        <v>0.99721108695652172</v>
      </c>
      <c r="I44" s="6">
        <f t="shared" si="2"/>
        <v>1.9317391304347826E-3</v>
      </c>
      <c r="J44" s="6">
        <f t="shared" si="3"/>
        <v>8.5717391304347831E-4</v>
      </c>
      <c r="K44" s="2">
        <v>1</v>
      </c>
      <c r="L44" s="6">
        <f t="shared" si="4"/>
        <v>-1.9263516779773155E-3</v>
      </c>
      <c r="M44" s="6">
        <f t="shared" si="12"/>
        <v>-3.7826086956516125E-5</v>
      </c>
      <c r="P44" s="2">
        <v>1</v>
      </c>
      <c r="Q44" s="6">
        <f t="shared" si="5"/>
        <v>1.9317391304347826E-3</v>
      </c>
      <c r="R44" s="6">
        <f t="shared" si="13"/>
        <v>4.1304347826086546E-6</v>
      </c>
      <c r="U44" s="2">
        <f t="shared" si="14"/>
        <v>102</v>
      </c>
      <c r="V44" s="1">
        <f t="shared" si="6"/>
        <v>43998</v>
      </c>
      <c r="W44" s="6">
        <f t="shared" si="19"/>
        <v>0.99774329887546687</v>
      </c>
      <c r="X44" s="6">
        <f t="shared" si="20"/>
        <v>1.5800401268980763E-3</v>
      </c>
      <c r="Y44" s="6">
        <f t="shared" si="21"/>
        <v>6.7666099763476174E-4</v>
      </c>
      <c r="AF44" s="6">
        <f t="shared" si="8"/>
        <v>10380.825172852416</v>
      </c>
      <c r="AG44" s="7">
        <f t="shared" si="9"/>
        <v>2448.1748271475844</v>
      </c>
      <c r="AH44" s="5">
        <f t="shared" si="10"/>
        <v>0.23583624484400034</v>
      </c>
      <c r="AI44" s="5"/>
      <c r="AJ44" s="7">
        <f t="shared" si="16"/>
        <v>102</v>
      </c>
      <c r="AK44" s="12">
        <f t="shared" si="17"/>
        <v>182</v>
      </c>
      <c r="AL44" s="12">
        <f t="shared" si="27"/>
        <v>160.14285714285714</v>
      </c>
    </row>
    <row r="45" spans="1:38" x14ac:dyDescent="0.25">
      <c r="A45" s="2">
        <v>103</v>
      </c>
      <c r="B45" s="7">
        <f>Raw_Data!C105</f>
        <v>12995</v>
      </c>
      <c r="C45" s="6">
        <f>Raw_Data!E105</f>
        <v>3444</v>
      </c>
      <c r="D45" s="6">
        <f>Raw_Data!D105</f>
        <v>518</v>
      </c>
      <c r="E45" s="7">
        <f t="shared" ref="E45:G45" si="61">IF(ISBLANK(B45),(B44+B46)/2, B45)</f>
        <v>12995</v>
      </c>
      <c r="F45" s="6">
        <f t="shared" si="61"/>
        <v>3444</v>
      </c>
      <c r="G45" s="6">
        <f t="shared" si="61"/>
        <v>518</v>
      </c>
      <c r="H45" s="6">
        <f t="shared" si="1"/>
        <v>0.99717500000000003</v>
      </c>
      <c r="I45" s="6">
        <f t="shared" si="2"/>
        <v>1.9636956521739131E-3</v>
      </c>
      <c r="J45" s="6">
        <f t="shared" si="3"/>
        <v>8.6130434782608696E-4</v>
      </c>
      <c r="K45" s="2">
        <v>1</v>
      </c>
      <c r="L45" s="6">
        <f t="shared" si="4"/>
        <v>-1.958148211956522E-3</v>
      </c>
      <c r="M45" s="6">
        <f t="shared" si="12"/>
        <v>-3.9999999999984492E-5</v>
      </c>
      <c r="P45" s="2">
        <v>1</v>
      </c>
      <c r="Q45" s="6">
        <f t="shared" si="5"/>
        <v>1.9636956521739131E-3</v>
      </c>
      <c r="R45" s="6">
        <f t="shared" si="13"/>
        <v>1.3913043478260868E-5</v>
      </c>
      <c r="U45" s="2">
        <f t="shared" si="14"/>
        <v>103</v>
      </c>
      <c r="V45" s="1">
        <f t="shared" si="6"/>
        <v>43999</v>
      </c>
      <c r="W45" s="6">
        <f t="shared" si="19"/>
        <v>0.9976929901995345</v>
      </c>
      <c r="X45" s="6">
        <f t="shared" si="20"/>
        <v>1.6077880832181511E-3</v>
      </c>
      <c r="Y45" s="6">
        <f t="shared" si="21"/>
        <v>6.9922171724721874E-4</v>
      </c>
      <c r="AF45" s="6">
        <f t="shared" si="8"/>
        <v>10612.245082141291</v>
      </c>
      <c r="AG45" s="7">
        <f t="shared" si="9"/>
        <v>2382.7549178587087</v>
      </c>
      <c r="AH45" s="5">
        <f t="shared" si="10"/>
        <v>0.22452882490138715</v>
      </c>
      <c r="AI45" s="5"/>
      <c r="AJ45" s="7">
        <f t="shared" si="16"/>
        <v>103</v>
      </c>
      <c r="AK45" s="12">
        <f t="shared" si="17"/>
        <v>166</v>
      </c>
      <c r="AL45" s="12">
        <f t="shared" si="27"/>
        <v>158.85714285714286</v>
      </c>
    </row>
    <row r="46" spans="1:38" x14ac:dyDescent="0.25">
      <c r="A46" s="2">
        <v>104</v>
      </c>
      <c r="B46" s="7">
        <f>Raw_Data!C106</f>
        <v>13197</v>
      </c>
      <c r="C46" s="6">
        <f>Raw_Data!E106</f>
        <v>3506</v>
      </c>
      <c r="D46" s="6">
        <f>Raw_Data!D106</f>
        <v>520</v>
      </c>
      <c r="E46" s="7">
        <f t="shared" ref="E46:G46" si="62">IF(ISBLANK(B46),(B45+B47)/2, B46)</f>
        <v>13197</v>
      </c>
      <c r="F46" s="6">
        <f t="shared" si="62"/>
        <v>3506</v>
      </c>
      <c r="G46" s="6">
        <f t="shared" si="62"/>
        <v>520</v>
      </c>
      <c r="H46" s="6">
        <f t="shared" si="1"/>
        <v>0.99713108695652175</v>
      </c>
      <c r="I46" s="6">
        <f t="shared" si="2"/>
        <v>1.9936956521739132E-3</v>
      </c>
      <c r="J46" s="6">
        <f t="shared" si="3"/>
        <v>8.7521739130434783E-4</v>
      </c>
      <c r="K46" s="2">
        <v>1</v>
      </c>
      <c r="L46" s="6">
        <f t="shared" si="4"/>
        <v>-1.9879759127126653E-3</v>
      </c>
      <c r="M46" s="6">
        <f t="shared" si="12"/>
        <v>-4.9891304347848831E-5</v>
      </c>
      <c r="P46" s="2">
        <v>1</v>
      </c>
      <c r="Q46" s="6">
        <f t="shared" si="5"/>
        <v>1.9936956521739132E-3</v>
      </c>
      <c r="R46" s="6">
        <f t="shared" si="13"/>
        <v>2.6086956521738586E-6</v>
      </c>
      <c r="U46" s="2">
        <f t="shared" si="14"/>
        <v>104</v>
      </c>
      <c r="V46" s="1">
        <f t="shared" si="6"/>
        <v>44000</v>
      </c>
      <c r="W46" s="6">
        <f t="shared" si="19"/>
        <v>0.99767834013206547</v>
      </c>
      <c r="X46" s="6">
        <f t="shared" si="20"/>
        <v>1.6351934304535277E-3</v>
      </c>
      <c r="Y46" s="6">
        <f t="shared" si="21"/>
        <v>6.8646643748073973E-4</v>
      </c>
      <c r="AF46" s="6">
        <f t="shared" si="8"/>
        <v>10679.635392498854</v>
      </c>
      <c r="AG46" s="7">
        <f t="shared" si="9"/>
        <v>2517.3646075011457</v>
      </c>
      <c r="AH46" s="5">
        <f t="shared" si="10"/>
        <v>0.23571634376856052</v>
      </c>
      <c r="AI46" s="5"/>
      <c r="AJ46" s="7">
        <f t="shared" si="16"/>
        <v>104</v>
      </c>
      <c r="AK46" s="12">
        <f t="shared" si="17"/>
        <v>202</v>
      </c>
      <c r="AL46" s="12">
        <f t="shared" si="27"/>
        <v>178.85714285714286</v>
      </c>
    </row>
    <row r="47" spans="1:38" x14ac:dyDescent="0.25">
      <c r="A47" s="2">
        <v>105</v>
      </c>
      <c r="B47" s="7">
        <f>Raw_Data!C107</f>
        <v>13454</v>
      </c>
      <c r="C47" s="6">
        <f>Raw_Data!E107</f>
        <v>3516</v>
      </c>
      <c r="D47" s="6">
        <f>Raw_Data!D107</f>
        <v>522</v>
      </c>
      <c r="E47" s="7">
        <f t="shared" ref="E47:G47" si="63">IF(ISBLANK(B47),(B46+B48)/2, B47)</f>
        <v>13454</v>
      </c>
      <c r="F47" s="6">
        <f t="shared" si="63"/>
        <v>3516</v>
      </c>
      <c r="G47" s="6">
        <f t="shared" si="63"/>
        <v>522</v>
      </c>
      <c r="H47" s="6">
        <f t="shared" si="1"/>
        <v>0.99707521739130434</v>
      </c>
      <c r="I47" s="6">
        <f t="shared" si="2"/>
        <v>2.0469565217391306E-3</v>
      </c>
      <c r="J47" s="6">
        <f t="shared" si="3"/>
        <v>8.7782608695652169E-4</v>
      </c>
      <c r="K47" s="2">
        <v>1</v>
      </c>
      <c r="L47" s="6">
        <f t="shared" si="4"/>
        <v>-2.0409696189035917E-3</v>
      </c>
      <c r="M47" s="6">
        <f t="shared" si="12"/>
        <v>-4.7065217391284442E-5</v>
      </c>
      <c r="P47" s="2">
        <v>1</v>
      </c>
      <c r="Q47" s="6">
        <f t="shared" si="5"/>
        <v>2.0469565217391306E-3</v>
      </c>
      <c r="R47" s="6">
        <f t="shared" si="13"/>
        <v>3.4782608695652171E-6</v>
      </c>
      <c r="U47" s="2">
        <f t="shared" si="14"/>
        <v>105</v>
      </c>
      <c r="V47" s="1">
        <f t="shared" si="6"/>
        <v>44001</v>
      </c>
      <c r="W47" s="6">
        <f t="shared" si="19"/>
        <v>0.99762692518024554</v>
      </c>
      <c r="X47" s="6">
        <f t="shared" si="20"/>
        <v>1.663880525283695E-3</v>
      </c>
      <c r="Y47" s="6">
        <f t="shared" si="21"/>
        <v>7.09194294470678E-4</v>
      </c>
      <c r="AF47" s="6">
        <f t="shared" si="8"/>
        <v>10916.144170870522</v>
      </c>
      <c r="AG47" s="7">
        <f t="shared" si="9"/>
        <v>2537.8558291294776</v>
      </c>
      <c r="AH47" s="5">
        <f t="shared" si="10"/>
        <v>0.23248647044271245</v>
      </c>
      <c r="AI47" s="5"/>
      <c r="AJ47" s="7">
        <f t="shared" si="16"/>
        <v>105</v>
      </c>
      <c r="AK47" s="12">
        <f t="shared" si="17"/>
        <v>257</v>
      </c>
      <c r="AL47" s="12">
        <f t="shared" si="27"/>
        <v>184</v>
      </c>
    </row>
    <row r="48" spans="1:38" x14ac:dyDescent="0.25">
      <c r="A48" s="2">
        <v>106</v>
      </c>
      <c r="B48" s="7">
        <f>Raw_Data!C108</f>
        <v>13630</v>
      </c>
      <c r="C48" s="6">
        <f>Raw_Data!E108</f>
        <v>3530</v>
      </c>
      <c r="D48" s="6">
        <f>Raw_Data!D108</f>
        <v>524</v>
      </c>
      <c r="E48" s="7">
        <f t="shared" ref="E48:G48" si="64">IF(ISBLANK(B48),(B47+B49)/2, B48)</f>
        <v>13630</v>
      </c>
      <c r="F48" s="6">
        <f t="shared" si="64"/>
        <v>3530</v>
      </c>
      <c r="G48" s="6">
        <f t="shared" si="64"/>
        <v>524</v>
      </c>
      <c r="H48" s="6">
        <f t="shared" si="1"/>
        <v>0.99703695652173918</v>
      </c>
      <c r="I48" s="6">
        <f t="shared" si="2"/>
        <v>2.0817391304347828E-3</v>
      </c>
      <c r="J48" s="6">
        <f t="shared" si="3"/>
        <v>8.8130434782608691E-4</v>
      </c>
      <c r="K48" s="2">
        <v>1</v>
      </c>
      <c r="L48" s="6">
        <f t="shared" si="4"/>
        <v>-2.0755708468809075E-3</v>
      </c>
      <c r="M48" s="6">
        <f t="shared" si="12"/>
        <v>-3.217391304349837E-5</v>
      </c>
      <c r="P48" s="2">
        <v>1</v>
      </c>
      <c r="Q48" s="6">
        <f t="shared" si="5"/>
        <v>2.0817391304347828E-3</v>
      </c>
      <c r="R48" s="6">
        <f t="shared" si="13"/>
        <v>1.3043478260869835E-6</v>
      </c>
      <c r="U48" s="2">
        <f t="shared" si="14"/>
        <v>106</v>
      </c>
      <c r="V48" s="1">
        <f t="shared" si="6"/>
        <v>44002</v>
      </c>
      <c r="W48" s="6">
        <f t="shared" si="19"/>
        <v>0.9976111195622871</v>
      </c>
      <c r="X48" s="6">
        <f t="shared" si="20"/>
        <v>1.6922664686188412E-3</v>
      </c>
      <c r="Y48" s="6">
        <f t="shared" si="21"/>
        <v>6.9661396909380358E-4</v>
      </c>
      <c r="AF48" s="6">
        <f t="shared" si="8"/>
        <v>10988.850013479356</v>
      </c>
      <c r="AG48" s="7">
        <f t="shared" si="9"/>
        <v>2641.1499865206442</v>
      </c>
      <c r="AH48" s="5">
        <f t="shared" si="10"/>
        <v>0.24034816957924676</v>
      </c>
      <c r="AI48" s="5"/>
      <c r="AJ48" s="7">
        <f t="shared" si="16"/>
        <v>106</v>
      </c>
      <c r="AK48" s="12">
        <f t="shared" si="17"/>
        <v>176</v>
      </c>
      <c r="AL48" s="12">
        <f t="shared" si="27"/>
        <v>169.28571428571428</v>
      </c>
    </row>
    <row r="49" spans="1:38" x14ac:dyDescent="0.25">
      <c r="A49" s="2">
        <v>107</v>
      </c>
      <c r="B49" s="7">
        <f>Raw_Data!C109</f>
        <v>13750</v>
      </c>
      <c r="C49" s="6">
        <f>Raw_Data!E109</f>
        <v>3534</v>
      </c>
      <c r="D49" s="6">
        <f>Raw_Data!D109</f>
        <v>526</v>
      </c>
      <c r="E49" s="7">
        <f t="shared" ref="E49:G49" si="65">IF(ISBLANK(B49),(B48+B50)/2, B49)</f>
        <v>13750</v>
      </c>
      <c r="F49" s="6">
        <f t="shared" si="65"/>
        <v>3534</v>
      </c>
      <c r="G49" s="6">
        <f t="shared" si="65"/>
        <v>526</v>
      </c>
      <c r="H49" s="6">
        <f t="shared" si="1"/>
        <v>0.99701086956521734</v>
      </c>
      <c r="I49" s="6">
        <f t="shared" si="2"/>
        <v>2.1065217391304349E-3</v>
      </c>
      <c r="J49" s="6">
        <f t="shared" si="3"/>
        <v>8.8260869565217389E-4</v>
      </c>
      <c r="K49" s="2">
        <v>1</v>
      </c>
      <c r="L49" s="6">
        <f t="shared" si="4"/>
        <v>-2.100225070888469E-3</v>
      </c>
      <c r="M49" s="6">
        <f t="shared" si="12"/>
        <v>-2.2717391304383217E-5</v>
      </c>
      <c r="P49" s="2">
        <v>1</v>
      </c>
      <c r="Q49" s="6">
        <f t="shared" si="5"/>
        <v>2.1065217391304349E-3</v>
      </c>
      <c r="R49" s="6">
        <f t="shared" si="13"/>
        <v>0</v>
      </c>
      <c r="U49" s="2">
        <f t="shared" si="14"/>
        <v>107</v>
      </c>
      <c r="V49" s="1">
        <f t="shared" si="6"/>
        <v>44003</v>
      </c>
      <c r="W49" s="6">
        <f t="shared" si="19"/>
        <v>0.9975585589049859</v>
      </c>
      <c r="X49" s="6">
        <f t="shared" si="20"/>
        <v>1.7219261511774904E-3</v>
      </c>
      <c r="Y49" s="6">
        <f t="shared" si="21"/>
        <v>7.195149438364789E-4</v>
      </c>
      <c r="AF49" s="6">
        <f t="shared" si="8"/>
        <v>11230.629037064844</v>
      </c>
      <c r="AG49" s="7">
        <f t="shared" si="9"/>
        <v>2519.3709629351561</v>
      </c>
      <c r="AH49" s="5">
        <f t="shared" si="10"/>
        <v>0.22433035181024916</v>
      </c>
      <c r="AI49" s="5"/>
      <c r="AJ49" s="7">
        <f t="shared" si="16"/>
        <v>107</v>
      </c>
      <c r="AK49" s="12">
        <f t="shared" si="17"/>
        <v>120</v>
      </c>
      <c r="AL49" s="12">
        <f t="shared" si="27"/>
        <v>174.42857142857142</v>
      </c>
    </row>
    <row r="50" spans="1:38" x14ac:dyDescent="0.25">
      <c r="A50" s="2">
        <v>108</v>
      </c>
      <c r="B50" s="7">
        <f>Raw_Data!C110</f>
        <v>13839</v>
      </c>
      <c r="C50" s="6">
        <f>Raw_Data!E110</f>
        <v>3534</v>
      </c>
      <c r="D50" s="6">
        <f>Raw_Data!D110</f>
        <v>526</v>
      </c>
      <c r="E50" s="7">
        <f t="shared" ref="E50:G50" si="66">IF(ISBLANK(B50),(B49+B51)/2, B50)</f>
        <v>13839</v>
      </c>
      <c r="F50" s="6">
        <f t="shared" si="66"/>
        <v>3534</v>
      </c>
      <c r="G50" s="6">
        <f t="shared" si="66"/>
        <v>526</v>
      </c>
      <c r="H50" s="6">
        <f t="shared" si="1"/>
        <v>0.99699152173913042</v>
      </c>
      <c r="I50" s="6">
        <f t="shared" si="2"/>
        <v>2.1258695652173914E-3</v>
      </c>
      <c r="J50" s="6">
        <f t="shared" si="3"/>
        <v>8.8260869565217389E-4</v>
      </c>
      <c r="K50" s="2">
        <v>1</v>
      </c>
      <c r="L50" s="6">
        <f t="shared" si="4"/>
        <v>-2.1194739328449907E-3</v>
      </c>
      <c r="M50" s="6">
        <f t="shared" si="12"/>
        <v>-4.250000000000087E-5</v>
      </c>
      <c r="P50" s="2">
        <v>1</v>
      </c>
      <c r="Q50" s="6">
        <f t="shared" si="5"/>
        <v>2.1258695652173914E-3</v>
      </c>
      <c r="R50" s="6">
        <f t="shared" si="13"/>
        <v>1.4782608695652227E-5</v>
      </c>
      <c r="U50" s="2">
        <f t="shared" si="14"/>
        <v>108</v>
      </c>
      <c r="V50" s="1">
        <f t="shared" si="6"/>
        <v>44004</v>
      </c>
      <c r="W50" s="6">
        <f t="shared" si="19"/>
        <v>0.99754155872357431</v>
      </c>
      <c r="X50" s="6">
        <f t="shared" si="20"/>
        <v>1.7513257720417627E-3</v>
      </c>
      <c r="Y50" s="6">
        <f t="shared" si="21"/>
        <v>7.0711550438369813E-4</v>
      </c>
      <c r="AF50" s="6">
        <f t="shared" si="8"/>
        <v>11308.82987155819</v>
      </c>
      <c r="AG50" s="7">
        <f t="shared" si="9"/>
        <v>2530.1701284418104</v>
      </c>
      <c r="AH50" s="5">
        <f t="shared" si="10"/>
        <v>0.22373403412896073</v>
      </c>
      <c r="AI50" s="5"/>
      <c r="AJ50" s="7">
        <f t="shared" si="16"/>
        <v>108</v>
      </c>
      <c r="AK50" s="12">
        <f t="shared" si="17"/>
        <v>89</v>
      </c>
      <c r="AL50" s="12">
        <f t="shared" si="27"/>
        <v>170.28571428571428</v>
      </c>
    </row>
    <row r="51" spans="1:38" x14ac:dyDescent="0.25">
      <c r="A51" s="2">
        <v>109</v>
      </c>
      <c r="B51" s="7">
        <f>Raw_Data!C111</f>
        <v>14141</v>
      </c>
      <c r="C51" s="6">
        <f>Raw_Data!E111</f>
        <v>3591</v>
      </c>
      <c r="D51" s="6">
        <f>Raw_Data!D111</f>
        <v>537</v>
      </c>
      <c r="E51" s="7">
        <f t="shared" ref="E51:G51" si="67">IF(ISBLANK(B51),(B50+B52)/2, B51)</f>
        <v>14141</v>
      </c>
      <c r="F51" s="6">
        <f t="shared" si="67"/>
        <v>3591</v>
      </c>
      <c r="G51" s="6">
        <f t="shared" si="67"/>
        <v>537</v>
      </c>
      <c r="H51" s="6">
        <f t="shared" si="1"/>
        <v>0.99692586956521734</v>
      </c>
      <c r="I51" s="6">
        <f t="shared" si="2"/>
        <v>2.1767391304347828E-3</v>
      </c>
      <c r="J51" s="6">
        <f t="shared" si="3"/>
        <v>8.9739130434782612E-4</v>
      </c>
      <c r="K51" s="2">
        <v>1</v>
      </c>
      <c r="L51" s="6">
        <f t="shared" si="4"/>
        <v>-2.1700475504253308E-3</v>
      </c>
      <c r="M51" s="6">
        <f t="shared" si="12"/>
        <v>-5.6956521739093269E-5</v>
      </c>
      <c r="P51" s="2">
        <v>1</v>
      </c>
      <c r="Q51" s="6">
        <f t="shared" si="5"/>
        <v>2.1767391304347828E-3</v>
      </c>
      <c r="R51" s="6">
        <f t="shared" si="13"/>
        <v>2.521739130434777E-5</v>
      </c>
      <c r="U51" s="2">
        <f t="shared" si="14"/>
        <v>109</v>
      </c>
      <c r="V51" s="1">
        <f t="shared" si="6"/>
        <v>44005</v>
      </c>
      <c r="W51" s="6">
        <f t="shared" si="19"/>
        <v>0.99748781161226041</v>
      </c>
      <c r="X51" s="6">
        <f t="shared" si="20"/>
        <v>1.7819926087309613E-3</v>
      </c>
      <c r="Y51" s="6">
        <f t="shared" si="21"/>
        <v>7.3019577900854582E-4</v>
      </c>
      <c r="AF51" s="6">
        <f t="shared" si="8"/>
        <v>11556.066583602109</v>
      </c>
      <c r="AG51" s="7">
        <f t="shared" si="9"/>
        <v>2584.9334163978911</v>
      </c>
      <c r="AH51" s="5">
        <f t="shared" si="10"/>
        <v>0.22368626882661563</v>
      </c>
      <c r="AI51" s="5"/>
      <c r="AJ51" s="7">
        <f t="shared" si="16"/>
        <v>109</v>
      </c>
      <c r="AK51" s="12">
        <f t="shared" si="17"/>
        <v>302</v>
      </c>
      <c r="AL51" s="12">
        <f t="shared" si="27"/>
        <v>187.42857142857142</v>
      </c>
    </row>
    <row r="52" spans="1:38" x14ac:dyDescent="0.25">
      <c r="A52" s="2">
        <v>110</v>
      </c>
      <c r="B52" s="7">
        <f>Raw_Data!C112</f>
        <v>14363</v>
      </c>
      <c r="C52" s="6">
        <f>Raw_Data!E112</f>
        <v>3706</v>
      </c>
      <c r="D52" s="6">
        <f>Raw_Data!D112</f>
        <v>538</v>
      </c>
      <c r="E52" s="7">
        <f t="shared" ref="E52:G52" si="68">IF(ISBLANK(B52),(B51+B53)/2, B52)</f>
        <v>14363</v>
      </c>
      <c r="F52" s="6">
        <f t="shared" si="68"/>
        <v>3706</v>
      </c>
      <c r="G52" s="6">
        <f t="shared" si="68"/>
        <v>538</v>
      </c>
      <c r="H52" s="6">
        <f t="shared" si="1"/>
        <v>0.99687760869565223</v>
      </c>
      <c r="I52" s="6">
        <f t="shared" si="2"/>
        <v>2.199782608695652E-3</v>
      </c>
      <c r="J52" s="6">
        <f t="shared" si="3"/>
        <v>9.2260869565217389E-4</v>
      </c>
      <c r="K52" s="2">
        <v>1</v>
      </c>
      <c r="L52" s="6">
        <f t="shared" si="4"/>
        <v>-2.1929140266068051E-3</v>
      </c>
      <c r="M52" s="6">
        <f t="shared" si="12"/>
        <v>-5.1739130434769187E-5</v>
      </c>
      <c r="P52" s="2">
        <v>1</v>
      </c>
      <c r="Q52" s="6">
        <f t="shared" si="5"/>
        <v>2.199782608695652E-3</v>
      </c>
      <c r="R52" s="6">
        <f t="shared" si="13"/>
        <v>4.5652173913043881E-6</v>
      </c>
      <c r="U52" s="2">
        <f t="shared" si="14"/>
        <v>110</v>
      </c>
      <c r="V52" s="1">
        <f t="shared" si="6"/>
        <v>44006</v>
      </c>
      <c r="W52" s="6">
        <f t="shared" si="19"/>
        <v>0.99746957647899281</v>
      </c>
      <c r="X52" s="6">
        <f t="shared" si="20"/>
        <v>1.8124401531820129E-3</v>
      </c>
      <c r="Y52" s="6">
        <f t="shared" si="21"/>
        <v>7.1798336782495122E-4</v>
      </c>
      <c r="AF52" s="6">
        <f t="shared" si="8"/>
        <v>11639.948196633055</v>
      </c>
      <c r="AG52" s="7">
        <f t="shared" si="9"/>
        <v>2723.051803366945</v>
      </c>
      <c r="AH52" s="5">
        <f t="shared" si="10"/>
        <v>0.23394019950661024</v>
      </c>
      <c r="AI52" s="5"/>
      <c r="AJ52" s="7">
        <f t="shared" si="16"/>
        <v>110</v>
      </c>
      <c r="AK52" s="12">
        <f t="shared" si="17"/>
        <v>222</v>
      </c>
      <c r="AL52" s="12">
        <f t="shared" si="27"/>
        <v>195.42857142857142</v>
      </c>
    </row>
    <row r="53" spans="1:38" x14ac:dyDescent="0.25">
      <c r="A53" s="2">
        <v>111</v>
      </c>
      <c r="B53" s="7">
        <f>Raw_Data!C113</f>
        <v>14617</v>
      </c>
      <c r="C53" s="6">
        <f>Raw_Data!E113</f>
        <v>3719</v>
      </c>
      <c r="D53" s="6">
        <f>Raw_Data!D113</f>
        <v>546</v>
      </c>
      <c r="E53" s="7">
        <f t="shared" ref="E53:G53" si="69">IF(ISBLANK(B53),(B52+B54)/2, B53)</f>
        <v>14617</v>
      </c>
      <c r="F53" s="6">
        <f t="shared" si="69"/>
        <v>3719</v>
      </c>
      <c r="G53" s="6">
        <f t="shared" si="69"/>
        <v>546</v>
      </c>
      <c r="H53" s="6">
        <f t="shared" si="1"/>
        <v>0.9968223913043478</v>
      </c>
      <c r="I53" s="6">
        <f t="shared" si="2"/>
        <v>2.2504347826086957E-3</v>
      </c>
      <c r="J53" s="6">
        <f t="shared" si="3"/>
        <v>9.2717391304347827E-4</v>
      </c>
      <c r="K53" s="2">
        <v>1</v>
      </c>
      <c r="L53" s="6">
        <f t="shared" si="4"/>
        <v>-2.2432837814744802E-3</v>
      </c>
      <c r="M53" s="6">
        <f t="shared" si="12"/>
        <v>-5.3913043478293066E-5</v>
      </c>
      <c r="P53" s="2">
        <v>1</v>
      </c>
      <c r="Q53" s="6">
        <f t="shared" si="5"/>
        <v>2.2504347826086957E-3</v>
      </c>
      <c r="R53" s="6">
        <f t="shared" si="13"/>
        <v>3.9130434782608421E-6</v>
      </c>
      <c r="U53" s="2">
        <f t="shared" si="14"/>
        <v>111</v>
      </c>
      <c r="V53" s="1">
        <f t="shared" si="6"/>
        <v>44007</v>
      </c>
      <c r="W53" s="6">
        <f t="shared" si="19"/>
        <v>0.99741460080052902</v>
      </c>
      <c r="X53" s="6">
        <f t="shared" si="20"/>
        <v>1.8441498661526086E-3</v>
      </c>
      <c r="Y53" s="6">
        <f t="shared" si="21"/>
        <v>7.4124933331832111E-4</v>
      </c>
      <c r="AF53" s="6">
        <f t="shared" si="8"/>
        <v>11892.836317566524</v>
      </c>
      <c r="AG53" s="7">
        <f t="shared" si="9"/>
        <v>2724.1636824334764</v>
      </c>
      <c r="AH53" s="5">
        <f t="shared" si="10"/>
        <v>0.22905920923251105</v>
      </c>
      <c r="AI53" s="5"/>
      <c r="AJ53" s="7">
        <f t="shared" si="16"/>
        <v>111</v>
      </c>
      <c r="AK53" s="12">
        <f t="shared" si="17"/>
        <v>254</v>
      </c>
      <c r="AL53" s="12">
        <f t="shared" si="27"/>
        <v>202.85714285714286</v>
      </c>
    </row>
    <row r="54" spans="1:38" x14ac:dyDescent="0.25">
      <c r="A54" s="2">
        <v>112</v>
      </c>
      <c r="B54" s="7">
        <f>Raw_Data!C114</f>
        <v>14859</v>
      </c>
      <c r="C54" s="6">
        <f>Raw_Data!E114</f>
        <v>3730</v>
      </c>
      <c r="D54" s="6">
        <f>Raw_Data!D114</f>
        <v>553</v>
      </c>
      <c r="E54" s="7">
        <f t="shared" ref="E54:G54" si="70">IF(ISBLANK(B54),(B53+B55)/2, B54)</f>
        <v>14859</v>
      </c>
      <c r="F54" s="6">
        <f t="shared" si="70"/>
        <v>3730</v>
      </c>
      <c r="G54" s="6">
        <f t="shared" si="70"/>
        <v>553</v>
      </c>
      <c r="H54" s="6">
        <f t="shared" si="1"/>
        <v>0.99676978260869564</v>
      </c>
      <c r="I54" s="6">
        <f t="shared" si="2"/>
        <v>2.2991304347826087E-3</v>
      </c>
      <c r="J54" s="6">
        <f t="shared" si="3"/>
        <v>9.3108695652173912E-4</v>
      </c>
      <c r="K54" s="2">
        <v>1</v>
      </c>
      <c r="L54" s="6">
        <f t="shared" si="4"/>
        <v>-2.291703743667297E-3</v>
      </c>
      <c r="M54" s="6">
        <f t="shared" si="12"/>
        <v>-5.9782608695657657E-5</v>
      </c>
      <c r="P54" s="2">
        <v>1</v>
      </c>
      <c r="Q54" s="6">
        <f t="shared" si="5"/>
        <v>2.2991304347826087E-3</v>
      </c>
      <c r="R54" s="6">
        <f t="shared" si="13"/>
        <v>2.1739130434781252E-7</v>
      </c>
      <c r="U54" s="2">
        <f t="shared" si="14"/>
        <v>112</v>
      </c>
      <c r="V54" s="1">
        <f t="shared" si="6"/>
        <v>44008</v>
      </c>
      <c r="W54" s="6">
        <f t="shared" si="19"/>
        <v>0.99739508890640804</v>
      </c>
      <c r="X54" s="6">
        <f t="shared" si="20"/>
        <v>1.875680782983591E-3</v>
      </c>
      <c r="Y54" s="6">
        <f t="shared" si="21"/>
        <v>7.2923031060819008E-4</v>
      </c>
      <c r="AF54" s="6">
        <f t="shared" si="8"/>
        <v>11982.591030522994</v>
      </c>
      <c r="AG54" s="7">
        <f t="shared" si="9"/>
        <v>2876.4089694770064</v>
      </c>
      <c r="AH54" s="5">
        <f t="shared" si="10"/>
        <v>0.24004899792957904</v>
      </c>
      <c r="AI54" s="5"/>
      <c r="AJ54" s="7">
        <f t="shared" si="16"/>
        <v>112</v>
      </c>
      <c r="AK54" s="12">
        <f t="shared" si="17"/>
        <v>242</v>
      </c>
      <c r="AL54" s="12">
        <f t="shared" si="27"/>
        <v>200.71428571428572</v>
      </c>
    </row>
    <row r="55" spans="1:38" x14ac:dyDescent="0.25">
      <c r="A55" s="2">
        <v>113</v>
      </c>
      <c r="B55" s="7">
        <f>Raw_Data!C115</f>
        <v>15167</v>
      </c>
      <c r="C55" s="6">
        <f>Raw_Data!E115</f>
        <v>3730</v>
      </c>
      <c r="D55" s="6">
        <f>Raw_Data!D115</f>
        <v>554</v>
      </c>
      <c r="E55" s="7">
        <f t="shared" ref="E55:G55" si="71">IF(ISBLANK(B55),(B54+B56)/2, B55)</f>
        <v>15167</v>
      </c>
      <c r="F55" s="6">
        <f t="shared" si="71"/>
        <v>3730</v>
      </c>
      <c r="G55" s="6">
        <f t="shared" si="71"/>
        <v>554</v>
      </c>
      <c r="H55" s="6">
        <f t="shared" si="1"/>
        <v>0.99670282608695648</v>
      </c>
      <c r="I55" s="6">
        <f t="shared" si="2"/>
        <v>2.3658695652173912E-3</v>
      </c>
      <c r="J55" s="6">
        <f t="shared" si="3"/>
        <v>9.3130434782608693E-4</v>
      </c>
      <c r="K55" s="2">
        <v>1</v>
      </c>
      <c r="L55" s="6">
        <f t="shared" si="4"/>
        <v>-2.3580688818052929E-3</v>
      </c>
      <c r="M55" s="6">
        <f t="shared" si="12"/>
        <v>-4.054347826087934E-5</v>
      </c>
      <c r="P55" s="2">
        <v>1</v>
      </c>
      <c r="Q55" s="6">
        <f t="shared" si="5"/>
        <v>2.3658695652173912E-3</v>
      </c>
      <c r="R55" s="6">
        <f t="shared" si="13"/>
        <v>1.9565217391304211E-6</v>
      </c>
      <c r="U55" s="2">
        <f t="shared" si="14"/>
        <v>113</v>
      </c>
      <c r="V55" s="1">
        <f t="shared" si="6"/>
        <v>44009</v>
      </c>
      <c r="W55" s="6">
        <f t="shared" si="19"/>
        <v>0.99733884113594651</v>
      </c>
      <c r="X55" s="6">
        <f t="shared" si="20"/>
        <v>1.9084702899049533E-3</v>
      </c>
      <c r="Y55" s="6">
        <f t="shared" si="21"/>
        <v>7.5268857414848662E-4</v>
      </c>
      <c r="AF55" s="6">
        <f t="shared" si="8"/>
        <v>12241.330774646065</v>
      </c>
      <c r="AG55" s="7">
        <f t="shared" si="9"/>
        <v>2925.669225353935</v>
      </c>
      <c r="AH55" s="5">
        <f t="shared" si="10"/>
        <v>0.23899927869063936</v>
      </c>
      <c r="AI55" s="5"/>
      <c r="AJ55" s="7">
        <f t="shared" si="16"/>
        <v>113</v>
      </c>
      <c r="AK55" s="12">
        <f t="shared" si="17"/>
        <v>308</v>
      </c>
      <c r="AL55" s="12">
        <f t="shared" si="27"/>
        <v>219.57142857142858</v>
      </c>
    </row>
    <row r="56" spans="1:38" x14ac:dyDescent="0.25">
      <c r="A56" s="2">
        <v>114</v>
      </c>
      <c r="B56" s="7">
        <f>Raw_Data!C116</f>
        <v>15232</v>
      </c>
      <c r="C56" s="6">
        <f>Raw_Data!E116</f>
        <v>3735</v>
      </c>
      <c r="D56" s="6">
        <f>Raw_Data!D116</f>
        <v>558</v>
      </c>
      <c r="E56" s="7">
        <f t="shared" ref="E56:G56" si="72">IF(ISBLANK(B56),(B55+B57)/2, B56)</f>
        <v>15232</v>
      </c>
      <c r="F56" s="6">
        <f t="shared" si="72"/>
        <v>3735</v>
      </c>
      <c r="G56" s="6">
        <f t="shared" si="72"/>
        <v>558</v>
      </c>
      <c r="H56" s="6">
        <f t="shared" si="1"/>
        <v>0.99668869565217388</v>
      </c>
      <c r="I56" s="6">
        <f t="shared" si="2"/>
        <v>2.3780434782608695E-3</v>
      </c>
      <c r="J56" s="6">
        <f t="shared" si="3"/>
        <v>9.3326086956521735E-4</v>
      </c>
      <c r="K56" s="2">
        <v>1</v>
      </c>
      <c r="L56" s="6">
        <f t="shared" si="4"/>
        <v>-2.3701690525519846E-3</v>
      </c>
      <c r="M56" s="6">
        <f t="shared" si="12"/>
        <v>-1.9565217391270817E-5</v>
      </c>
      <c r="P56" s="2">
        <v>1</v>
      </c>
      <c r="Q56" s="6">
        <f t="shared" si="5"/>
        <v>2.3780434782608695E-3</v>
      </c>
      <c r="R56" s="6">
        <f t="shared" si="13"/>
        <v>4.4782608695652197E-5</v>
      </c>
      <c r="U56" s="2">
        <f t="shared" si="14"/>
        <v>114</v>
      </c>
      <c r="V56" s="1">
        <f t="shared" si="6"/>
        <v>44010</v>
      </c>
      <c r="W56" s="6">
        <f t="shared" si="19"/>
        <v>0.99731800920472702</v>
      </c>
      <c r="X56" s="6">
        <f t="shared" si="20"/>
        <v>1.9411212700063496E-3</v>
      </c>
      <c r="Y56" s="6">
        <f t="shared" si="21"/>
        <v>7.4086952526640699E-4</v>
      </c>
      <c r="AF56" s="6">
        <f t="shared" si="8"/>
        <v>12337.157658255715</v>
      </c>
      <c r="AG56" s="7">
        <f t="shared" si="9"/>
        <v>2894.8423417442846</v>
      </c>
      <c r="AH56" s="5">
        <f t="shared" si="10"/>
        <v>0.23464418806443063</v>
      </c>
      <c r="AI56" s="5"/>
      <c r="AJ56" s="7">
        <f t="shared" si="16"/>
        <v>114</v>
      </c>
      <c r="AK56" s="12">
        <f t="shared" si="17"/>
        <v>65</v>
      </c>
      <c r="AL56" s="12">
        <f t="shared" si="27"/>
        <v>211.71428571428572</v>
      </c>
    </row>
    <row r="57" spans="1:38" x14ac:dyDescent="0.25">
      <c r="A57" s="2">
        <v>115</v>
      </c>
      <c r="B57" s="7">
        <f>Raw_Data!C117</f>
        <v>15347</v>
      </c>
      <c r="C57" s="6">
        <f>Raw_Data!E117</f>
        <v>3939</v>
      </c>
      <c r="D57" s="6">
        <f>Raw_Data!D117</f>
        <v>560</v>
      </c>
      <c r="E57" s="7">
        <f t="shared" ref="E57:G57" si="73">IF(ISBLANK(B57),(B56+B58)/2, B57)</f>
        <v>15347</v>
      </c>
      <c r="F57" s="6">
        <f t="shared" si="73"/>
        <v>3939</v>
      </c>
      <c r="G57" s="6">
        <f t="shared" si="73"/>
        <v>560</v>
      </c>
      <c r="H57" s="6">
        <f t="shared" si="1"/>
        <v>0.99666369565217394</v>
      </c>
      <c r="I57" s="6">
        <f t="shared" si="2"/>
        <v>2.3582608695652172E-3</v>
      </c>
      <c r="J57" s="6">
        <f t="shared" si="3"/>
        <v>9.7804347826086955E-4</v>
      </c>
      <c r="K57" s="2">
        <v>1</v>
      </c>
      <c r="L57" s="6">
        <f t="shared" si="4"/>
        <v>-2.3503929935727785E-3</v>
      </c>
      <c r="M57" s="6">
        <f t="shared" si="12"/>
        <v>-4.4565217391268064E-5</v>
      </c>
      <c r="P57" s="2">
        <v>1</v>
      </c>
      <c r="Q57" s="6">
        <f t="shared" si="5"/>
        <v>2.3582608695652172E-3</v>
      </c>
      <c r="R57" s="6">
        <f t="shared" si="13"/>
        <v>1.2173913043478368E-5</v>
      </c>
      <c r="U57" s="2">
        <f t="shared" si="14"/>
        <v>115</v>
      </c>
      <c r="V57" s="1">
        <f t="shared" si="6"/>
        <v>44011</v>
      </c>
      <c r="W57" s="6">
        <f t="shared" si="19"/>
        <v>0.99726044435712424</v>
      </c>
      <c r="X57" s="6">
        <f t="shared" si="20"/>
        <v>1.9750287250764548E-3</v>
      </c>
      <c r="Y57" s="6">
        <f t="shared" si="21"/>
        <v>7.6452691779928554E-4</v>
      </c>
      <c r="AF57" s="6">
        <f t="shared" si="8"/>
        <v>12601.955957228483</v>
      </c>
      <c r="AG57" s="7">
        <f t="shared" si="9"/>
        <v>2745.0440427715166</v>
      </c>
      <c r="AH57" s="5">
        <f t="shared" si="10"/>
        <v>0.21782682403337231</v>
      </c>
      <c r="AI57" s="5"/>
      <c r="AJ57" s="7">
        <f t="shared" si="16"/>
        <v>115</v>
      </c>
      <c r="AK57" s="12">
        <f t="shared" si="17"/>
        <v>115</v>
      </c>
      <c r="AL57" s="12">
        <f t="shared" si="27"/>
        <v>215.42857142857142</v>
      </c>
    </row>
    <row r="58" spans="1:38" x14ac:dyDescent="0.25">
      <c r="A58" s="2">
        <v>116</v>
      </c>
      <c r="B58" s="7">
        <f>Raw_Data!C118</f>
        <v>15642</v>
      </c>
      <c r="C58" s="6">
        <f>Raw_Data!E118</f>
        <v>3990</v>
      </c>
      <c r="D58" s="6">
        <f>Raw_Data!D118</f>
        <v>565</v>
      </c>
      <c r="E58" s="7">
        <f t="shared" ref="E58:G58" si="74">IF(ISBLANK(B58),(B57+B59)/2, B58)</f>
        <v>15642</v>
      </c>
      <c r="F58" s="6">
        <f t="shared" si="74"/>
        <v>3990</v>
      </c>
      <c r="G58" s="6">
        <f t="shared" si="74"/>
        <v>565</v>
      </c>
      <c r="H58" s="6">
        <f t="shared" si="1"/>
        <v>0.99659956521739135</v>
      </c>
      <c r="I58" s="6">
        <f t="shared" si="2"/>
        <v>2.410217391304348E-3</v>
      </c>
      <c r="J58" s="6">
        <f t="shared" si="3"/>
        <v>9.9021739130434792E-4</v>
      </c>
      <c r="K58" s="2">
        <v>1</v>
      </c>
      <c r="L58" s="6">
        <f t="shared" si="4"/>
        <v>-2.4020216042533083E-3</v>
      </c>
      <c r="M58" s="6">
        <f t="shared" si="12"/>
        <v>-5.3804347826091892E-5</v>
      </c>
      <c r="P58" s="2">
        <v>1</v>
      </c>
      <c r="Q58" s="6">
        <f t="shared" si="5"/>
        <v>2.410217391304348E-3</v>
      </c>
      <c r="R58" s="6">
        <f t="shared" si="13"/>
        <v>1.4999999999999823E-5</v>
      </c>
      <c r="U58" s="2">
        <f t="shared" si="14"/>
        <v>116</v>
      </c>
      <c r="V58" s="1">
        <f t="shared" si="6"/>
        <v>44012</v>
      </c>
      <c r="W58" s="6">
        <f t="shared" si="19"/>
        <v>0.99723824759712099</v>
      </c>
      <c r="X58" s="6">
        <f t="shared" si="20"/>
        <v>2.008837742087384E-3</v>
      </c>
      <c r="Y58" s="6">
        <f t="shared" si="21"/>
        <v>7.5291466079139028E-4</v>
      </c>
      <c r="AF58" s="6">
        <f t="shared" si="8"/>
        <v>12704.061053243466</v>
      </c>
      <c r="AG58" s="7">
        <f t="shared" si="9"/>
        <v>2937.9389467565343</v>
      </c>
      <c r="AH58" s="5">
        <f t="shared" si="10"/>
        <v>0.23125982584966018</v>
      </c>
      <c r="AI58" s="5"/>
      <c r="AJ58" s="7">
        <f t="shared" si="16"/>
        <v>116</v>
      </c>
      <c r="AK58" s="12">
        <f t="shared" si="17"/>
        <v>295</v>
      </c>
      <c r="AL58" s="12">
        <f t="shared" si="27"/>
        <v>214.42857142857142</v>
      </c>
    </row>
    <row r="59" spans="1:38" x14ac:dyDescent="0.25">
      <c r="A59" s="2">
        <v>117</v>
      </c>
      <c r="B59" s="7">
        <f>Raw_Data!C119</f>
        <v>15842</v>
      </c>
      <c r="C59" s="6">
        <f>Raw_Data!E119</f>
        <v>4052</v>
      </c>
      <c r="D59" s="6">
        <f>Raw_Data!D119</f>
        <v>572</v>
      </c>
      <c r="E59" s="7">
        <f t="shared" ref="E59:G59" si="75">IF(ISBLANK(B59),(B58+B60)/2, B59)</f>
        <v>15842</v>
      </c>
      <c r="F59" s="6">
        <f t="shared" si="75"/>
        <v>4052</v>
      </c>
      <c r="G59" s="6">
        <f t="shared" si="75"/>
        <v>572</v>
      </c>
      <c r="H59" s="6">
        <f t="shared" si="1"/>
        <v>0.99655608695652176</v>
      </c>
      <c r="I59" s="6">
        <f t="shared" si="2"/>
        <v>2.4386956521739132E-3</v>
      </c>
      <c r="J59" s="6">
        <f t="shared" si="3"/>
        <v>1.0052173913043477E-3</v>
      </c>
      <c r="K59" s="2">
        <v>1</v>
      </c>
      <c r="L59" s="6">
        <f t="shared" si="4"/>
        <v>-2.430296996408318E-3</v>
      </c>
      <c r="M59" s="6">
        <f t="shared" si="12"/>
        <v>-4.7500000000033626E-5</v>
      </c>
      <c r="P59" s="2">
        <v>1</v>
      </c>
      <c r="Q59" s="6">
        <f t="shared" si="5"/>
        <v>2.4386956521739132E-3</v>
      </c>
      <c r="R59" s="6">
        <f t="shared" si="13"/>
        <v>1.4847826086956538E-4</v>
      </c>
      <c r="U59" s="2">
        <f t="shared" si="14"/>
        <v>117</v>
      </c>
      <c r="V59" s="1">
        <f t="shared" si="6"/>
        <v>44013</v>
      </c>
      <c r="W59" s="6">
        <f t="shared" si="19"/>
        <v>0.99717931917682745</v>
      </c>
      <c r="X59" s="6">
        <f t="shared" si="20"/>
        <v>2.0439025783196307E-3</v>
      </c>
      <c r="Y59" s="6">
        <f t="shared" si="21"/>
        <v>7.767782448528743E-4</v>
      </c>
      <c r="AF59" s="6">
        <f t="shared" si="8"/>
        <v>12975.131786593731</v>
      </c>
      <c r="AG59" s="7">
        <f t="shared" si="9"/>
        <v>2866.8682134062692</v>
      </c>
      <c r="AH59" s="5">
        <f t="shared" si="10"/>
        <v>0.22095098998288384</v>
      </c>
      <c r="AI59" s="5"/>
      <c r="AJ59" s="7">
        <f t="shared" si="16"/>
        <v>117</v>
      </c>
      <c r="AK59" s="12">
        <f t="shared" si="17"/>
        <v>200</v>
      </c>
      <c r="AL59" s="12">
        <f t="shared" si="27"/>
        <v>211.28571428571428</v>
      </c>
    </row>
    <row r="60" spans="1:38" x14ac:dyDescent="0.25">
      <c r="A60" s="2">
        <v>118</v>
      </c>
      <c r="B60" s="7">
        <f>Raw_Data!C120</f>
        <v>16079</v>
      </c>
      <c r="C60" s="6">
        <f>Raw_Data!E120</f>
        <v>4726</v>
      </c>
      <c r="D60" s="6">
        <f>Raw_Data!D120</f>
        <v>581</v>
      </c>
      <c r="E60" s="7">
        <f t="shared" ref="E60:G60" si="76">IF(ISBLANK(B60),(B59+B61)/2, B60)</f>
        <v>16079</v>
      </c>
      <c r="F60" s="6">
        <f t="shared" si="76"/>
        <v>4726</v>
      </c>
      <c r="G60" s="6">
        <f t="shared" si="76"/>
        <v>581</v>
      </c>
      <c r="H60" s="6">
        <f t="shared" si="1"/>
        <v>0.99650456521739128</v>
      </c>
      <c r="I60" s="6">
        <f t="shared" si="2"/>
        <v>2.3417391304347826E-3</v>
      </c>
      <c r="J60" s="6">
        <f t="shared" si="3"/>
        <v>1.1536956521739131E-3</v>
      </c>
      <c r="K60" s="2">
        <v>1</v>
      </c>
      <c r="L60" s="6">
        <f t="shared" si="4"/>
        <v>-2.333553734026465E-3</v>
      </c>
      <c r="M60" s="6">
        <f t="shared" si="12"/>
        <v>-5.8043478260882964E-5</v>
      </c>
      <c r="P60" s="2">
        <v>1</v>
      </c>
      <c r="Q60" s="6">
        <f t="shared" si="5"/>
        <v>2.3417391304347826E-3</v>
      </c>
      <c r="R60" s="6">
        <f t="shared" si="13"/>
        <v>5.4347826086956381E-6</v>
      </c>
      <c r="U60" s="2">
        <f t="shared" si="14"/>
        <v>118</v>
      </c>
      <c r="V60" s="1">
        <f t="shared" si="6"/>
        <v>44014</v>
      </c>
      <c r="W60" s="6">
        <f t="shared" si="19"/>
        <v>0.99715571123113966</v>
      </c>
      <c r="X60" s="6">
        <f t="shared" si="20"/>
        <v>2.0789089306041714E-3</v>
      </c>
      <c r="Y60" s="6">
        <f t="shared" si="21"/>
        <v>7.653798382559711E-4</v>
      </c>
      <c r="AF60" s="6">
        <f t="shared" si="8"/>
        <v>13083.728336757549</v>
      </c>
      <c r="AG60" s="7">
        <f t="shared" si="9"/>
        <v>2995.2716632424508</v>
      </c>
      <c r="AH60" s="5">
        <f t="shared" si="10"/>
        <v>0.2289310497855192</v>
      </c>
      <c r="AI60" s="5"/>
      <c r="AJ60" s="7">
        <f t="shared" si="16"/>
        <v>118</v>
      </c>
      <c r="AK60" s="12">
        <f t="shared" si="17"/>
        <v>237</v>
      </c>
      <c r="AL60" s="12">
        <f t="shared" si="27"/>
        <v>208.85714285714286</v>
      </c>
    </row>
    <row r="61" spans="1:38" x14ac:dyDescent="0.25">
      <c r="A61" s="2">
        <v>119</v>
      </c>
      <c r="B61" s="7">
        <f>Raw_Data!C121</f>
        <v>16376</v>
      </c>
      <c r="C61" s="6">
        <f>Raw_Data!E121</f>
        <v>4747</v>
      </c>
      <c r="D61" s="6">
        <f>Raw_Data!D121</f>
        <v>585</v>
      </c>
      <c r="E61" s="7">
        <f t="shared" ref="E61:G61" si="77">IF(ISBLANK(B61),(B60+B62)/2, B61)</f>
        <v>16376</v>
      </c>
      <c r="F61" s="6">
        <f t="shared" si="77"/>
        <v>4747</v>
      </c>
      <c r="G61" s="6">
        <f t="shared" si="77"/>
        <v>585</v>
      </c>
      <c r="H61" s="6">
        <f t="shared" si="1"/>
        <v>0.99643999999999999</v>
      </c>
      <c r="I61" s="6">
        <f t="shared" si="2"/>
        <v>2.4008695652173915E-3</v>
      </c>
      <c r="J61" s="6">
        <f t="shared" si="3"/>
        <v>1.1591304347826088E-3</v>
      </c>
      <c r="K61" s="2">
        <v>1</v>
      </c>
      <c r="L61" s="6">
        <f t="shared" si="4"/>
        <v>-2.3923224695652175E-3</v>
      </c>
      <c r="M61" s="6">
        <f t="shared" si="12"/>
        <v>-6.0398550724649613E-5</v>
      </c>
      <c r="P61" s="2">
        <v>1</v>
      </c>
      <c r="Q61" s="6">
        <f t="shared" si="5"/>
        <v>2.4008695652173915E-3</v>
      </c>
      <c r="R61" s="6">
        <f t="shared" si="13"/>
        <v>3.3333333333334866E-6</v>
      </c>
      <c r="U61" s="2">
        <f t="shared" si="14"/>
        <v>119</v>
      </c>
      <c r="V61" s="1">
        <f t="shared" si="6"/>
        <v>44015</v>
      </c>
      <c r="W61" s="6">
        <f t="shared" si="19"/>
        <v>0.99709537118052038</v>
      </c>
      <c r="X61" s="6">
        <f t="shared" si="20"/>
        <v>2.1151719034279829E-3</v>
      </c>
      <c r="Y61" s="6">
        <f t="shared" si="21"/>
        <v>7.8945691605157098E-4</v>
      </c>
      <c r="AF61" s="6">
        <f t="shared" si="8"/>
        <v>13361.292569606232</v>
      </c>
      <c r="AG61" s="7">
        <f t="shared" si="9"/>
        <v>3014.7074303937679</v>
      </c>
      <c r="AH61" s="5">
        <f t="shared" si="10"/>
        <v>0.22562992425235201</v>
      </c>
      <c r="AI61" s="5"/>
      <c r="AJ61" s="7">
        <f t="shared" si="16"/>
        <v>119</v>
      </c>
      <c r="AK61" s="12">
        <f t="shared" si="17"/>
        <v>297</v>
      </c>
      <c r="AL61" s="12">
        <f t="shared" si="27"/>
        <v>216.71428571428572</v>
      </c>
    </row>
    <row r="62" spans="1:38" x14ac:dyDescent="0.25">
      <c r="A62" s="2">
        <v>120</v>
      </c>
      <c r="B62" s="7">
        <f>Raw_Data!C122</f>
        <v>16627</v>
      </c>
      <c r="C62" s="6">
        <f>Raw_Data!E122</f>
        <v>4763</v>
      </c>
      <c r="D62" s="6">
        <f>Raw_Data!D122</f>
        <v>585</v>
      </c>
      <c r="E62" s="6">
        <f t="shared" ref="E62:G62" si="78">(2*E61+E64)/3</f>
        <v>16634.666666666668</v>
      </c>
      <c r="F62" s="6">
        <f t="shared" si="78"/>
        <v>4759.666666666667</v>
      </c>
      <c r="G62" s="6">
        <f t="shared" si="78"/>
        <v>587.66666666666663</v>
      </c>
      <c r="H62" s="6">
        <f t="shared" si="1"/>
        <v>0.99638376811594198</v>
      </c>
      <c r="I62" s="6">
        <f t="shared" si="2"/>
        <v>2.4537681159420292E-3</v>
      </c>
      <c r="J62" s="6">
        <f t="shared" si="3"/>
        <v>1.1624637681159422E-3</v>
      </c>
      <c r="K62" s="2">
        <v>1</v>
      </c>
      <c r="L62" s="6">
        <f t="shared" si="4"/>
        <v>-2.4448947214450747E-3</v>
      </c>
      <c r="M62" s="6">
        <f t="shared" si="12"/>
        <v>-5.623188405795565E-5</v>
      </c>
      <c r="P62" s="2">
        <v>1</v>
      </c>
      <c r="Q62" s="6">
        <f t="shared" si="5"/>
        <v>2.4537681159420292E-3</v>
      </c>
      <c r="R62" s="6">
        <f t="shared" si="13"/>
        <v>3.333333333333053E-6</v>
      </c>
      <c r="U62" s="2">
        <f t="shared" si="14"/>
        <v>120</v>
      </c>
      <c r="V62" s="1">
        <f t="shared" si="6"/>
        <v>44016</v>
      </c>
      <c r="W62" s="6">
        <f t="shared" si="19"/>
        <v>0.9970703040756288</v>
      </c>
      <c r="X62" s="6">
        <f t="shared" si="20"/>
        <v>2.1514162574127718E-3</v>
      </c>
      <c r="Y62" s="6">
        <f t="shared" si="21"/>
        <v>7.7827966695817933E-4</v>
      </c>
      <c r="AF62" s="6">
        <f t="shared" si="8"/>
        <v>13476.601252107523</v>
      </c>
      <c r="AG62" s="7">
        <f t="shared" si="9"/>
        <v>3150.3987478924773</v>
      </c>
      <c r="AH62" s="5">
        <f t="shared" si="10"/>
        <v>0.23376804647980556</v>
      </c>
      <c r="AI62" s="5"/>
      <c r="AJ62" s="7">
        <f t="shared" si="16"/>
        <v>120</v>
      </c>
      <c r="AK62" s="12">
        <f t="shared" si="17"/>
        <v>258.66666666666788</v>
      </c>
      <c r="AL62" s="12">
        <f t="shared" si="27"/>
        <v>209.66666666666683</v>
      </c>
    </row>
    <row r="63" spans="1:38" x14ac:dyDescent="0.25">
      <c r="A63" s="2">
        <v>121</v>
      </c>
      <c r="B63" s="7">
        <f>Raw_Data!C123</f>
        <v>16907</v>
      </c>
      <c r="C63" s="6">
        <f>Raw_Data!E123</f>
        <v>4774</v>
      </c>
      <c r="D63" s="6">
        <f>Raw_Data!D123</f>
        <v>585</v>
      </c>
      <c r="E63" s="6">
        <f t="shared" ref="E63:G63" si="79">(E61+2*E64)/3</f>
        <v>16893.333333333332</v>
      </c>
      <c r="F63" s="6">
        <f t="shared" si="79"/>
        <v>4772.333333333333</v>
      </c>
      <c r="G63" s="6">
        <f t="shared" si="79"/>
        <v>590.33333333333337</v>
      </c>
      <c r="H63" s="6">
        <f t="shared" si="1"/>
        <v>0.99632753623188408</v>
      </c>
      <c r="I63" s="6">
        <f t="shared" si="2"/>
        <v>2.5066666666666666E-3</v>
      </c>
      <c r="J63" s="6">
        <f t="shared" si="3"/>
        <v>1.1657971014492753E-3</v>
      </c>
      <c r="K63" s="2">
        <v>1</v>
      </c>
      <c r="L63" s="6">
        <f t="shared" si="4"/>
        <v>-2.4974610241545892E-3</v>
      </c>
      <c r="M63" s="6">
        <f t="shared" si="12"/>
        <v>-5.623188405795565E-5</v>
      </c>
      <c r="P63" s="2">
        <v>1</v>
      </c>
      <c r="Q63" s="6">
        <f t="shared" si="5"/>
        <v>2.5066666666666666E-3</v>
      </c>
      <c r="R63" s="6">
        <f t="shared" si="13"/>
        <v>3.3333333333334866E-6</v>
      </c>
      <c r="U63" s="2">
        <f t="shared" si="14"/>
        <v>121</v>
      </c>
      <c r="V63" s="1">
        <f t="shared" si="6"/>
        <v>44017</v>
      </c>
      <c r="W63" s="6">
        <f t="shared" si="19"/>
        <v>0.99700850272166797</v>
      </c>
      <c r="X63" s="6">
        <f t="shared" si="20"/>
        <v>2.1889194896257038E-3</v>
      </c>
      <c r="Y63" s="6">
        <f t="shared" si="21"/>
        <v>8.0257778870631484E-4</v>
      </c>
      <c r="AF63" s="6">
        <f t="shared" si="8"/>
        <v>13760.887480327356</v>
      </c>
      <c r="AG63" s="7">
        <f t="shared" si="9"/>
        <v>3146.1125196726443</v>
      </c>
      <c r="AH63" s="5">
        <f t="shared" si="10"/>
        <v>0.22862715243986589</v>
      </c>
      <c r="AI63" s="5"/>
      <c r="AJ63" s="7">
        <f t="shared" si="16"/>
        <v>121</v>
      </c>
      <c r="AK63" s="12">
        <f t="shared" si="17"/>
        <v>258.66666666666424</v>
      </c>
      <c r="AL63" s="12">
        <f t="shared" si="27"/>
        <v>237.33333333333317</v>
      </c>
    </row>
    <row r="64" spans="1:38" x14ac:dyDescent="0.25">
      <c r="A64" s="2">
        <v>122</v>
      </c>
      <c r="B64" s="7">
        <f>Raw_Data!C124</f>
        <v>17152</v>
      </c>
      <c r="C64" s="6">
        <f>Raw_Data!E124</f>
        <v>4785</v>
      </c>
      <c r="D64" s="6">
        <f>Raw_Data!D124</f>
        <v>593</v>
      </c>
      <c r="E64" s="7">
        <f t="shared" ref="E64:G64" si="80">IF(ISBLANK(B64),(B63+B65)/2, B64)</f>
        <v>17152</v>
      </c>
      <c r="F64" s="6">
        <f t="shared" si="80"/>
        <v>4785</v>
      </c>
      <c r="G64" s="6">
        <f t="shared" si="80"/>
        <v>593</v>
      </c>
      <c r="H64" s="6">
        <f t="shared" si="1"/>
        <v>0.99627130434782607</v>
      </c>
      <c r="I64" s="6">
        <f t="shared" si="2"/>
        <v>2.5595652173913044E-3</v>
      </c>
      <c r="J64" s="6">
        <f t="shared" si="3"/>
        <v>1.1691304347826088E-3</v>
      </c>
      <c r="K64" s="2">
        <v>1</v>
      </c>
      <c r="L64" s="6">
        <f t="shared" si="4"/>
        <v>-2.5500213776937617E-3</v>
      </c>
      <c r="M64" s="6">
        <f t="shared" si="12"/>
        <v>-6.800724637684441E-5</v>
      </c>
      <c r="P64" s="2">
        <v>1</v>
      </c>
      <c r="Q64" s="6">
        <f t="shared" si="5"/>
        <v>2.5595652173913044E-3</v>
      </c>
      <c r="R64" s="6">
        <f t="shared" si="13"/>
        <v>1.4130434782608572E-5</v>
      </c>
      <c r="U64" s="2">
        <f t="shared" si="14"/>
        <v>122</v>
      </c>
      <c r="V64" s="1">
        <f t="shared" si="6"/>
        <v>44018</v>
      </c>
      <c r="W64" s="6">
        <f t="shared" si="19"/>
        <v>0.99698192681436015</v>
      </c>
      <c r="X64" s="6">
        <f t="shared" si="20"/>
        <v>2.2264439245357408E-3</v>
      </c>
      <c r="Y64" s="6">
        <f t="shared" si="21"/>
        <v>7.9162926110385346E-4</v>
      </c>
      <c r="AF64" s="6">
        <f t="shared" si="8"/>
        <v>13883.136653943295</v>
      </c>
      <c r="AG64" s="7">
        <f t="shared" si="9"/>
        <v>3268.8633460567053</v>
      </c>
      <c r="AH64" s="5">
        <f t="shared" si="10"/>
        <v>0.2354556774551545</v>
      </c>
      <c r="AI64" s="5"/>
      <c r="AJ64" s="7">
        <f t="shared" si="16"/>
        <v>122</v>
      </c>
      <c r="AK64" s="12">
        <f t="shared" si="17"/>
        <v>258.66666666666788</v>
      </c>
      <c r="AL64" s="12">
        <f t="shared" si="27"/>
        <v>257.85714285714283</v>
      </c>
    </row>
    <row r="65" spans="1:38" x14ac:dyDescent="0.25">
      <c r="A65" s="2">
        <v>123</v>
      </c>
      <c r="B65" s="7">
        <f>Raw_Data!C125</f>
        <v>17519</v>
      </c>
      <c r="C65" s="6">
        <f>Raw_Data!E125</f>
        <v>4841</v>
      </c>
      <c r="D65" s="6">
        <f>Raw_Data!D125</f>
        <v>602</v>
      </c>
      <c r="E65" s="7">
        <f t="shared" ref="E65:G65" si="81">IF(ISBLANK(B65),(B64+B66)/2, B65)</f>
        <v>17519</v>
      </c>
      <c r="F65" s="6">
        <f t="shared" si="81"/>
        <v>4841</v>
      </c>
      <c r="G65" s="6">
        <f t="shared" si="81"/>
        <v>602</v>
      </c>
      <c r="H65" s="6">
        <f t="shared" si="1"/>
        <v>0.99619152173913039</v>
      </c>
      <c r="I65" s="6">
        <f t="shared" si="2"/>
        <v>2.6252173913043479E-3</v>
      </c>
      <c r="J65" s="6">
        <f t="shared" si="3"/>
        <v>1.1832608695652174E-3</v>
      </c>
      <c r="K65" s="2">
        <v>1</v>
      </c>
      <c r="L65" s="6">
        <f t="shared" si="4"/>
        <v>-2.6152193079395083E-3</v>
      </c>
      <c r="M65" s="6">
        <f t="shared" si="12"/>
        <v>-8.336956521737271E-5</v>
      </c>
      <c r="P65" s="2">
        <v>1</v>
      </c>
      <c r="Q65" s="6">
        <f t="shared" si="5"/>
        <v>2.6252173913043479E-3</v>
      </c>
      <c r="R65" s="6">
        <f t="shared" si="13"/>
        <v>1.6739130434782539E-5</v>
      </c>
      <c r="U65" s="2">
        <f t="shared" si="14"/>
        <v>123</v>
      </c>
      <c r="V65" s="1">
        <f t="shared" si="6"/>
        <v>44019</v>
      </c>
      <c r="W65" s="6">
        <f t="shared" si="19"/>
        <v>0.99691861281370242</v>
      </c>
      <c r="X65" s="6">
        <f t="shared" si="20"/>
        <v>2.26523095264545E-3</v>
      </c>
      <c r="Y65" s="6">
        <f t="shared" si="21"/>
        <v>8.1615623365210706E-4</v>
      </c>
      <c r="AF65" s="6">
        <f t="shared" si="8"/>
        <v>14174.381056968865</v>
      </c>
      <c r="AG65" s="7">
        <f t="shared" si="9"/>
        <v>3344.6189430311351</v>
      </c>
      <c r="AH65" s="5">
        <f t="shared" si="10"/>
        <v>0.23596225680603852</v>
      </c>
      <c r="AI65" s="5"/>
      <c r="AJ65" s="7">
        <f t="shared" si="16"/>
        <v>123</v>
      </c>
      <c r="AK65" s="12">
        <f t="shared" si="17"/>
        <v>367</v>
      </c>
      <c r="AL65" s="12">
        <f t="shared" si="27"/>
        <v>268.14285714285717</v>
      </c>
    </row>
    <row r="66" spans="1:38" x14ac:dyDescent="0.25">
      <c r="A66" s="2">
        <v>124</v>
      </c>
      <c r="B66" s="7">
        <f>Raw_Data!C126</f>
        <v>17919</v>
      </c>
      <c r="C66" s="6">
        <f>Raw_Data!E126</f>
        <v>4912</v>
      </c>
      <c r="D66" s="6">
        <f>Raw_Data!D126</f>
        <v>608</v>
      </c>
      <c r="E66" s="7">
        <f t="shared" ref="E66:G66" si="82">IF(ISBLANK(B66),(B65+B67)/2, B66)</f>
        <v>17919</v>
      </c>
      <c r="F66" s="6">
        <f t="shared" si="82"/>
        <v>4912</v>
      </c>
      <c r="G66" s="6">
        <f t="shared" si="82"/>
        <v>608</v>
      </c>
      <c r="H66" s="6">
        <f t="shared" si="1"/>
        <v>0.99610456521739132</v>
      </c>
      <c r="I66" s="6">
        <f t="shared" si="2"/>
        <v>2.6954347826086958E-3</v>
      </c>
      <c r="J66" s="6">
        <f t="shared" si="3"/>
        <v>1.1999999999999999E-3</v>
      </c>
      <c r="K66" s="2">
        <v>1</v>
      </c>
      <c r="L66" s="6">
        <f t="shared" si="4"/>
        <v>-2.6849348922022686E-3</v>
      </c>
      <c r="M66" s="6">
        <f t="shared" si="12"/>
        <v>-7.8913043478234801E-5</v>
      </c>
      <c r="P66" s="2">
        <v>1</v>
      </c>
      <c r="Q66" s="6">
        <f t="shared" si="5"/>
        <v>2.6954347826086958E-3</v>
      </c>
      <c r="R66" s="6">
        <f t="shared" si="13"/>
        <v>6.7391304347827301E-6</v>
      </c>
      <c r="U66" s="2">
        <f t="shared" si="14"/>
        <v>124</v>
      </c>
      <c r="V66" s="1">
        <f t="shared" si="6"/>
        <v>44020</v>
      </c>
      <c r="W66" s="6">
        <f t="shared" si="19"/>
        <v>0.99689047673627929</v>
      </c>
      <c r="X66" s="6">
        <f t="shared" si="20"/>
        <v>2.3040790066757122E-3</v>
      </c>
      <c r="Y66" s="6">
        <f t="shared" si="21"/>
        <v>8.0544425704470756E-4</v>
      </c>
      <c r="AF66" s="6">
        <f t="shared" si="8"/>
        <v>14303.807013115289</v>
      </c>
      <c r="AG66" s="7">
        <f t="shared" si="9"/>
        <v>3615.192986884711</v>
      </c>
      <c r="AH66" s="5">
        <f t="shared" si="10"/>
        <v>0.25274341184622445</v>
      </c>
      <c r="AI66" s="5"/>
      <c r="AJ66" s="7">
        <f t="shared" si="16"/>
        <v>124</v>
      </c>
      <c r="AK66" s="12">
        <f t="shared" si="17"/>
        <v>400</v>
      </c>
      <c r="AL66" s="12">
        <f t="shared" si="27"/>
        <v>296.71428571428572</v>
      </c>
    </row>
    <row r="67" spans="1:38" x14ac:dyDescent="0.25">
      <c r="A67" s="2">
        <v>125</v>
      </c>
      <c r="B67" s="7">
        <f>Raw_Data!C127</f>
        <v>18245</v>
      </c>
      <c r="C67" s="6">
        <f>Raw_Data!E127</f>
        <v>4939</v>
      </c>
      <c r="D67" s="6">
        <f>Raw_Data!D127</f>
        <v>612</v>
      </c>
      <c r="E67" s="7">
        <f t="shared" ref="E67:G67" si="83">IF(ISBLANK(B67),(B66+B68)/2, B67)</f>
        <v>18245</v>
      </c>
      <c r="F67" s="6">
        <f t="shared" si="83"/>
        <v>4939</v>
      </c>
      <c r="G67" s="6">
        <f t="shared" si="83"/>
        <v>612</v>
      </c>
      <c r="H67" s="6">
        <f t="shared" si="1"/>
        <v>0.99603369565217392</v>
      </c>
      <c r="I67" s="6">
        <f t="shared" si="2"/>
        <v>2.7595652173913045E-3</v>
      </c>
      <c r="J67" s="6">
        <f t="shared" si="3"/>
        <v>1.2067391304347826E-3</v>
      </c>
      <c r="K67" s="2">
        <v>1</v>
      </c>
      <c r="L67" s="6">
        <f t="shared" si="4"/>
        <v>-2.7486199418714557E-3</v>
      </c>
      <c r="M67" s="6">
        <f t="shared" si="12"/>
        <v>-8.1630434782598016E-5</v>
      </c>
      <c r="P67" s="2">
        <v>1</v>
      </c>
      <c r="Q67" s="6">
        <f t="shared" si="5"/>
        <v>2.7595652173913045E-3</v>
      </c>
      <c r="R67" s="6">
        <f t="shared" si="13"/>
        <v>7.1086956521739138E-5</v>
      </c>
      <c r="U67" s="2">
        <f t="shared" si="14"/>
        <v>125</v>
      </c>
      <c r="V67" s="1">
        <f t="shared" si="6"/>
        <v>44021</v>
      </c>
      <c r="W67" s="6">
        <f t="shared" si="19"/>
        <v>0.99682559701856155</v>
      </c>
      <c r="X67" s="6">
        <f t="shared" si="20"/>
        <v>2.3441948286707665E-3</v>
      </c>
      <c r="Y67" s="6">
        <f t="shared" si="21"/>
        <v>8.3020815276766509E-4</v>
      </c>
      <c r="AF67" s="6">
        <f t="shared" si="8"/>
        <v>14602.253714616874</v>
      </c>
      <c r="AG67" s="7">
        <f t="shared" si="9"/>
        <v>3642.7462853831257</v>
      </c>
      <c r="AH67" s="5">
        <f t="shared" si="10"/>
        <v>0.24946466186495117</v>
      </c>
      <c r="AI67" s="5"/>
      <c r="AJ67" s="7">
        <f t="shared" si="16"/>
        <v>125</v>
      </c>
      <c r="AK67" s="12">
        <f t="shared" si="17"/>
        <v>326</v>
      </c>
      <c r="AL67" s="12">
        <f t="shared" si="27"/>
        <v>309.42857142857144</v>
      </c>
    </row>
    <row r="68" spans="1:38" x14ac:dyDescent="0.25">
      <c r="A68" s="2">
        <v>126</v>
      </c>
      <c r="B68" s="7">
        <f>Raw_Data!C128</f>
        <v>18670</v>
      </c>
      <c r="C68" s="6">
        <f>Raw_Data!E128</f>
        <v>5258</v>
      </c>
      <c r="D68" s="6">
        <f>Raw_Data!D128</f>
        <v>620</v>
      </c>
      <c r="E68" s="7">
        <f t="shared" ref="E68:G68" si="84">IF(ISBLANK(B68),(B67+B69)/2, B68)</f>
        <v>18670</v>
      </c>
      <c r="F68" s="6">
        <f t="shared" si="84"/>
        <v>5258</v>
      </c>
      <c r="G68" s="6">
        <f t="shared" si="84"/>
        <v>620</v>
      </c>
      <c r="H68" s="6">
        <f t="shared" si="1"/>
        <v>0.99594130434782613</v>
      </c>
      <c r="I68" s="6">
        <f t="shared" si="2"/>
        <v>2.7808695652173912E-3</v>
      </c>
      <c r="J68" s="6">
        <f t="shared" si="3"/>
        <v>1.2778260869565218E-3</v>
      </c>
      <c r="K68" s="2">
        <v>1</v>
      </c>
      <c r="L68" s="6">
        <f t="shared" si="4"/>
        <v>-2.7695828620037809E-3</v>
      </c>
      <c r="M68" s="6">
        <f t="shared" si="12"/>
        <v>-9.5217391304358578E-5</v>
      </c>
      <c r="P68" s="2">
        <v>1</v>
      </c>
      <c r="Q68" s="6">
        <f t="shared" si="5"/>
        <v>2.7808695652173912E-3</v>
      </c>
      <c r="R68" s="6">
        <f t="shared" si="13"/>
        <v>1.4347826086956493E-5</v>
      </c>
      <c r="U68" s="2">
        <f t="shared" si="14"/>
        <v>126</v>
      </c>
      <c r="V68" s="1">
        <f t="shared" si="6"/>
        <v>44022</v>
      </c>
      <c r="W68" s="6">
        <f t="shared" si="19"/>
        <v>0.99679584762227846</v>
      </c>
      <c r="X68" s="6">
        <f t="shared" si="20"/>
        <v>2.384411546631876E-3</v>
      </c>
      <c r="Y68" s="6">
        <f t="shared" si="21"/>
        <v>8.1974083108932627E-4</v>
      </c>
      <c r="AF68" s="6">
        <f t="shared" si="8"/>
        <v>14739.100937519068</v>
      </c>
      <c r="AG68" s="7">
        <f t="shared" si="9"/>
        <v>3930.8990624809321</v>
      </c>
      <c r="AH68" s="5">
        <f t="shared" si="10"/>
        <v>0.26669870022225339</v>
      </c>
      <c r="AI68" s="5"/>
      <c r="AJ68" s="7">
        <f t="shared" si="16"/>
        <v>126</v>
      </c>
      <c r="AK68" s="12">
        <f t="shared" si="17"/>
        <v>425</v>
      </c>
      <c r="AL68" s="12">
        <f t="shared" si="27"/>
        <v>327.71428571428572</v>
      </c>
    </row>
    <row r="69" spans="1:38" x14ac:dyDescent="0.25">
      <c r="A69" s="2">
        <v>127</v>
      </c>
      <c r="B69" s="7">
        <f>Raw_Data!C129</f>
        <v>19121</v>
      </c>
      <c r="C69" s="6">
        <f>Raw_Data!E129</f>
        <v>5322</v>
      </c>
      <c r="D69" s="6">
        <f>Raw_Data!D129</f>
        <v>622</v>
      </c>
      <c r="E69" s="7">
        <f t="shared" ref="E69:G69" si="85">IF(ISBLANK(B69),(B68+B70)/2, B69)</f>
        <v>19121</v>
      </c>
      <c r="F69" s="6">
        <f t="shared" si="85"/>
        <v>5322</v>
      </c>
      <c r="G69" s="6">
        <f t="shared" si="85"/>
        <v>622</v>
      </c>
      <c r="H69" s="6">
        <f t="shared" si="1"/>
        <v>0.99584326086956521</v>
      </c>
      <c r="I69" s="6">
        <f t="shared" si="2"/>
        <v>2.8645652173913045E-3</v>
      </c>
      <c r="J69" s="6">
        <f t="shared" si="3"/>
        <v>1.2921739130434783E-3</v>
      </c>
      <c r="K69" s="2">
        <v>1</v>
      </c>
      <c r="L69" s="6">
        <f t="shared" si="4"/>
        <v>-2.8526579670604918E-3</v>
      </c>
      <c r="M69" s="6">
        <f t="shared" si="12"/>
        <v>-7.8152173913048628E-5</v>
      </c>
      <c r="P69" s="2">
        <v>1</v>
      </c>
      <c r="Q69" s="6">
        <f t="shared" si="5"/>
        <v>2.8645652173913045E-3</v>
      </c>
      <c r="R69" s="6">
        <f t="shared" si="13"/>
        <v>3.0434782608695921E-6</v>
      </c>
      <c r="U69" s="2">
        <f t="shared" si="14"/>
        <v>127</v>
      </c>
      <c r="V69" s="1">
        <f t="shared" si="6"/>
        <v>44023</v>
      </c>
      <c r="W69" s="6">
        <f t="shared" si="19"/>
        <v>0.99672934733170204</v>
      </c>
      <c r="X69" s="6">
        <f t="shared" si="20"/>
        <v>2.4259026712209818E-3</v>
      </c>
      <c r="Y69" s="6">
        <f t="shared" si="21"/>
        <v>8.4474999707699497E-4</v>
      </c>
      <c r="AF69" s="6">
        <f t="shared" si="8"/>
        <v>15045.002274170605</v>
      </c>
      <c r="AG69" s="7">
        <f t="shared" si="9"/>
        <v>4075.9977258293948</v>
      </c>
      <c r="AH69" s="5">
        <f t="shared" si="10"/>
        <v>0.27092037950882231</v>
      </c>
      <c r="AI69" s="5"/>
      <c r="AJ69" s="7">
        <f t="shared" si="16"/>
        <v>127</v>
      </c>
      <c r="AK69" s="12">
        <f t="shared" si="17"/>
        <v>451</v>
      </c>
      <c r="AL69" s="12">
        <f t="shared" si="27"/>
        <v>355.19047619047603</v>
      </c>
    </row>
    <row r="70" spans="1:38" x14ac:dyDescent="0.25">
      <c r="A70" s="2">
        <v>128</v>
      </c>
      <c r="B70" s="7">
        <f>Raw_Data!C130</f>
        <v>19389</v>
      </c>
      <c r="C70" s="6">
        <f>Raw_Data!E130</f>
        <v>5333</v>
      </c>
      <c r="D70" s="6">
        <f>Raw_Data!D130</f>
        <v>625</v>
      </c>
      <c r="E70" s="7">
        <f t="shared" ref="E70:G70" si="86">IF(ISBLANK(B70),(B69+B71)/2, B70)</f>
        <v>19389</v>
      </c>
      <c r="F70" s="6">
        <f t="shared" si="86"/>
        <v>5333</v>
      </c>
      <c r="G70" s="6">
        <f t="shared" si="86"/>
        <v>625</v>
      </c>
      <c r="H70" s="6">
        <f t="shared" si="1"/>
        <v>0.99578500000000003</v>
      </c>
      <c r="I70" s="6">
        <f t="shared" si="2"/>
        <v>2.9197826086956521E-3</v>
      </c>
      <c r="J70" s="6">
        <f t="shared" si="3"/>
        <v>1.2952173913043478E-3</v>
      </c>
      <c r="K70" s="2">
        <v>1</v>
      </c>
      <c r="L70" s="6">
        <f t="shared" si="4"/>
        <v>-2.9074757250000002E-3</v>
      </c>
      <c r="M70" s="6">
        <f t="shared" si="12"/>
        <v>-5.7826086956536127E-5</v>
      </c>
      <c r="P70" s="2">
        <v>1</v>
      </c>
      <c r="Q70" s="6">
        <f t="shared" si="5"/>
        <v>2.9197826086956521E-3</v>
      </c>
      <c r="R70" s="6">
        <f t="shared" si="13"/>
        <v>3.2608695652172962E-6</v>
      </c>
      <c r="U70" s="2">
        <f t="shared" si="14"/>
        <v>128</v>
      </c>
      <c r="V70" s="1">
        <f t="shared" si="6"/>
        <v>44024</v>
      </c>
      <c r="W70" s="6">
        <f t="shared" si="19"/>
        <v>0.99669792962839687</v>
      </c>
      <c r="X70" s="6">
        <f t="shared" si="20"/>
        <v>2.4675346536977808E-3</v>
      </c>
      <c r="Y70" s="6">
        <f t="shared" si="21"/>
        <v>8.3453571790503302E-4</v>
      </c>
      <c r="AF70" s="6">
        <f t="shared" si="8"/>
        <v>15189.523709374385</v>
      </c>
      <c r="AG70" s="7">
        <f t="shared" si="9"/>
        <v>4199.4762906256146</v>
      </c>
      <c r="AH70" s="5">
        <f t="shared" si="10"/>
        <v>0.27647188753086843</v>
      </c>
      <c r="AI70" s="5"/>
      <c r="AJ70" s="7">
        <f t="shared" si="16"/>
        <v>128</v>
      </c>
      <c r="AK70" s="12">
        <f t="shared" si="17"/>
        <v>268</v>
      </c>
      <c r="AL70" s="12">
        <f t="shared" si="27"/>
        <v>356.52380952380969</v>
      </c>
    </row>
    <row r="71" spans="1:38" x14ac:dyDescent="0.25">
      <c r="A71" s="2">
        <v>129</v>
      </c>
      <c r="B71" s="7">
        <f>Raw_Data!C131</f>
        <v>19653</v>
      </c>
      <c r="C71" s="6">
        <f>Raw_Data!E131</f>
        <v>5344</v>
      </c>
      <c r="D71" s="6">
        <f>Raw_Data!D131</f>
        <v>629</v>
      </c>
      <c r="E71" s="7">
        <f t="shared" ref="E71:G71" si="87">IF(ISBLANK(B71),(B70+B72)/2, B71)</f>
        <v>19653</v>
      </c>
      <c r="F71" s="6">
        <f t="shared" si="87"/>
        <v>5344</v>
      </c>
      <c r="G71" s="6">
        <f t="shared" si="87"/>
        <v>629</v>
      </c>
      <c r="H71" s="6">
        <f t="shared" si="1"/>
        <v>0.99572760869565213</v>
      </c>
      <c r="I71" s="6">
        <f t="shared" si="2"/>
        <v>2.9739130434782608E-3</v>
      </c>
      <c r="J71" s="6">
        <f t="shared" si="3"/>
        <v>1.2984782608695651E-3</v>
      </c>
      <c r="K71" s="2">
        <v>1</v>
      </c>
      <c r="L71" s="6">
        <f t="shared" si="4"/>
        <v>-2.9612073232514178E-3</v>
      </c>
      <c r="M71" s="6">
        <f t="shared" si="12"/>
        <v>-9.076086956522067E-5</v>
      </c>
      <c r="P71" s="2">
        <v>1</v>
      </c>
      <c r="Q71" s="6">
        <f t="shared" si="5"/>
        <v>2.9739130434782608E-3</v>
      </c>
      <c r="R71" s="6">
        <f t="shared" si="13"/>
        <v>1.1086956521739197E-5</v>
      </c>
      <c r="U71" s="2">
        <f t="shared" si="14"/>
        <v>129</v>
      </c>
      <c r="V71" s="1">
        <f t="shared" si="6"/>
        <v>44025</v>
      </c>
      <c r="W71" s="6">
        <f t="shared" si="19"/>
        <v>0.99662975206349136</v>
      </c>
      <c r="X71" s="6">
        <f t="shared" si="20"/>
        <v>2.5104491510575789E-3</v>
      </c>
      <c r="Y71" s="6">
        <f t="shared" si="21"/>
        <v>8.5979878545106383E-4</v>
      </c>
      <c r="AF71" s="6">
        <f t="shared" si="8"/>
        <v>15503.14050793975</v>
      </c>
      <c r="AG71" s="7">
        <f t="shared" si="9"/>
        <v>4149.85949206025</v>
      </c>
      <c r="AH71" s="5">
        <f t="shared" si="10"/>
        <v>0.26767863517297985</v>
      </c>
      <c r="AI71" s="5"/>
      <c r="AJ71" s="7">
        <f t="shared" si="16"/>
        <v>129</v>
      </c>
      <c r="AK71" s="12">
        <f t="shared" si="17"/>
        <v>264</v>
      </c>
      <c r="AL71" s="12">
        <f t="shared" si="27"/>
        <v>357.28571428571428</v>
      </c>
    </row>
    <row r="72" spans="1:38" x14ac:dyDescent="0.25">
      <c r="A72" s="2">
        <v>130</v>
      </c>
      <c r="B72" s="7">
        <f>Raw_Data!C132</f>
        <v>20224</v>
      </c>
      <c r="C72" s="6">
        <f>Raw_Data!E132</f>
        <v>5389</v>
      </c>
      <c r="D72" s="6">
        <f>Raw_Data!D132</f>
        <v>635</v>
      </c>
      <c r="E72" s="7">
        <f t="shared" ref="E72:G72" si="88">IF(ISBLANK(B72),(B71+B73)/2, B72)</f>
        <v>20224</v>
      </c>
      <c r="F72" s="6">
        <f t="shared" si="88"/>
        <v>5389</v>
      </c>
      <c r="G72" s="6">
        <f t="shared" si="88"/>
        <v>635</v>
      </c>
      <c r="H72" s="6">
        <f t="shared" si="1"/>
        <v>0.99560347826086959</v>
      </c>
      <c r="I72" s="6">
        <f t="shared" si="2"/>
        <v>3.0869565217391303E-3</v>
      </c>
      <c r="J72" s="6">
        <f t="shared" si="3"/>
        <v>1.3095652173913043E-3</v>
      </c>
      <c r="K72" s="2">
        <v>1</v>
      </c>
      <c r="L72" s="6">
        <f t="shared" si="4"/>
        <v>-3.0733846502835538E-3</v>
      </c>
      <c r="M72" s="6">
        <f t="shared" si="12"/>
        <v>-1.1130434782608001E-4</v>
      </c>
      <c r="P72" s="2">
        <v>1</v>
      </c>
      <c r="Q72" s="6">
        <f t="shared" si="5"/>
        <v>3.0869565217391303E-3</v>
      </c>
      <c r="R72" s="6">
        <f t="shared" si="13"/>
        <v>2.0869565217391303E-5</v>
      </c>
      <c r="U72" s="2">
        <f t="shared" si="14"/>
        <v>130</v>
      </c>
      <c r="V72" s="1">
        <f t="shared" si="6"/>
        <v>44026</v>
      </c>
      <c r="W72" s="6">
        <f t="shared" si="19"/>
        <v>0.99659660916535053</v>
      </c>
      <c r="X72" s="6">
        <f t="shared" si="20"/>
        <v>2.5535446051200604E-3</v>
      </c>
      <c r="Y72" s="6">
        <f t="shared" si="21"/>
        <v>8.4984622952905887E-4</v>
      </c>
      <c r="AF72" s="6">
        <f t="shared" si="8"/>
        <v>15655.597839387547</v>
      </c>
      <c r="AG72" s="7">
        <f t="shared" si="9"/>
        <v>4568.4021606124534</v>
      </c>
      <c r="AH72" s="5">
        <f t="shared" si="10"/>
        <v>0.29180630516190947</v>
      </c>
      <c r="AI72" s="5"/>
      <c r="AJ72" s="7">
        <f t="shared" si="16"/>
        <v>130</v>
      </c>
      <c r="AK72" s="12">
        <f t="shared" si="17"/>
        <v>571</v>
      </c>
      <c r="AL72" s="12">
        <f t="shared" si="27"/>
        <v>386.42857142857144</v>
      </c>
    </row>
    <row r="73" spans="1:38" x14ac:dyDescent="0.25">
      <c r="A73" s="2">
        <v>131</v>
      </c>
      <c r="B73" s="7">
        <f>Raw_Data!C133</f>
        <v>20677</v>
      </c>
      <c r="C73" s="6">
        <f>Raw_Data!E133</f>
        <v>5475</v>
      </c>
      <c r="D73" s="6">
        <f>Raw_Data!D133</f>
        <v>645</v>
      </c>
      <c r="E73" s="7">
        <f t="shared" ref="E73:G73" si="89">IF(ISBLANK(B73),(B72+B74)/2, B73)</f>
        <v>20677</v>
      </c>
      <c r="F73" s="6">
        <f t="shared" si="89"/>
        <v>5475</v>
      </c>
      <c r="G73" s="6">
        <f t="shared" si="89"/>
        <v>645</v>
      </c>
      <c r="H73" s="6">
        <f t="shared" si="1"/>
        <v>0.99550499999999997</v>
      </c>
      <c r="I73" s="6">
        <f t="shared" si="2"/>
        <v>3.1645652173913044E-3</v>
      </c>
      <c r="J73" s="6">
        <f t="shared" si="3"/>
        <v>1.3304347826086956E-3</v>
      </c>
      <c r="K73" s="2">
        <v>1</v>
      </c>
      <c r="L73" s="6">
        <f t="shared" si="4"/>
        <v>-3.1503404967391305E-3</v>
      </c>
      <c r="M73" s="6">
        <f t="shared" si="12"/>
        <v>-9.3369565217382711E-5</v>
      </c>
      <c r="P73" s="2">
        <v>1</v>
      </c>
      <c r="Q73" s="6">
        <f t="shared" si="5"/>
        <v>3.1645652173913044E-3</v>
      </c>
      <c r="R73" s="6">
        <f t="shared" si="13"/>
        <v>6.5217391304348091E-6</v>
      </c>
      <c r="U73" s="2">
        <f t="shared" si="14"/>
        <v>131</v>
      </c>
      <c r="V73" s="1">
        <f t="shared" si="6"/>
        <v>44027</v>
      </c>
      <c r="W73" s="6">
        <f t="shared" si="19"/>
        <v>0.99652669571687957</v>
      </c>
      <c r="X73" s="6">
        <f t="shared" si="20"/>
        <v>2.5979321591921784E-3</v>
      </c>
      <c r="Y73" s="6">
        <f t="shared" si="21"/>
        <v>8.7537212392823998E-4</v>
      </c>
      <c r="AF73" s="6">
        <f t="shared" si="8"/>
        <v>15977.199702353961</v>
      </c>
      <c r="AG73" s="7">
        <f t="shared" si="9"/>
        <v>4699.8002976460393</v>
      </c>
      <c r="AH73" s="5">
        <f t="shared" si="10"/>
        <v>0.29415669736878897</v>
      </c>
      <c r="AI73" s="5"/>
      <c r="AJ73" s="7">
        <f t="shared" si="16"/>
        <v>131</v>
      </c>
      <c r="AK73" s="12">
        <f t="shared" si="17"/>
        <v>453</v>
      </c>
      <c r="AL73" s="12">
        <f t="shared" si="27"/>
        <v>394</v>
      </c>
    </row>
    <row r="74" spans="1:38" x14ac:dyDescent="0.25">
      <c r="A74" s="2">
        <v>132</v>
      </c>
      <c r="B74" s="7">
        <f>Raw_Data!C134</f>
        <v>21083</v>
      </c>
      <c r="C74" s="6">
        <f>Raw_Data!E134</f>
        <v>5500</v>
      </c>
      <c r="D74" s="6">
        <f>Raw_Data!D134</f>
        <v>650</v>
      </c>
      <c r="E74" s="7">
        <f t="shared" ref="E74:G74" si="90">IF(ISBLANK(B74),(B73+B75)/2, B74)</f>
        <v>21083</v>
      </c>
      <c r="F74" s="6">
        <f t="shared" si="90"/>
        <v>5500</v>
      </c>
      <c r="G74" s="6">
        <f t="shared" si="90"/>
        <v>650</v>
      </c>
      <c r="H74" s="6">
        <f t="shared" si="1"/>
        <v>0.99541673913043482</v>
      </c>
      <c r="I74" s="6">
        <f t="shared" si="2"/>
        <v>3.2463043478260871E-3</v>
      </c>
      <c r="J74" s="6">
        <f t="shared" si="3"/>
        <v>1.3369565217391305E-3</v>
      </c>
      <c r="K74" s="2">
        <v>1</v>
      </c>
      <c r="L74" s="6">
        <f t="shared" si="4"/>
        <v>-3.2314256881379967E-3</v>
      </c>
      <c r="M74" s="6">
        <f t="shared" si="12"/>
        <v>-1.0086956521737633E-4</v>
      </c>
      <c r="P74" s="2">
        <v>1</v>
      </c>
      <c r="Q74" s="6">
        <f t="shared" si="5"/>
        <v>3.2463043478260871E-3</v>
      </c>
      <c r="R74" s="6">
        <f t="shared" si="13"/>
        <v>2.7826086956521737E-4</v>
      </c>
      <c r="U74" s="2">
        <f t="shared" si="14"/>
        <v>132</v>
      </c>
      <c r="V74" s="1">
        <f t="shared" si="6"/>
        <v>44028</v>
      </c>
      <c r="W74" s="6">
        <f t="shared" si="19"/>
        <v>0.99649176877429291</v>
      </c>
      <c r="X74" s="6">
        <f t="shared" si="20"/>
        <v>2.6425409506987646E-3</v>
      </c>
      <c r="Y74" s="6">
        <f t="shared" si="21"/>
        <v>8.6569027500792704E-4</v>
      </c>
      <c r="AF74" s="6">
        <f t="shared" si="8"/>
        <v>16137.863638252626</v>
      </c>
      <c r="AG74" s="7">
        <f t="shared" si="9"/>
        <v>4945.1363617473744</v>
      </c>
      <c r="AH74" s="5">
        <f t="shared" si="10"/>
        <v>0.30643066967213656</v>
      </c>
      <c r="AI74" s="5"/>
      <c r="AJ74" s="7">
        <f t="shared" si="16"/>
        <v>132</v>
      </c>
      <c r="AK74" s="12">
        <f t="shared" si="17"/>
        <v>406</v>
      </c>
      <c r="AL74" s="12">
        <f t="shared" si="27"/>
        <v>405.42857142857144</v>
      </c>
    </row>
    <row r="75" spans="1:38" x14ac:dyDescent="0.25">
      <c r="A75" s="2">
        <v>133</v>
      </c>
      <c r="B75" s="7">
        <f>Raw_Data!C135</f>
        <v>21605</v>
      </c>
      <c r="C75" s="6">
        <f>Raw_Data!E135</f>
        <v>6772</v>
      </c>
      <c r="D75" s="6">
        <f>Raw_Data!D135</f>
        <v>658</v>
      </c>
      <c r="E75" s="7">
        <f t="shared" ref="E75:G75" si="91">IF(ISBLANK(B75),(B74+B76)/2, B75)</f>
        <v>21605</v>
      </c>
      <c r="F75" s="6">
        <f t="shared" si="91"/>
        <v>6772</v>
      </c>
      <c r="G75" s="6">
        <f t="shared" si="91"/>
        <v>658</v>
      </c>
      <c r="H75" s="6">
        <f t="shared" si="1"/>
        <v>0.99530326086956522</v>
      </c>
      <c r="I75" s="6">
        <f t="shared" si="2"/>
        <v>3.0815217391304346E-3</v>
      </c>
      <c r="J75" s="6">
        <f t="shared" si="3"/>
        <v>1.6152173913043478E-3</v>
      </c>
      <c r="K75" s="2">
        <v>1</v>
      </c>
      <c r="L75" s="6">
        <f t="shared" si="4"/>
        <v>-3.0670486353969752E-3</v>
      </c>
      <c r="M75" s="6">
        <f t="shared" si="12"/>
        <v>-1.1967391304351649E-4</v>
      </c>
      <c r="P75" s="2">
        <v>1</v>
      </c>
      <c r="Q75" s="6">
        <f t="shared" si="5"/>
        <v>3.0815217391304346E-3</v>
      </c>
      <c r="R75" s="6">
        <f t="shared" si="13"/>
        <v>1.3260869565217322E-5</v>
      </c>
      <c r="U75" s="2">
        <f t="shared" si="14"/>
        <v>133</v>
      </c>
      <c r="V75" s="1">
        <f t="shared" si="6"/>
        <v>44029</v>
      </c>
      <c r="W75" s="6">
        <f t="shared" si="19"/>
        <v>0.99642005886124996</v>
      </c>
      <c r="X75" s="6">
        <f t="shared" si="20"/>
        <v>2.6884529130773186E-3</v>
      </c>
      <c r="Y75" s="6">
        <f t="shared" si="21"/>
        <v>8.9148822567266031E-4</v>
      </c>
      <c r="AF75" s="6">
        <f t="shared" si="8"/>
        <v>16467.729238250195</v>
      </c>
      <c r="AG75" s="7">
        <f t="shared" si="9"/>
        <v>5137.2707617498054</v>
      </c>
      <c r="AH75" s="5">
        <f t="shared" si="10"/>
        <v>0.31195987542819681</v>
      </c>
      <c r="AI75" s="5"/>
      <c r="AJ75" s="7">
        <f t="shared" si="16"/>
        <v>133</v>
      </c>
      <c r="AK75" s="12">
        <f t="shared" si="17"/>
        <v>522</v>
      </c>
      <c r="AL75" s="12">
        <f t="shared" si="27"/>
        <v>419.28571428571428</v>
      </c>
    </row>
    <row r="76" spans="1:38" x14ac:dyDescent="0.25">
      <c r="A76" s="2">
        <v>134</v>
      </c>
      <c r="B76" s="7">
        <f>Raw_Data!C136</f>
        <v>22184</v>
      </c>
      <c r="C76" s="6">
        <f>Raw_Data!E136</f>
        <v>6824</v>
      </c>
      <c r="D76" s="6">
        <f>Raw_Data!D136</f>
        <v>667</v>
      </c>
      <c r="E76" s="7">
        <f t="shared" ref="E76:G76" si="92">IF(ISBLANK(B76),(B75+B77)/2, B76)</f>
        <v>22184</v>
      </c>
      <c r="F76" s="6">
        <f t="shared" si="92"/>
        <v>6824</v>
      </c>
      <c r="G76" s="6">
        <f t="shared" si="92"/>
        <v>667</v>
      </c>
      <c r="H76" s="6">
        <f t="shared" si="1"/>
        <v>0.99517739130434779</v>
      </c>
      <c r="I76" s="6">
        <f t="shared" si="2"/>
        <v>3.1941304347826087E-3</v>
      </c>
      <c r="J76" s="6">
        <f t="shared" si="3"/>
        <v>1.6284782608695651E-3</v>
      </c>
      <c r="K76" s="2">
        <v>1</v>
      </c>
      <c r="L76" s="6">
        <f t="shared" si="4"/>
        <v>-3.1787263935727787E-3</v>
      </c>
      <c r="M76" s="6">
        <f t="shared" si="12"/>
        <v>-1.6913043478261613E-4</v>
      </c>
      <c r="P76" s="2">
        <v>1</v>
      </c>
      <c r="Q76" s="6">
        <f t="shared" si="5"/>
        <v>3.1941304347826087E-3</v>
      </c>
      <c r="R76" s="6">
        <f t="shared" si="13"/>
        <v>1.1521739130434822E-5</v>
      </c>
      <c r="U76" s="2">
        <f t="shared" si="14"/>
        <v>134</v>
      </c>
      <c r="V76" s="1">
        <f t="shared" si="6"/>
        <v>44030</v>
      </c>
      <c r="W76" s="6">
        <f t="shared" si="19"/>
        <v>0.99638328699870415</v>
      </c>
      <c r="X76" s="6">
        <f t="shared" si="20"/>
        <v>2.734626620610991E-3</v>
      </c>
      <c r="Y76" s="6">
        <f t="shared" si="21"/>
        <v>8.8208638068446553E-4</v>
      </c>
      <c r="AF76" s="6">
        <f t="shared" si="8"/>
        <v>16636.879805960893</v>
      </c>
      <c r="AG76" s="7">
        <f t="shared" si="9"/>
        <v>5547.1201940391074</v>
      </c>
      <c r="AH76" s="5">
        <f t="shared" si="10"/>
        <v>0.33342310930512392</v>
      </c>
      <c r="AI76" s="5"/>
      <c r="AJ76" s="7">
        <f t="shared" si="16"/>
        <v>134</v>
      </c>
      <c r="AK76" s="12">
        <f t="shared" si="17"/>
        <v>579</v>
      </c>
      <c r="AL76" s="12">
        <f t="shared" si="27"/>
        <v>437.57142857142856</v>
      </c>
    </row>
    <row r="77" spans="1:38" x14ac:dyDescent="0.25">
      <c r="A77" s="2">
        <v>135</v>
      </c>
      <c r="B77" s="7">
        <f>Raw_Data!C137</f>
        <v>23161</v>
      </c>
      <c r="C77" s="6">
        <f>Raw_Data!E137</f>
        <v>6874</v>
      </c>
      <c r="D77" s="6">
        <f>Raw_Data!D137</f>
        <v>670</v>
      </c>
      <c r="E77" s="7">
        <f t="shared" ref="E77:G77" si="93">IF(ISBLANK(B77),(B76+B78)/2, B77)</f>
        <v>23161</v>
      </c>
      <c r="F77" s="6">
        <f t="shared" si="93"/>
        <v>6874</v>
      </c>
      <c r="G77" s="6">
        <f t="shared" si="93"/>
        <v>670</v>
      </c>
      <c r="H77" s="6">
        <f t="shared" si="1"/>
        <v>0.99496499999999999</v>
      </c>
      <c r="I77" s="6">
        <f t="shared" si="2"/>
        <v>3.395E-3</v>
      </c>
      <c r="J77" s="6">
        <f t="shared" si="3"/>
        <v>1.64E-3</v>
      </c>
      <c r="K77" s="2">
        <v>1</v>
      </c>
      <c r="L77" s="6">
        <f t="shared" si="4"/>
        <v>-3.3779061750000001E-3</v>
      </c>
      <c r="M77" s="6">
        <f t="shared" si="12"/>
        <v>-1.3369565217391521E-4</v>
      </c>
      <c r="P77" s="2">
        <v>1</v>
      </c>
      <c r="Q77" s="6">
        <f t="shared" si="5"/>
        <v>3.395E-3</v>
      </c>
      <c r="R77" s="6">
        <f t="shared" si="13"/>
        <v>6.5217391304354597E-7</v>
      </c>
      <c r="U77" s="2">
        <f t="shared" si="14"/>
        <v>135</v>
      </c>
      <c r="V77" s="1">
        <f t="shared" si="6"/>
        <v>44031</v>
      </c>
      <c r="W77" s="6">
        <f t="shared" si="19"/>
        <v>0.99630971800234758</v>
      </c>
      <c r="X77" s="6">
        <f t="shared" si="20"/>
        <v>2.7821160660621942E-3</v>
      </c>
      <c r="Y77" s="6">
        <f t="shared" si="21"/>
        <v>9.0816593159018385E-4</v>
      </c>
      <c r="AF77" s="6">
        <f t="shared" si="8"/>
        <v>16975.297189201145</v>
      </c>
      <c r="AG77" s="7">
        <f t="shared" si="9"/>
        <v>6185.7028107988554</v>
      </c>
      <c r="AH77" s="5">
        <f t="shared" si="10"/>
        <v>0.36439437506483818</v>
      </c>
      <c r="AI77" s="5"/>
      <c r="AJ77" s="7">
        <f t="shared" si="16"/>
        <v>135</v>
      </c>
      <c r="AK77" s="12">
        <f t="shared" si="17"/>
        <v>977</v>
      </c>
      <c r="AL77" s="12">
        <f t="shared" si="27"/>
        <v>538.85714285714289</v>
      </c>
    </row>
    <row r="78" spans="1:38" x14ac:dyDescent="0.25">
      <c r="A78" s="2">
        <v>136</v>
      </c>
      <c r="B78" s="7">
        <f>Raw_Data!C138</f>
        <v>23414</v>
      </c>
      <c r="C78" s="6">
        <f>Raw_Data!E138</f>
        <v>6876</v>
      </c>
      <c r="D78" s="6">
        <f>Raw_Data!D138</f>
        <v>671</v>
      </c>
      <c r="E78" s="7">
        <f t="shared" ref="E78:G78" si="94">IF(ISBLANK(B78),(B77+B79)/2, B78)</f>
        <v>23414</v>
      </c>
      <c r="F78" s="6">
        <f t="shared" si="94"/>
        <v>6876</v>
      </c>
      <c r="G78" s="6">
        <f t="shared" si="94"/>
        <v>671</v>
      </c>
      <c r="H78" s="6">
        <f t="shared" si="1"/>
        <v>0.99490999999999996</v>
      </c>
      <c r="I78" s="6">
        <f t="shared" si="2"/>
        <v>3.4493478260869564E-3</v>
      </c>
      <c r="J78" s="6">
        <f t="shared" si="3"/>
        <v>1.6406521739130435E-3</v>
      </c>
      <c r="K78" s="2">
        <v>1</v>
      </c>
      <c r="L78" s="6">
        <f t="shared" si="4"/>
        <v>-3.4317906456521738E-3</v>
      </c>
      <c r="M78" s="6">
        <f t="shared" si="12"/>
        <v>-9.7717391304319445E-5</v>
      </c>
      <c r="P78" s="2">
        <v>1</v>
      </c>
      <c r="Q78" s="6">
        <f t="shared" si="5"/>
        <v>3.4493478260869564E-3</v>
      </c>
      <c r="R78" s="6">
        <f t="shared" si="13"/>
        <v>1.1739130434782526E-5</v>
      </c>
      <c r="U78" s="2">
        <f t="shared" si="14"/>
        <v>136</v>
      </c>
      <c r="V78" s="1">
        <f t="shared" si="6"/>
        <v>44032</v>
      </c>
      <c r="W78" s="6">
        <f t="shared" si="19"/>
        <v>0.99627103825230678</v>
      </c>
      <c r="X78" s="6">
        <f t="shared" si="20"/>
        <v>2.8299080365404464E-3</v>
      </c>
      <c r="Y78" s="6">
        <f t="shared" si="21"/>
        <v>8.9905371115235806E-4</v>
      </c>
      <c r="AF78" s="6">
        <f t="shared" si="8"/>
        <v>17153.224039388791</v>
      </c>
      <c r="AG78" s="7">
        <f t="shared" si="9"/>
        <v>6260.7759606112086</v>
      </c>
      <c r="AH78" s="5">
        <f t="shared" si="10"/>
        <v>0.36499120784726219</v>
      </c>
      <c r="AI78" s="5"/>
      <c r="AJ78" s="7">
        <f t="shared" si="16"/>
        <v>136</v>
      </c>
      <c r="AK78" s="12">
        <f t="shared" si="17"/>
        <v>253</v>
      </c>
      <c r="AL78" s="12">
        <f t="shared" si="27"/>
        <v>537.28571428571433</v>
      </c>
    </row>
    <row r="79" spans="1:38" x14ac:dyDescent="0.25">
      <c r="A79" s="2">
        <v>137</v>
      </c>
      <c r="B79" s="7">
        <f>Raw_Data!C139</f>
        <v>24060</v>
      </c>
      <c r="C79" s="6">
        <f>Raw_Data!E139</f>
        <v>6927</v>
      </c>
      <c r="D79" s="6">
        <f>Raw_Data!D139</f>
        <v>674</v>
      </c>
      <c r="E79" s="7">
        <f t="shared" ref="E79:G79" si="95">IF(ISBLANK(B79),(B78+B80)/2, B79)</f>
        <v>24060</v>
      </c>
      <c r="F79" s="6">
        <f t="shared" si="95"/>
        <v>6927</v>
      </c>
      <c r="G79" s="6">
        <f t="shared" si="95"/>
        <v>674</v>
      </c>
      <c r="H79" s="6">
        <f t="shared" si="1"/>
        <v>0.99476956521739135</v>
      </c>
      <c r="I79" s="6">
        <f t="shared" si="2"/>
        <v>3.5780434782608696E-3</v>
      </c>
      <c r="J79" s="6">
        <f t="shared" si="3"/>
        <v>1.652391304347826E-3</v>
      </c>
      <c r="K79" s="2">
        <v>1</v>
      </c>
      <c r="L79" s="6">
        <f t="shared" si="4"/>
        <v>-3.559328755198488E-3</v>
      </c>
      <c r="M79" s="6">
        <f t="shared" si="12"/>
        <v>-1.2239130434782419E-4</v>
      </c>
      <c r="P79" s="2">
        <v>1</v>
      </c>
      <c r="Q79" s="6">
        <f t="shared" si="5"/>
        <v>3.5780434782608696E-3</v>
      </c>
      <c r="R79" s="6">
        <f t="shared" si="13"/>
        <v>1.6521739130434835E-5</v>
      </c>
      <c r="U79" s="2">
        <f t="shared" si="14"/>
        <v>137</v>
      </c>
      <c r="V79" s="1">
        <f t="shared" si="6"/>
        <v>44033</v>
      </c>
      <c r="W79" s="6">
        <f t="shared" si="19"/>
        <v>0.99619554544818145</v>
      </c>
      <c r="X79" s="6">
        <f t="shared" si="20"/>
        <v>2.8790298201963964E-3</v>
      </c>
      <c r="Y79" s="6">
        <f t="shared" si="21"/>
        <v>9.2542473162209211E-4</v>
      </c>
      <c r="AF79" s="6">
        <f t="shared" si="8"/>
        <v>17500.490938365321</v>
      </c>
      <c r="AG79" s="7">
        <f t="shared" si="9"/>
        <v>6559.5090616346788</v>
      </c>
      <c r="AH79" s="5">
        <f t="shared" si="10"/>
        <v>0.37481857421808917</v>
      </c>
      <c r="AI79" s="5"/>
      <c r="AJ79" s="7">
        <f t="shared" si="16"/>
        <v>137</v>
      </c>
      <c r="AK79" s="12">
        <f t="shared" si="17"/>
        <v>646</v>
      </c>
      <c r="AL79" s="12">
        <f t="shared" si="27"/>
        <v>548</v>
      </c>
    </row>
    <row r="80" spans="1:38" x14ac:dyDescent="0.25">
      <c r="A80" s="2">
        <v>138</v>
      </c>
      <c r="B80" s="7">
        <f>Raw_Data!C140</f>
        <v>24540</v>
      </c>
      <c r="C80" s="6">
        <f>Raw_Data!E140</f>
        <v>7000</v>
      </c>
      <c r="D80" s="6">
        <f>Raw_Data!D140</f>
        <v>677</v>
      </c>
      <c r="E80" s="7">
        <f t="shared" ref="E80:G80" si="96">IF(ISBLANK(B80),(B79+B81)/2, B80)</f>
        <v>24540</v>
      </c>
      <c r="F80" s="6">
        <f t="shared" si="96"/>
        <v>7000</v>
      </c>
      <c r="G80" s="6">
        <f t="shared" si="96"/>
        <v>677</v>
      </c>
      <c r="H80" s="6">
        <f t="shared" si="1"/>
        <v>0.99466521739130431</v>
      </c>
      <c r="I80" s="6">
        <f t="shared" si="2"/>
        <v>3.6658695652173911E-3</v>
      </c>
      <c r="J80" s="6">
        <f t="shared" si="3"/>
        <v>1.6689130434782609E-3</v>
      </c>
      <c r="K80" s="2">
        <v>1</v>
      </c>
      <c r="L80" s="6">
        <f t="shared" si="4"/>
        <v>-3.6463129480151226E-3</v>
      </c>
      <c r="M80" s="6">
        <f t="shared" si="12"/>
        <v>-1.1815217391308863E-4</v>
      </c>
      <c r="P80" s="2">
        <v>1</v>
      </c>
      <c r="Q80" s="6">
        <f t="shared" si="5"/>
        <v>3.6658695652173911E-3</v>
      </c>
      <c r="R80" s="6">
        <f t="shared" si="13"/>
        <v>1.1521739130434822E-5</v>
      </c>
      <c r="U80" s="2">
        <f t="shared" si="14"/>
        <v>138</v>
      </c>
      <c r="V80" s="1">
        <f t="shared" si="6"/>
        <v>44034</v>
      </c>
      <c r="W80" s="6">
        <f t="shared" si="19"/>
        <v>0.99615489268290458</v>
      </c>
      <c r="X80" s="6">
        <f t="shared" si="20"/>
        <v>2.9284952261964012E-3</v>
      </c>
      <c r="Y80" s="6">
        <f t="shared" si="21"/>
        <v>9.1661209089865343E-4</v>
      </c>
      <c r="AF80" s="6">
        <f t="shared" si="8"/>
        <v>17687.49365863893</v>
      </c>
      <c r="AG80" s="7">
        <f t="shared" si="9"/>
        <v>6852.5063413610696</v>
      </c>
      <c r="AH80" s="5">
        <f t="shared" si="10"/>
        <v>0.38742099212084619</v>
      </c>
      <c r="AI80" s="5"/>
      <c r="AJ80" s="7">
        <f t="shared" si="16"/>
        <v>138</v>
      </c>
      <c r="AK80" s="12">
        <f t="shared" si="17"/>
        <v>480</v>
      </c>
      <c r="AL80" s="12">
        <f t="shared" si="27"/>
        <v>551.85714285714289</v>
      </c>
    </row>
    <row r="81" spans="1:38" x14ac:dyDescent="0.25">
      <c r="A81" s="2">
        <v>139</v>
      </c>
      <c r="B81" s="7">
        <f>Raw_Data!C141</f>
        <v>25147</v>
      </c>
      <c r="C81" s="6">
        <f>Raw_Data!E141</f>
        <v>7046</v>
      </c>
      <c r="D81" s="6">
        <f>Raw_Data!D141</f>
        <v>684</v>
      </c>
      <c r="E81" s="7">
        <f t="shared" ref="E81:G81" si="97">IF(ISBLANK(B81),(B80+B82)/2, B81)</f>
        <v>25147</v>
      </c>
      <c r="F81" s="6">
        <f t="shared" si="97"/>
        <v>7046</v>
      </c>
      <c r="G81" s="6">
        <f t="shared" si="97"/>
        <v>684</v>
      </c>
      <c r="H81" s="6">
        <f t="shared" si="1"/>
        <v>0.99453326086956517</v>
      </c>
      <c r="I81" s="6">
        <f t="shared" si="2"/>
        <v>3.7863043478260868E-3</v>
      </c>
      <c r="J81" s="6">
        <f t="shared" si="3"/>
        <v>1.6804347826086957E-3</v>
      </c>
      <c r="K81" s="2">
        <v>1</v>
      </c>
      <c r="L81" s="6">
        <f t="shared" si="4"/>
        <v>-3.7656056096880904E-3</v>
      </c>
      <c r="M81" s="6">
        <f t="shared" si="12"/>
        <v>-1.5119565217391884E-4</v>
      </c>
      <c r="P81" s="2">
        <v>1</v>
      </c>
      <c r="Q81" s="6">
        <f t="shared" si="5"/>
        <v>3.7863043478260868E-3</v>
      </c>
      <c r="R81" s="6">
        <f t="shared" si="13"/>
        <v>7.7608695652173947E-5</v>
      </c>
      <c r="U81" s="2">
        <f t="shared" si="14"/>
        <v>139</v>
      </c>
      <c r="V81" s="1">
        <f t="shared" si="6"/>
        <v>44035</v>
      </c>
      <c r="W81" s="6">
        <f t="shared" si="19"/>
        <v>0.99607740917079723</v>
      </c>
      <c r="X81" s="6">
        <f t="shared" si="20"/>
        <v>2.9793060424654861E-3</v>
      </c>
      <c r="Y81" s="6">
        <f t="shared" si="21"/>
        <v>9.432847867372079E-4</v>
      </c>
      <c r="AF81" s="6">
        <f t="shared" si="8"/>
        <v>18043.917814332723</v>
      </c>
      <c r="AG81" s="7">
        <f t="shared" si="9"/>
        <v>7103.0821856672774</v>
      </c>
      <c r="AH81" s="5">
        <f t="shared" si="10"/>
        <v>0.39365520607864479</v>
      </c>
      <c r="AI81" s="5"/>
      <c r="AJ81" s="7">
        <f t="shared" si="16"/>
        <v>139</v>
      </c>
      <c r="AK81" s="12">
        <f t="shared" si="17"/>
        <v>607</v>
      </c>
      <c r="AL81" s="12">
        <f t="shared" si="27"/>
        <v>580.57142857142856</v>
      </c>
    </row>
    <row r="82" spans="1:38" x14ac:dyDescent="0.25">
      <c r="A82" s="2">
        <v>140</v>
      </c>
      <c r="B82" s="7">
        <f>Raw_Data!C142</f>
        <v>25931</v>
      </c>
      <c r="C82" s="6">
        <f>Raw_Data!E142</f>
        <v>7396</v>
      </c>
      <c r="D82" s="6">
        <f>Raw_Data!D142</f>
        <v>691</v>
      </c>
      <c r="E82" s="7">
        <f t="shared" ref="E82:G82" si="98">IF(ISBLANK(B82),(B81+B83)/2, B82)</f>
        <v>25931</v>
      </c>
      <c r="F82" s="6">
        <f t="shared" si="98"/>
        <v>7396</v>
      </c>
      <c r="G82" s="6">
        <f t="shared" si="98"/>
        <v>691</v>
      </c>
      <c r="H82" s="6">
        <f t="shared" si="1"/>
        <v>0.99436282608695648</v>
      </c>
      <c r="I82" s="6">
        <f t="shared" si="2"/>
        <v>3.8791304347826085E-3</v>
      </c>
      <c r="J82" s="6">
        <f t="shared" si="3"/>
        <v>1.7580434782608696E-3</v>
      </c>
      <c r="K82" s="2">
        <v>1</v>
      </c>
      <c r="L82" s="6">
        <f t="shared" si="4"/>
        <v>-3.8572631018903587E-3</v>
      </c>
      <c r="M82" s="6">
        <f t="shared" si="12"/>
        <v>-1.7576086956522241E-4</v>
      </c>
      <c r="P82" s="2">
        <v>1</v>
      </c>
      <c r="Q82" s="6">
        <f t="shared" si="5"/>
        <v>3.8791304347826085E-3</v>
      </c>
      <c r="R82" s="6">
        <f t="shared" si="13"/>
        <v>6.5217391304348091E-6</v>
      </c>
      <c r="U82" s="2">
        <f t="shared" si="14"/>
        <v>140</v>
      </c>
      <c r="V82" s="1">
        <f t="shared" si="6"/>
        <v>44036</v>
      </c>
      <c r="W82" s="6">
        <f t="shared" si="19"/>
        <v>0.9960347160320383</v>
      </c>
      <c r="X82" s="6">
        <f t="shared" si="20"/>
        <v>3.0305019413062206E-3</v>
      </c>
      <c r="Y82" s="6">
        <f t="shared" si="21"/>
        <v>9.3478202665516212E-4</v>
      </c>
      <c r="AF82" s="6">
        <f t="shared" si="8"/>
        <v>18240.306252623806</v>
      </c>
      <c r="AG82" s="7">
        <f t="shared" si="9"/>
        <v>7690.6937473761936</v>
      </c>
      <c r="AH82" s="5">
        <f t="shared" si="10"/>
        <v>0.42163183232024481</v>
      </c>
      <c r="AI82" s="5"/>
      <c r="AJ82" s="7">
        <f t="shared" si="16"/>
        <v>140</v>
      </c>
      <c r="AK82" s="12">
        <f t="shared" si="17"/>
        <v>784</v>
      </c>
      <c r="AL82" s="12">
        <f t="shared" si="27"/>
        <v>618</v>
      </c>
    </row>
    <row r="83" spans="1:38" x14ac:dyDescent="0.25">
      <c r="A83" s="2">
        <v>141</v>
      </c>
      <c r="B83" s="7">
        <f>Raw_Data!C143</f>
        <v>26764</v>
      </c>
      <c r="C83" s="6">
        <f>Raw_Data!E143</f>
        <v>7421</v>
      </c>
      <c r="D83" s="6">
        <f>Raw_Data!D143</f>
        <v>696</v>
      </c>
      <c r="E83" s="7">
        <f t="shared" ref="E83:G83" si="99">IF(ISBLANK(B83),(B82+B84)/2, B83)</f>
        <v>26764</v>
      </c>
      <c r="F83" s="6">
        <f t="shared" si="99"/>
        <v>7421</v>
      </c>
      <c r="G83" s="6">
        <f t="shared" si="99"/>
        <v>696</v>
      </c>
      <c r="H83" s="6">
        <f t="shared" si="1"/>
        <v>0.99418173913043473</v>
      </c>
      <c r="I83" s="6">
        <f t="shared" si="2"/>
        <v>4.0536956521739134E-3</v>
      </c>
      <c r="J83" s="6">
        <f t="shared" si="3"/>
        <v>1.7645652173913045E-3</v>
      </c>
      <c r="K83" s="2">
        <v>1</v>
      </c>
      <c r="L83" s="6">
        <f t="shared" si="4"/>
        <v>-4.030110193383743E-3</v>
      </c>
      <c r="M83" s="6">
        <f t="shared" si="12"/>
        <v>-1.247826086956394E-4</v>
      </c>
      <c r="P83" s="2">
        <v>1</v>
      </c>
      <c r="Q83" s="6">
        <f t="shared" si="5"/>
        <v>4.0536956521739134E-3</v>
      </c>
      <c r="R83" s="6">
        <f t="shared" si="13"/>
        <v>1.021739130434773E-5</v>
      </c>
      <c r="U83" s="2">
        <f t="shared" si="14"/>
        <v>141</v>
      </c>
      <c r="V83" s="1">
        <f t="shared" si="6"/>
        <v>44037</v>
      </c>
      <c r="W83" s="6">
        <f t="shared" si="19"/>
        <v>0.99595517266381339</v>
      </c>
      <c r="X83" s="6">
        <f t="shared" si="20"/>
        <v>3.0830603845428857E-3</v>
      </c>
      <c r="Y83" s="6">
        <f t="shared" si="21"/>
        <v>9.6176695164361728E-4</v>
      </c>
      <c r="AF83" s="6">
        <f t="shared" si="8"/>
        <v>18606.205746458392</v>
      </c>
      <c r="AG83" s="7">
        <f t="shared" si="9"/>
        <v>8157.7942535416078</v>
      </c>
      <c r="AH83" s="5">
        <f t="shared" si="10"/>
        <v>0.43844480517444601</v>
      </c>
      <c r="AI83" s="5"/>
      <c r="AJ83" s="7">
        <f t="shared" si="16"/>
        <v>141</v>
      </c>
      <c r="AK83" s="12">
        <f t="shared" si="17"/>
        <v>833</v>
      </c>
      <c r="AL83" s="12">
        <f t="shared" si="27"/>
        <v>654.28571428571433</v>
      </c>
    </row>
    <row r="84" spans="1:38" x14ac:dyDescent="0.25">
      <c r="A84" s="2">
        <v>142</v>
      </c>
      <c r="B84" s="7">
        <f>Raw_Data!C144</f>
        <v>27079</v>
      </c>
      <c r="C84" s="6">
        <f>Raw_Data!E144</f>
        <v>7464</v>
      </c>
      <c r="D84" s="6">
        <f>Raw_Data!D144</f>
        <v>700</v>
      </c>
      <c r="E84" s="7">
        <f t="shared" ref="E84:G84" si="100">IF(ISBLANK(B84),(B83+B85)/2, B84)</f>
        <v>27079</v>
      </c>
      <c r="F84" s="6">
        <f t="shared" si="100"/>
        <v>7464</v>
      </c>
      <c r="G84" s="6">
        <f t="shared" si="100"/>
        <v>700</v>
      </c>
      <c r="H84" s="6">
        <f t="shared" si="1"/>
        <v>0.9941132608695652</v>
      </c>
      <c r="I84" s="6">
        <f t="shared" si="2"/>
        <v>4.1119565217391301E-3</v>
      </c>
      <c r="J84" s="6">
        <f t="shared" si="3"/>
        <v>1.7747826086956522E-3</v>
      </c>
      <c r="K84" s="2">
        <v>1</v>
      </c>
      <c r="L84" s="6">
        <f t="shared" si="4"/>
        <v>-4.0877505063799616E-3</v>
      </c>
      <c r="M84" s="6">
        <f t="shared" si="12"/>
        <v>-9.0978260869511995E-5</v>
      </c>
      <c r="P84" s="2">
        <v>1</v>
      </c>
      <c r="Q84" s="6">
        <f t="shared" si="5"/>
        <v>4.1119565217391301E-3</v>
      </c>
      <c r="R84" s="6">
        <f t="shared" si="13"/>
        <v>2.3913043478260461E-6</v>
      </c>
      <c r="U84" s="2">
        <f t="shared" si="14"/>
        <v>142</v>
      </c>
      <c r="V84" s="1">
        <f t="shared" si="6"/>
        <v>44038</v>
      </c>
      <c r="W84" s="6">
        <f t="shared" si="19"/>
        <v>0.99591036949035328</v>
      </c>
      <c r="X84" s="6">
        <f t="shared" si="20"/>
        <v>3.1360457791662646E-3</v>
      </c>
      <c r="Y84" s="6">
        <f t="shared" si="21"/>
        <v>9.5358473048018561E-4</v>
      </c>
      <c r="AF84" s="6">
        <f t="shared" si="8"/>
        <v>18812.300344374933</v>
      </c>
      <c r="AG84" s="7">
        <f t="shared" si="9"/>
        <v>8266.699655625067</v>
      </c>
      <c r="AH84" s="5">
        <f t="shared" si="10"/>
        <v>0.4394305589585642</v>
      </c>
      <c r="AI84" s="5"/>
      <c r="AJ84" s="7">
        <f t="shared" si="16"/>
        <v>142</v>
      </c>
      <c r="AK84" s="12">
        <f t="shared" si="17"/>
        <v>315</v>
      </c>
      <c r="AL84" s="12">
        <f t="shared" si="27"/>
        <v>559.71428571428567</v>
      </c>
    </row>
    <row r="85" spans="1:38" x14ac:dyDescent="0.25">
      <c r="A85" s="2">
        <v>143</v>
      </c>
      <c r="B85" s="7">
        <f>Raw_Data!C145</f>
        <v>27601</v>
      </c>
      <c r="C85" s="6">
        <f>Raw_Data!E145</f>
        <v>7466</v>
      </c>
      <c r="D85" s="6">
        <f>Raw_Data!D145</f>
        <v>709</v>
      </c>
      <c r="E85" s="7">
        <f t="shared" ref="E85:G85" si="101">IF(ISBLANK(B85),(B84+B86)/2, B85)</f>
        <v>27601</v>
      </c>
      <c r="F85" s="6">
        <f t="shared" si="101"/>
        <v>7466</v>
      </c>
      <c r="G85" s="6">
        <f t="shared" si="101"/>
        <v>709</v>
      </c>
      <c r="H85" s="6">
        <f t="shared" si="1"/>
        <v>0.9939997826086957</v>
      </c>
      <c r="I85" s="6">
        <f t="shared" si="2"/>
        <v>4.2230434782608694E-3</v>
      </c>
      <c r="J85" s="6">
        <f t="shared" si="3"/>
        <v>1.7771739130434782E-3</v>
      </c>
      <c r="K85" s="2">
        <v>1</v>
      </c>
      <c r="L85" s="6">
        <f t="shared" si="4"/>
        <v>-4.1977042993383744E-3</v>
      </c>
      <c r="M85" s="6">
        <f t="shared" si="12"/>
        <v>-1.1380434782609639E-4</v>
      </c>
      <c r="P85" s="2">
        <v>1</v>
      </c>
      <c r="Q85" s="6">
        <f t="shared" si="5"/>
        <v>4.2230434782608694E-3</v>
      </c>
      <c r="R85" s="6">
        <f t="shared" si="13"/>
        <v>3.0434782608695921E-6</v>
      </c>
      <c r="U85" s="2">
        <f t="shared" si="14"/>
        <v>143</v>
      </c>
      <c r="V85" s="1">
        <f t="shared" si="6"/>
        <v>44039</v>
      </c>
      <c r="W85" s="6">
        <f t="shared" si="19"/>
        <v>0.99582869479561509</v>
      </c>
      <c r="X85" s="6">
        <f t="shared" si="20"/>
        <v>3.1904124061431331E-3</v>
      </c>
      <c r="Y85" s="6">
        <f t="shared" si="21"/>
        <v>9.808927982416951E-4</v>
      </c>
      <c r="AF85" s="6">
        <f t="shared" si="8"/>
        <v>19188.003940170594</v>
      </c>
      <c r="AG85" s="7">
        <f t="shared" si="9"/>
        <v>8412.9960598294056</v>
      </c>
      <c r="AH85" s="5">
        <f t="shared" si="10"/>
        <v>0.43845081990089524</v>
      </c>
      <c r="AI85" s="5"/>
      <c r="AJ85" s="7">
        <f t="shared" si="16"/>
        <v>143</v>
      </c>
      <c r="AK85" s="12">
        <f t="shared" si="17"/>
        <v>522</v>
      </c>
      <c r="AL85" s="12">
        <f t="shared" si="27"/>
        <v>598.14285714285711</v>
      </c>
    </row>
    <row r="86" spans="1:38" x14ac:dyDescent="0.25">
      <c r="A86" s="2">
        <v>144</v>
      </c>
      <c r="B86" s="7">
        <f>Raw_Data!C146</f>
        <v>28126</v>
      </c>
      <c r="C86" s="6">
        <f>Raw_Data!E146</f>
        <v>7470</v>
      </c>
      <c r="D86" s="6">
        <f>Raw_Data!D146</f>
        <v>719</v>
      </c>
      <c r="E86" s="7">
        <f t="shared" ref="E86:G86" si="102">IF(ISBLANK(B86),(B85+B87)/2, B86)</f>
        <v>28126</v>
      </c>
      <c r="F86" s="6">
        <f t="shared" si="102"/>
        <v>7470</v>
      </c>
      <c r="G86" s="6">
        <f t="shared" si="102"/>
        <v>719</v>
      </c>
      <c r="H86" s="6">
        <f t="shared" si="1"/>
        <v>0.993885652173913</v>
      </c>
      <c r="I86" s="6">
        <f t="shared" si="2"/>
        <v>4.3341304347826086E-3</v>
      </c>
      <c r="J86" s="6">
        <f t="shared" si="3"/>
        <v>1.7802173913043478E-3</v>
      </c>
      <c r="K86" s="2">
        <v>1</v>
      </c>
      <c r="L86" s="6">
        <f t="shared" si="4"/>
        <v>-4.3076300537807184E-3</v>
      </c>
      <c r="M86" s="6">
        <f t="shared" si="12"/>
        <v>-1.2239130434782419E-4</v>
      </c>
      <c r="P86" s="2">
        <v>1</v>
      </c>
      <c r="Q86" s="6">
        <f t="shared" si="5"/>
        <v>4.3341304347826086E-3</v>
      </c>
      <c r="R86" s="6">
        <f t="shared" si="13"/>
        <v>6.5217391304348091E-6</v>
      </c>
      <c r="U86" s="2">
        <f t="shared" si="14"/>
        <v>144</v>
      </c>
      <c r="V86" s="1">
        <f t="shared" si="6"/>
        <v>44040</v>
      </c>
      <c r="W86" s="6">
        <f t="shared" si="19"/>
        <v>0.99578170954857081</v>
      </c>
      <c r="X86" s="6">
        <f t="shared" si="20"/>
        <v>3.2452483078364218E-3</v>
      </c>
      <c r="Y86" s="6">
        <f t="shared" si="21"/>
        <v>9.7304214359254153E-4</v>
      </c>
      <c r="AF86" s="6">
        <f t="shared" si="8"/>
        <v>19404.136076574254</v>
      </c>
      <c r="AG86" s="7">
        <f t="shared" si="9"/>
        <v>8721.8639234257462</v>
      </c>
      <c r="AH86" s="5">
        <f t="shared" si="10"/>
        <v>0.44948478453288432</v>
      </c>
      <c r="AI86" s="5"/>
      <c r="AJ86" s="7">
        <f t="shared" si="16"/>
        <v>144</v>
      </c>
      <c r="AK86" s="12">
        <f t="shared" si="17"/>
        <v>525</v>
      </c>
      <c r="AL86" s="12">
        <f t="shared" si="27"/>
        <v>580.85714285714289</v>
      </c>
    </row>
    <row r="87" spans="1:38" x14ac:dyDescent="0.25">
      <c r="A87" s="2">
        <v>145</v>
      </c>
      <c r="B87" s="7">
        <f>Raw_Data!C147</f>
        <v>28727</v>
      </c>
      <c r="C87" s="6">
        <f>Raw_Data!E147</f>
        <v>7495</v>
      </c>
      <c r="D87" s="6">
        <f>Raw_Data!D147</f>
        <v>724</v>
      </c>
      <c r="E87" s="7">
        <f t="shared" ref="E87:G87" si="103">IF(ISBLANK(B87),(B86+B88)/2, B87)</f>
        <v>28727</v>
      </c>
      <c r="F87" s="6">
        <f t="shared" si="103"/>
        <v>7495</v>
      </c>
      <c r="G87" s="6">
        <f t="shared" si="103"/>
        <v>724</v>
      </c>
      <c r="H87" s="6">
        <f t="shared" si="1"/>
        <v>0.99375500000000005</v>
      </c>
      <c r="I87" s="6">
        <f t="shared" si="2"/>
        <v>4.4582608695652171E-3</v>
      </c>
      <c r="J87" s="6">
        <f t="shared" si="3"/>
        <v>1.7867391304347826E-3</v>
      </c>
      <c r="K87" s="2">
        <v>1</v>
      </c>
      <c r="L87" s="6">
        <f t="shared" si="4"/>
        <v>-4.4304190304347828E-3</v>
      </c>
      <c r="M87" s="6">
        <f t="shared" si="12"/>
        <v>-1.3695652173911776E-4</v>
      </c>
      <c r="P87" s="2">
        <v>1</v>
      </c>
      <c r="Q87" s="6">
        <f t="shared" si="5"/>
        <v>4.4582608695652171E-3</v>
      </c>
      <c r="R87" s="6">
        <f t="shared" si="13"/>
        <v>1.521739130434796E-6</v>
      </c>
      <c r="U87" s="2">
        <f t="shared" si="14"/>
        <v>145</v>
      </c>
      <c r="V87" s="1">
        <f t="shared" si="6"/>
        <v>44041</v>
      </c>
      <c r="W87" s="6">
        <f t="shared" si="19"/>
        <v>0.99569782965809739</v>
      </c>
      <c r="X87" s="6">
        <f t="shared" si="20"/>
        <v>3.3014857020619236E-3</v>
      </c>
      <c r="Y87" s="6">
        <f t="shared" si="21"/>
        <v>1.0006846398406568E-3</v>
      </c>
      <c r="AF87" s="6">
        <f t="shared" si="8"/>
        <v>19789.983572752011</v>
      </c>
      <c r="AG87" s="7">
        <f t="shared" si="9"/>
        <v>8937.0164272479888</v>
      </c>
      <c r="AH87" s="5">
        <f t="shared" si="10"/>
        <v>0.45159291792202333</v>
      </c>
      <c r="AI87" s="5"/>
      <c r="AJ87" s="7">
        <f t="shared" si="16"/>
        <v>145</v>
      </c>
      <c r="AK87" s="12">
        <f t="shared" si="17"/>
        <v>601</v>
      </c>
      <c r="AL87" s="12">
        <f t="shared" si="27"/>
        <v>598.14285714285711</v>
      </c>
    </row>
    <row r="88" spans="1:38" x14ac:dyDescent="0.25">
      <c r="A88" s="2">
        <v>146</v>
      </c>
      <c r="B88" s="7">
        <f>Raw_Data!C148</f>
        <v>29386</v>
      </c>
      <c r="C88" s="6">
        <f>Raw_Data!E148</f>
        <v>7495</v>
      </c>
      <c r="D88" s="6">
        <f>Raw_Data!D148</f>
        <v>731</v>
      </c>
      <c r="E88" s="7">
        <f t="shared" ref="E88:G88" si="104">IF(ISBLANK(B88),(B87+B89)/2, B88)</f>
        <v>29386</v>
      </c>
      <c r="F88" s="6">
        <f t="shared" si="104"/>
        <v>7495</v>
      </c>
      <c r="G88" s="6">
        <f t="shared" si="104"/>
        <v>731</v>
      </c>
      <c r="H88" s="6">
        <f t="shared" si="1"/>
        <v>0.99361173913043477</v>
      </c>
      <c r="I88" s="6">
        <f t="shared" si="2"/>
        <v>4.5999999999999999E-3</v>
      </c>
      <c r="J88" s="6">
        <f t="shared" si="3"/>
        <v>1.7882608695652174E-3</v>
      </c>
      <c r="K88" s="2">
        <v>1</v>
      </c>
      <c r="L88" s="6">
        <f t="shared" si="4"/>
        <v>-4.5706139999999998E-3</v>
      </c>
      <c r="M88" s="6">
        <f t="shared" si="12"/>
        <v>-1.547826086956694E-4</v>
      </c>
      <c r="P88" s="2">
        <v>1</v>
      </c>
      <c r="Q88" s="6">
        <f t="shared" si="5"/>
        <v>4.5999999999999999E-3</v>
      </c>
      <c r="R88" s="6">
        <f t="shared" si="13"/>
        <v>-2.173913043478342E-6</v>
      </c>
      <c r="U88" s="2">
        <f t="shared" si="14"/>
        <v>146</v>
      </c>
      <c r="V88" s="1">
        <f t="shared" si="6"/>
        <v>44042</v>
      </c>
      <c r="W88" s="6">
        <f t="shared" si="19"/>
        <v>0.99564858784395549</v>
      </c>
      <c r="X88" s="6">
        <f t="shared" si="20"/>
        <v>3.3582351950638641E-3</v>
      </c>
      <c r="Y88" s="6">
        <f t="shared" si="21"/>
        <v>9.9317696098037028E-4</v>
      </c>
      <c r="AF88" s="6">
        <f t="shared" si="8"/>
        <v>20016.495917804743</v>
      </c>
      <c r="AG88" s="7">
        <f t="shared" si="9"/>
        <v>9369.5040821952571</v>
      </c>
      <c r="AH88" s="5">
        <f t="shared" si="10"/>
        <v>0.46808912612227249</v>
      </c>
      <c r="AI88" s="5"/>
      <c r="AJ88" s="7">
        <f t="shared" si="16"/>
        <v>146</v>
      </c>
      <c r="AK88" s="12">
        <f t="shared" si="17"/>
        <v>659</v>
      </c>
      <c r="AL88" s="12">
        <f t="shared" si="27"/>
        <v>605.57142857142856</v>
      </c>
    </row>
    <row r="89" spans="1:38" x14ac:dyDescent="0.25">
      <c r="A89" s="2">
        <v>147</v>
      </c>
      <c r="B89" s="7">
        <f>Raw_Data!C149</f>
        <v>30151</v>
      </c>
      <c r="C89" s="6">
        <f>Raw_Data!E149</f>
        <v>7481</v>
      </c>
      <c r="D89" s="6">
        <f>Raw_Data!D149</f>
        <v>735</v>
      </c>
      <c r="E89" s="7">
        <f t="shared" ref="E89:G89" si="105">IF(ISBLANK(B89),(B88+B90)/2, B89)</f>
        <v>30151</v>
      </c>
      <c r="F89" s="6">
        <f t="shared" si="105"/>
        <v>7481</v>
      </c>
      <c r="G89" s="6">
        <f t="shared" si="105"/>
        <v>735</v>
      </c>
      <c r="H89" s="6">
        <f t="shared" si="1"/>
        <v>0.99344543478260872</v>
      </c>
      <c r="I89" s="6">
        <f t="shared" si="2"/>
        <v>4.7684782608695651E-3</v>
      </c>
      <c r="J89" s="6">
        <f t="shared" si="3"/>
        <v>1.7860869565217391E-3</v>
      </c>
      <c r="K89" s="2">
        <v>1</v>
      </c>
      <c r="L89" s="6">
        <f t="shared" si="4"/>
        <v>-4.7372229591209833E-3</v>
      </c>
      <c r="M89" s="6">
        <f t="shared" si="12"/>
        <v>-1.4532608695649873E-4</v>
      </c>
      <c r="P89" s="2">
        <v>1</v>
      </c>
      <c r="Q89" s="6">
        <f t="shared" si="5"/>
        <v>4.7684782608695651E-3</v>
      </c>
      <c r="R89" s="6">
        <f t="shared" si="13"/>
        <v>1.4326086956521745E-4</v>
      </c>
      <c r="U89" s="2">
        <f t="shared" si="14"/>
        <v>147</v>
      </c>
      <c r="V89" s="1">
        <f t="shared" si="6"/>
        <v>44043</v>
      </c>
      <c r="W89" s="6">
        <f t="shared" si="19"/>
        <v>0.99556242641084991</v>
      </c>
      <c r="X89" s="6">
        <f t="shared" si="20"/>
        <v>3.4164080329886254E-3</v>
      </c>
      <c r="Y89" s="6">
        <f t="shared" si="21"/>
        <v>1.0211655561613788E-3</v>
      </c>
      <c r="AF89" s="6">
        <f t="shared" si="8"/>
        <v>20412.838510090412</v>
      </c>
      <c r="AG89" s="7">
        <f t="shared" si="9"/>
        <v>9738.1614899095875</v>
      </c>
      <c r="AH89" s="5">
        <f t="shared" si="10"/>
        <v>0.47706062462091436</v>
      </c>
      <c r="AI89" s="5"/>
      <c r="AJ89" s="7">
        <f t="shared" si="16"/>
        <v>147</v>
      </c>
      <c r="AK89" s="12">
        <f t="shared" si="17"/>
        <v>765</v>
      </c>
      <c r="AL89" s="12">
        <f t="shared" si="27"/>
        <v>602.85714285714289</v>
      </c>
    </row>
    <row r="90" spans="1:38" x14ac:dyDescent="0.25">
      <c r="A90" s="2">
        <v>148</v>
      </c>
      <c r="B90" s="7">
        <f>Raw_Data!C150</f>
        <v>30723</v>
      </c>
      <c r="C90" s="6">
        <f>Raw_Data!E150</f>
        <v>8135</v>
      </c>
      <c r="D90" s="6">
        <f>Raw_Data!D150</f>
        <v>740</v>
      </c>
      <c r="E90" s="7">
        <f t="shared" ref="E90:G90" si="106">IF(ISBLANK(B90),(B89+B91)/2, B90)</f>
        <v>30723</v>
      </c>
      <c r="F90" s="6">
        <f t="shared" si="106"/>
        <v>8135</v>
      </c>
      <c r="G90" s="6">
        <f t="shared" si="106"/>
        <v>740</v>
      </c>
      <c r="H90" s="6">
        <f t="shared" si="1"/>
        <v>0.99332108695652177</v>
      </c>
      <c r="I90" s="6">
        <f t="shared" si="2"/>
        <v>4.7495652173913045E-3</v>
      </c>
      <c r="J90" s="6">
        <f t="shared" si="3"/>
        <v>1.9293478260869565E-3</v>
      </c>
      <c r="K90" s="2">
        <v>1</v>
      </c>
      <c r="L90" s="6">
        <f t="shared" si="4"/>
        <v>-4.7178432843100193E-3</v>
      </c>
      <c r="M90" s="6">
        <f t="shared" si="12"/>
        <v>-1.1239130434781419E-4</v>
      </c>
      <c r="P90" s="2">
        <v>1</v>
      </c>
      <c r="Q90" s="6">
        <f t="shared" si="5"/>
        <v>4.7495652173913045E-3</v>
      </c>
      <c r="R90" s="6">
        <f t="shared" si="13"/>
        <v>3.9782608695652184E-5</v>
      </c>
      <c r="U90" s="2">
        <f t="shared" si="14"/>
        <v>148</v>
      </c>
      <c r="V90" s="1">
        <f t="shared" si="6"/>
        <v>44044</v>
      </c>
      <c r="W90" s="6">
        <f t="shared" si="19"/>
        <v>0.99551085100217018</v>
      </c>
      <c r="X90" s="6">
        <f t="shared" si="20"/>
        <v>3.4751363410217674E-3</v>
      </c>
      <c r="Y90" s="6">
        <f t="shared" si="21"/>
        <v>1.0140126568077294E-3</v>
      </c>
      <c r="AF90" s="6">
        <f t="shared" si="8"/>
        <v>20650.085390017161</v>
      </c>
      <c r="AG90" s="7">
        <f t="shared" si="9"/>
        <v>10072.914609982839</v>
      </c>
      <c r="AH90" s="5">
        <f t="shared" si="10"/>
        <v>0.4877904579926034</v>
      </c>
      <c r="AI90" s="5"/>
      <c r="AJ90" s="7">
        <f t="shared" si="16"/>
        <v>148</v>
      </c>
      <c r="AK90" s="12">
        <f t="shared" si="17"/>
        <v>572</v>
      </c>
      <c r="AL90" s="12">
        <f t="shared" si="27"/>
        <v>565.57142857142856</v>
      </c>
    </row>
    <row r="91" spans="1:38" x14ac:dyDescent="0.25">
      <c r="A91" s="2">
        <v>149</v>
      </c>
      <c r="B91" s="7">
        <f>Raw_Data!C151</f>
        <v>31185</v>
      </c>
      <c r="C91" s="6">
        <f>Raw_Data!E151</f>
        <v>8316</v>
      </c>
      <c r="D91" s="6">
        <f>Raw_Data!D151</f>
        <v>742</v>
      </c>
      <c r="E91" s="7">
        <f t="shared" ref="E91:G91" si="107">IF(ISBLANK(B91),(B90+B92)/2, B91)</f>
        <v>31185</v>
      </c>
      <c r="F91" s="6">
        <f t="shared" si="107"/>
        <v>8316</v>
      </c>
      <c r="G91" s="6">
        <f t="shared" si="107"/>
        <v>742</v>
      </c>
      <c r="H91" s="6">
        <f t="shared" si="1"/>
        <v>0.99322065217391309</v>
      </c>
      <c r="I91" s="6">
        <f t="shared" si="2"/>
        <v>4.8102173913043477E-3</v>
      </c>
      <c r="J91" s="6">
        <f t="shared" si="3"/>
        <v>1.9691304347826087E-3</v>
      </c>
      <c r="K91" s="2">
        <v>1</v>
      </c>
      <c r="L91" s="6">
        <f t="shared" si="4"/>
        <v>-4.7776072544896036E-3</v>
      </c>
      <c r="M91" s="6">
        <f t="shared" si="12"/>
        <v>-8.5326086956549752E-5</v>
      </c>
      <c r="P91" s="2">
        <v>1</v>
      </c>
      <c r="Q91" s="6">
        <f t="shared" si="5"/>
        <v>4.8102173913043477E-3</v>
      </c>
      <c r="R91" s="6">
        <f t="shared" si="13"/>
        <v>4.5652173913043881E-6</v>
      </c>
      <c r="U91" s="2">
        <f t="shared" si="14"/>
        <v>149</v>
      </c>
      <c r="V91" s="1">
        <f t="shared" si="6"/>
        <v>44045</v>
      </c>
      <c r="W91" s="6">
        <f t="shared" si="19"/>
        <v>0.99542232912067419</v>
      </c>
      <c r="X91" s="6">
        <f t="shared" si="20"/>
        <v>3.5353114601770117E-3</v>
      </c>
      <c r="Y91" s="6">
        <f t="shared" si="21"/>
        <v>1.0423594191487546E-3</v>
      </c>
      <c r="AF91" s="6">
        <f t="shared" si="8"/>
        <v>21057.286044898738</v>
      </c>
      <c r="AG91" s="7">
        <f t="shared" si="9"/>
        <v>10127.713955101262</v>
      </c>
      <c r="AH91" s="5">
        <f t="shared" si="10"/>
        <v>0.48096007878255354</v>
      </c>
      <c r="AI91" s="5"/>
      <c r="AJ91" s="7">
        <f t="shared" si="16"/>
        <v>149</v>
      </c>
      <c r="AK91" s="12">
        <f t="shared" si="17"/>
        <v>462</v>
      </c>
      <c r="AL91" s="12">
        <f t="shared" si="27"/>
        <v>586.57142857142856</v>
      </c>
    </row>
    <row r="92" spans="1:38" x14ac:dyDescent="0.25">
      <c r="A92" s="2">
        <v>150</v>
      </c>
      <c r="B92" s="7">
        <f>Raw_Data!C152</f>
        <v>31508</v>
      </c>
      <c r="C92" s="6">
        <f>Raw_Data!E152</f>
        <v>8335</v>
      </c>
      <c r="D92" s="6">
        <f>Raw_Data!D152</f>
        <v>744</v>
      </c>
      <c r="E92" s="7">
        <f t="shared" ref="E92:G92" si="108">IF(ISBLANK(B92),(B91+B93)/2, B92)</f>
        <v>31508</v>
      </c>
      <c r="F92" s="6">
        <f t="shared" si="108"/>
        <v>8335</v>
      </c>
      <c r="G92" s="6">
        <f t="shared" si="108"/>
        <v>744</v>
      </c>
      <c r="H92" s="6">
        <f t="shared" si="1"/>
        <v>0.99315043478260867</v>
      </c>
      <c r="I92" s="6">
        <f t="shared" si="2"/>
        <v>4.8758695652173917E-3</v>
      </c>
      <c r="J92" s="6">
        <f t="shared" si="3"/>
        <v>1.9736956521739131E-3</v>
      </c>
      <c r="K92" s="2">
        <v>1</v>
      </c>
      <c r="L92" s="6">
        <f t="shared" si="4"/>
        <v>-4.8424719786389417E-3</v>
      </c>
      <c r="M92" s="6">
        <f t="shared" si="12"/>
        <v>-1.0999999999999899E-4</v>
      </c>
      <c r="P92" s="2">
        <v>1</v>
      </c>
      <c r="Q92" s="6">
        <f t="shared" si="5"/>
        <v>4.8758695652173917E-3</v>
      </c>
      <c r="R92" s="6">
        <f t="shared" si="13"/>
        <v>1.695652173913046E-5</v>
      </c>
      <c r="U92" s="2">
        <f t="shared" si="14"/>
        <v>150</v>
      </c>
      <c r="V92" s="1">
        <f t="shared" si="6"/>
        <v>44046</v>
      </c>
      <c r="W92" s="6">
        <f t="shared" si="19"/>
        <v>0.99536834047440848</v>
      </c>
      <c r="X92" s="6">
        <f t="shared" si="20"/>
        <v>3.5960860149487229E-3</v>
      </c>
      <c r="Y92" s="6">
        <f t="shared" si="21"/>
        <v>1.0355735106425061E-3</v>
      </c>
      <c r="AF92" s="6">
        <f t="shared" si="8"/>
        <v>21305.633817721016</v>
      </c>
      <c r="AG92" s="7">
        <f t="shared" si="9"/>
        <v>10202.366182278984</v>
      </c>
      <c r="AH92" s="5">
        <f t="shared" si="10"/>
        <v>0.4788576706783132</v>
      </c>
      <c r="AI92" s="5"/>
      <c r="AJ92" s="7">
        <f t="shared" si="16"/>
        <v>150</v>
      </c>
      <c r="AK92" s="12">
        <f t="shared" si="17"/>
        <v>323</v>
      </c>
      <c r="AL92" s="12">
        <f t="shared" si="27"/>
        <v>558.14285714285711</v>
      </c>
    </row>
    <row r="93" spans="1:38" x14ac:dyDescent="0.25">
      <c r="A93" s="2">
        <v>151</v>
      </c>
      <c r="B93" s="7">
        <f>Raw_Data!C153</f>
        <v>32197</v>
      </c>
      <c r="C93" s="6">
        <f>Raw_Data!E153</f>
        <v>8406</v>
      </c>
      <c r="D93" s="6">
        <f>Raw_Data!D153</f>
        <v>751</v>
      </c>
      <c r="E93" s="7">
        <f t="shared" ref="E93:G93" si="109">IF(ISBLANK(B93),(B92+B94)/2, B93)</f>
        <v>32197</v>
      </c>
      <c r="F93" s="6">
        <f t="shared" si="109"/>
        <v>8406</v>
      </c>
      <c r="G93" s="6">
        <f t="shared" si="109"/>
        <v>751</v>
      </c>
      <c r="H93" s="6">
        <f t="shared" si="1"/>
        <v>0.99300065217391309</v>
      </c>
      <c r="I93" s="6">
        <f t="shared" si="2"/>
        <v>5.0086956521739135E-3</v>
      </c>
      <c r="J93" s="6">
        <f t="shared" si="3"/>
        <v>1.9906521739130436E-3</v>
      </c>
      <c r="K93" s="2">
        <v>1</v>
      </c>
      <c r="L93" s="6">
        <f t="shared" si="4"/>
        <v>-4.973638049149339E-3</v>
      </c>
      <c r="M93" s="6">
        <f t="shared" si="12"/>
        <v>-1.3402173913040771E-4</v>
      </c>
      <c r="P93" s="2">
        <v>1</v>
      </c>
      <c r="Q93" s="6">
        <f t="shared" si="5"/>
        <v>5.0086956521739135E-3</v>
      </c>
      <c r="R93" s="6">
        <f t="shared" si="13"/>
        <v>1.3478260869565026E-5</v>
      </c>
      <c r="U93" s="2">
        <f t="shared" si="14"/>
        <v>151</v>
      </c>
      <c r="V93" s="1">
        <f t="shared" si="6"/>
        <v>44047</v>
      </c>
      <c r="W93" s="6">
        <f t="shared" si="19"/>
        <v>0.99527737659632276</v>
      </c>
      <c r="X93" s="6">
        <f t="shared" si="20"/>
        <v>3.6583324840598463E-3</v>
      </c>
      <c r="Y93" s="6">
        <f t="shared" si="21"/>
        <v>1.0642909196173758E-3</v>
      </c>
      <c r="AF93" s="6">
        <f t="shared" si="8"/>
        <v>21724.067656915304</v>
      </c>
      <c r="AG93" s="7">
        <f t="shared" si="9"/>
        <v>10472.932343084696</v>
      </c>
      <c r="AH93" s="5">
        <f t="shared" si="10"/>
        <v>0.48208892130525588</v>
      </c>
      <c r="AI93" s="5"/>
      <c r="AJ93" s="7">
        <f t="shared" si="16"/>
        <v>151</v>
      </c>
      <c r="AK93" s="12">
        <f t="shared" si="17"/>
        <v>689</v>
      </c>
      <c r="AL93" s="12">
        <f t="shared" si="27"/>
        <v>581.57142857142856</v>
      </c>
    </row>
    <row r="94" spans="1:38" x14ac:dyDescent="0.25">
      <c r="A94" s="2">
        <v>152</v>
      </c>
      <c r="B94" s="7">
        <f>Raw_Data!C154</f>
        <v>32741</v>
      </c>
      <c r="C94" s="6">
        <f>Raw_Data!E154</f>
        <v>8467</v>
      </c>
      <c r="D94" s="6">
        <f>Raw_Data!D154</f>
        <v>752</v>
      </c>
      <c r="E94" s="7">
        <f t="shared" ref="E94:G94" si="110">IF(ISBLANK(B94),(B93+B95)/2, B94)</f>
        <v>32741</v>
      </c>
      <c r="F94" s="6">
        <f t="shared" si="110"/>
        <v>8467</v>
      </c>
      <c r="G94" s="6">
        <f t="shared" si="110"/>
        <v>752</v>
      </c>
      <c r="H94" s="6">
        <f t="shared" si="1"/>
        <v>0.99288239130434786</v>
      </c>
      <c r="I94" s="6">
        <f t="shared" si="2"/>
        <v>5.113478260869565E-3</v>
      </c>
      <c r="J94" s="6">
        <f t="shared" si="3"/>
        <v>2.0041304347826086E-3</v>
      </c>
      <c r="K94" s="2">
        <v>1</v>
      </c>
      <c r="L94" s="6">
        <f t="shared" si="4"/>
        <v>-5.0770825235349716E-3</v>
      </c>
      <c r="M94" s="6">
        <f t="shared" si="12"/>
        <v>-1.1489130434783057E-4</v>
      </c>
      <c r="P94" s="2">
        <v>1</v>
      </c>
      <c r="Q94" s="6">
        <f t="shared" si="5"/>
        <v>5.113478260869565E-3</v>
      </c>
      <c r="R94" s="6">
        <f t="shared" si="13"/>
        <v>1.3913043478260868E-5</v>
      </c>
      <c r="U94" s="2">
        <f t="shared" si="14"/>
        <v>152</v>
      </c>
      <c r="V94" s="1">
        <f t="shared" si="6"/>
        <v>44048</v>
      </c>
      <c r="W94" s="6">
        <f t="shared" si="19"/>
        <v>0.99522089236969569</v>
      </c>
      <c r="X94" s="6">
        <f t="shared" si="20"/>
        <v>3.7212229957743464E-3</v>
      </c>
      <c r="Y94" s="6">
        <f t="shared" si="21"/>
        <v>1.0578846345297012E-3</v>
      </c>
      <c r="AF94" s="6">
        <f t="shared" si="8"/>
        <v>21983.895099399841</v>
      </c>
      <c r="AG94" s="7">
        <f t="shared" si="9"/>
        <v>10757.104900600159</v>
      </c>
      <c r="AH94" s="5">
        <f t="shared" si="10"/>
        <v>0.48931751411485891</v>
      </c>
      <c r="AI94" s="5"/>
      <c r="AJ94" s="7">
        <f t="shared" si="16"/>
        <v>152</v>
      </c>
      <c r="AK94" s="12">
        <f t="shared" si="17"/>
        <v>544</v>
      </c>
      <c r="AL94" s="12">
        <f t="shared" si="27"/>
        <v>573.42857142857144</v>
      </c>
    </row>
    <row r="95" spans="1:38" x14ac:dyDescent="0.25">
      <c r="A95" s="2">
        <v>153</v>
      </c>
      <c r="B95" s="7">
        <f>Raw_Data!C155</f>
        <v>33254</v>
      </c>
      <c r="C95" s="6">
        <f>Raw_Data!E155</f>
        <v>8523</v>
      </c>
      <c r="D95" s="6">
        <f>Raw_Data!D155</f>
        <v>760</v>
      </c>
      <c r="E95" s="7">
        <f t="shared" ref="E95:G95" si="111">IF(ISBLANK(B95),(B94+B96)/2, B95)</f>
        <v>33254</v>
      </c>
      <c r="F95" s="6">
        <f t="shared" si="111"/>
        <v>8523</v>
      </c>
      <c r="G95" s="6">
        <f t="shared" si="111"/>
        <v>760</v>
      </c>
      <c r="H95" s="6">
        <f t="shared" si="1"/>
        <v>0.99277086956521743</v>
      </c>
      <c r="I95" s="6">
        <f t="shared" si="2"/>
        <v>5.2110869565217387E-3</v>
      </c>
      <c r="J95" s="6">
        <f t="shared" si="3"/>
        <v>2.0180434782608695E-3</v>
      </c>
      <c r="K95" s="2">
        <v>1</v>
      </c>
      <c r="L95" s="6">
        <f t="shared" si="4"/>
        <v>-5.1734153292060494E-3</v>
      </c>
      <c r="M95" s="6">
        <f t="shared" si="12"/>
        <v>-1.1467391304348373E-4</v>
      </c>
      <c r="P95" s="2">
        <v>1</v>
      </c>
      <c r="Q95" s="6">
        <f t="shared" si="5"/>
        <v>5.2110869565217387E-3</v>
      </c>
      <c r="R95" s="6">
        <f t="shared" si="13"/>
        <v>8.6956521739125006E-7</v>
      </c>
      <c r="U95" s="2">
        <f t="shared" si="14"/>
        <v>153</v>
      </c>
      <c r="V95" s="1">
        <f t="shared" si="6"/>
        <v>44049</v>
      </c>
      <c r="W95" s="6">
        <f t="shared" si="19"/>
        <v>0.9951274022183525</v>
      </c>
      <c r="X95" s="6">
        <f t="shared" si="20"/>
        <v>3.7856121868926271E-3</v>
      </c>
      <c r="Y95" s="6">
        <f t="shared" si="21"/>
        <v>1.0869855947548482E-3</v>
      </c>
      <c r="AF95" s="6">
        <f t="shared" si="8"/>
        <v>22413.949795578515</v>
      </c>
      <c r="AG95" s="7">
        <f t="shared" si="9"/>
        <v>10840.050204421485</v>
      </c>
      <c r="AH95" s="5">
        <f t="shared" si="10"/>
        <v>0.48362962812381444</v>
      </c>
      <c r="AI95" s="5"/>
      <c r="AJ95" s="7">
        <f t="shared" si="16"/>
        <v>153</v>
      </c>
      <c r="AK95" s="12">
        <f t="shared" si="17"/>
        <v>513</v>
      </c>
      <c r="AL95" s="12">
        <f t="shared" si="27"/>
        <v>552.57142857142856</v>
      </c>
    </row>
    <row r="96" spans="1:38" x14ac:dyDescent="0.25">
      <c r="A96" s="2">
        <v>154</v>
      </c>
      <c r="B96" s="7">
        <f>Raw_Data!C156</f>
        <v>33796</v>
      </c>
      <c r="C96" s="6">
        <f>Raw_Data!E156</f>
        <v>8523</v>
      </c>
      <c r="D96" s="6">
        <f>Raw_Data!D156</f>
        <v>764</v>
      </c>
      <c r="E96" s="7">
        <f t="shared" ref="E96:G96" si="112">IF(ISBLANK(B96),(B95+B97)/2, B96)</f>
        <v>33796</v>
      </c>
      <c r="F96" s="6">
        <f t="shared" si="112"/>
        <v>8523</v>
      </c>
      <c r="G96" s="6">
        <f t="shared" si="112"/>
        <v>764</v>
      </c>
      <c r="H96" s="6">
        <f t="shared" si="1"/>
        <v>0.99265304347826089</v>
      </c>
      <c r="I96" s="6">
        <f t="shared" si="2"/>
        <v>5.3280434782608695E-3</v>
      </c>
      <c r="J96" s="6">
        <f t="shared" si="3"/>
        <v>2.0189130434782607E-3</v>
      </c>
      <c r="K96" s="2">
        <v>1</v>
      </c>
      <c r="L96" s="6">
        <f t="shared" si="4"/>
        <v>-5.2888985744801512E-3</v>
      </c>
      <c r="M96" s="6">
        <f t="shared" si="12"/>
        <v>-1.4391304347827205E-4</v>
      </c>
      <c r="P96" s="2">
        <v>1</v>
      </c>
      <c r="Q96" s="6">
        <f t="shared" si="5"/>
        <v>5.3280434782608695E-3</v>
      </c>
      <c r="R96" s="6">
        <f t="shared" si="13"/>
        <v>3.4565217391304467E-5</v>
      </c>
      <c r="U96" s="2">
        <f t="shared" si="14"/>
        <v>154</v>
      </c>
      <c r="V96" s="1">
        <f t="shared" si="6"/>
        <v>44050</v>
      </c>
      <c r="W96" s="6">
        <f t="shared" si="19"/>
        <v>0.99506833728224897</v>
      </c>
      <c r="X96" s="6">
        <f t="shared" si="20"/>
        <v>3.8506907168161493E-3</v>
      </c>
      <c r="Y96" s="6">
        <f t="shared" si="21"/>
        <v>1.0809720009346557E-3</v>
      </c>
      <c r="AF96" s="6">
        <f t="shared" si="8"/>
        <v>22685.64850165473</v>
      </c>
      <c r="AG96" s="7">
        <f t="shared" si="9"/>
        <v>11110.35149834527</v>
      </c>
      <c r="AH96" s="5">
        <f t="shared" si="10"/>
        <v>0.4897524308169926</v>
      </c>
      <c r="AI96" s="5"/>
      <c r="AJ96" s="7">
        <f t="shared" si="16"/>
        <v>154</v>
      </c>
      <c r="AK96" s="12">
        <f t="shared" si="17"/>
        <v>542</v>
      </c>
      <c r="AL96" s="12">
        <f t="shared" si="27"/>
        <v>520.71428571428567</v>
      </c>
    </row>
    <row r="97" spans="1:38" x14ac:dyDescent="0.25">
      <c r="A97" s="2">
        <v>155</v>
      </c>
      <c r="B97" s="7">
        <f>Raw_Data!C157</f>
        <v>34578</v>
      </c>
      <c r="C97" s="6">
        <f>Raw_Data!E157</f>
        <v>8674</v>
      </c>
      <c r="D97" s="6">
        <f>Raw_Data!D157</f>
        <v>772</v>
      </c>
      <c r="E97" s="7">
        <f t="shared" ref="E97:G97" si="113">IF(ISBLANK(B97),(B96+B98)/2, B97)</f>
        <v>34578</v>
      </c>
      <c r="F97" s="6">
        <f t="shared" si="113"/>
        <v>8674</v>
      </c>
      <c r="G97" s="6">
        <f t="shared" si="113"/>
        <v>772</v>
      </c>
      <c r="H97" s="6">
        <f t="shared" si="1"/>
        <v>0.99248304347826088</v>
      </c>
      <c r="I97" s="6">
        <f t="shared" si="2"/>
        <v>5.4634782608695654E-3</v>
      </c>
      <c r="J97" s="6">
        <f t="shared" si="3"/>
        <v>2.0534782608695652E-3</v>
      </c>
      <c r="K97" s="2">
        <v>1</v>
      </c>
      <c r="L97" s="6">
        <f t="shared" si="4"/>
        <v>-5.4224095323251419E-3</v>
      </c>
      <c r="M97" s="6">
        <f t="shared" si="12"/>
        <v>-1.2891304347828481E-4</v>
      </c>
      <c r="P97" s="2">
        <v>1</v>
      </c>
      <c r="Q97" s="6">
        <f t="shared" si="5"/>
        <v>5.4634782608695654E-3</v>
      </c>
      <c r="R97" s="6">
        <f t="shared" si="13"/>
        <v>1.0434782608695868E-5</v>
      </c>
      <c r="U97" s="2">
        <f t="shared" si="14"/>
        <v>155</v>
      </c>
      <c r="V97" s="1">
        <f t="shared" si="6"/>
        <v>44051</v>
      </c>
      <c r="W97" s="6">
        <f t="shared" si="19"/>
        <v>0.99497223376398114</v>
      </c>
      <c r="X97" s="6">
        <f t="shared" si="20"/>
        <v>3.9172963795112391E-3</v>
      </c>
      <c r="Y97" s="6">
        <f t="shared" si="21"/>
        <v>1.110469856507573E-3</v>
      </c>
      <c r="AF97" s="6">
        <f t="shared" si="8"/>
        <v>23127.724685686757</v>
      </c>
      <c r="AG97" s="7">
        <f t="shared" si="9"/>
        <v>11450.275314313243</v>
      </c>
      <c r="AH97" s="5">
        <f t="shared" si="10"/>
        <v>0.49508870716536885</v>
      </c>
      <c r="AI97" s="5"/>
      <c r="AJ97" s="7">
        <f t="shared" si="16"/>
        <v>155</v>
      </c>
      <c r="AK97" s="12">
        <f t="shared" si="17"/>
        <v>782</v>
      </c>
      <c r="AL97" s="12">
        <f t="shared" si="27"/>
        <v>550.71428571428567</v>
      </c>
    </row>
    <row r="98" spans="1:38" x14ac:dyDescent="0.25">
      <c r="A98" s="2">
        <v>156</v>
      </c>
      <c r="B98" s="7">
        <f>Raw_Data!C158</f>
        <v>34982</v>
      </c>
      <c r="C98" s="6">
        <f>Raw_Data!E158</f>
        <v>8721</v>
      </c>
      <c r="D98" s="6">
        <f>Raw_Data!D158</f>
        <v>773</v>
      </c>
      <c r="E98" s="7">
        <f t="shared" ref="E98:G98" si="114">IF(ISBLANK(B98),(B97+B99)/2, B98)</f>
        <v>34982</v>
      </c>
      <c r="F98" s="6">
        <f t="shared" si="114"/>
        <v>8721</v>
      </c>
      <c r="G98" s="6">
        <f t="shared" si="114"/>
        <v>773</v>
      </c>
      <c r="H98" s="6">
        <f t="shared" si="1"/>
        <v>0.99239521739130432</v>
      </c>
      <c r="I98" s="6">
        <f t="shared" si="2"/>
        <v>5.5408695652173915E-3</v>
      </c>
      <c r="J98" s="6">
        <f t="shared" si="3"/>
        <v>2.063913043478261E-3</v>
      </c>
      <c r="K98" s="2">
        <v>1</v>
      </c>
      <c r="L98" s="6">
        <f t="shared" si="4"/>
        <v>-5.4987324567107752E-3</v>
      </c>
      <c r="M98" s="6">
        <f t="shared" si="12"/>
        <v>-7.3478260869563883E-5</v>
      </c>
      <c r="P98" s="2">
        <v>1</v>
      </c>
      <c r="Q98" s="6">
        <f t="shared" si="5"/>
        <v>5.5408695652173915E-3</v>
      </c>
      <c r="R98" s="6">
        <f t="shared" si="13"/>
        <v>4.1304347826085462E-6</v>
      </c>
      <c r="U98" s="2">
        <f t="shared" si="14"/>
        <v>156</v>
      </c>
      <c r="V98" s="1">
        <f t="shared" si="6"/>
        <v>44052</v>
      </c>
      <c r="W98" s="6">
        <f t="shared" si="19"/>
        <v>0.99491050011378634</v>
      </c>
      <c r="X98" s="6">
        <f t="shared" si="20"/>
        <v>3.9846374146320683E-3</v>
      </c>
      <c r="Y98" s="6">
        <f t="shared" si="21"/>
        <v>1.1048624715813108E-3</v>
      </c>
      <c r="AF98" s="6">
        <f t="shared" si="8"/>
        <v>23411.699476582813</v>
      </c>
      <c r="AG98" s="7">
        <f t="shared" si="9"/>
        <v>11570.300523417187</v>
      </c>
      <c r="AH98" s="5">
        <f t="shared" si="10"/>
        <v>0.49421019328349913</v>
      </c>
      <c r="AI98" s="5"/>
      <c r="AJ98" s="7">
        <f t="shared" si="16"/>
        <v>156</v>
      </c>
      <c r="AK98" s="12">
        <f t="shared" si="17"/>
        <v>404</v>
      </c>
      <c r="AL98" s="12">
        <f t="shared" si="27"/>
        <v>542.42857142857144</v>
      </c>
    </row>
    <row r="99" spans="1:38" x14ac:dyDescent="0.25">
      <c r="A99" s="2">
        <v>157</v>
      </c>
      <c r="B99" s="7">
        <f>Raw_Data!C159</f>
        <v>35254</v>
      </c>
      <c r="C99" s="6">
        <f>Raw_Data!E159</f>
        <v>8738</v>
      </c>
      <c r="D99" s="6">
        <f>Raw_Data!D159</f>
        <v>775</v>
      </c>
      <c r="E99" s="7">
        <f t="shared" ref="E99:G99" si="115">IF(ISBLANK(B99),(B98+B100)/2, B99)</f>
        <v>35254</v>
      </c>
      <c r="F99" s="6">
        <f t="shared" si="115"/>
        <v>8738</v>
      </c>
      <c r="G99" s="6">
        <f t="shared" si="115"/>
        <v>775</v>
      </c>
      <c r="H99" s="6">
        <f t="shared" si="1"/>
        <v>0.99233608695652176</v>
      </c>
      <c r="I99" s="6">
        <f t="shared" si="2"/>
        <v>5.595869565217391E-3</v>
      </c>
      <c r="J99" s="6">
        <f t="shared" si="3"/>
        <v>2.0680434782608696E-3</v>
      </c>
      <c r="K99" s="2">
        <v>1</v>
      </c>
      <c r="L99" s="6">
        <f t="shared" si="4"/>
        <v>-5.5529833074669183E-3</v>
      </c>
      <c r="M99" s="6">
        <f t="shared" si="12"/>
        <v>-8.8152173913003118E-5</v>
      </c>
      <c r="P99" s="2">
        <v>1</v>
      </c>
      <c r="Q99" s="6">
        <f t="shared" si="5"/>
        <v>5.595869565217391E-3</v>
      </c>
      <c r="R99" s="6">
        <f t="shared" si="13"/>
        <v>1.9347826086956506E-5</v>
      </c>
      <c r="U99" s="2">
        <f t="shared" si="14"/>
        <v>157</v>
      </c>
      <c r="V99" s="1">
        <f t="shared" si="6"/>
        <v>44053</v>
      </c>
      <c r="W99" s="6">
        <f t="shared" si="19"/>
        <v>0.99481169322683816</v>
      </c>
      <c r="X99" s="6">
        <f t="shared" si="20"/>
        <v>4.0535357522874672E-3</v>
      </c>
      <c r="Y99" s="6">
        <f t="shared" si="21"/>
        <v>1.1347710208743367E-3</v>
      </c>
      <c r="AF99" s="6">
        <f t="shared" si="8"/>
        <v>23866.211156544483</v>
      </c>
      <c r="AG99" s="7">
        <f t="shared" si="9"/>
        <v>11387.788843455517</v>
      </c>
      <c r="AH99" s="5">
        <f t="shared" si="10"/>
        <v>0.47715109737193495</v>
      </c>
      <c r="AI99" s="5"/>
      <c r="AJ99" s="7">
        <f t="shared" si="16"/>
        <v>157</v>
      </c>
      <c r="AK99" s="12">
        <f t="shared" si="17"/>
        <v>272</v>
      </c>
      <c r="AL99" s="12">
        <f t="shared" si="27"/>
        <v>535.14285714285711</v>
      </c>
    </row>
    <row r="100" spans="1:38" x14ac:dyDescent="0.25">
      <c r="A100" s="2">
        <v>158</v>
      </c>
      <c r="B100" s="7">
        <f>Raw_Data!C160</f>
        <v>35793</v>
      </c>
      <c r="C100" s="6">
        <f>Raw_Data!E160</f>
        <v>8819</v>
      </c>
      <c r="D100" s="6">
        <f>Raw_Data!D160</f>
        <v>783</v>
      </c>
      <c r="E100" s="7">
        <f t="shared" ref="E100:G100" si="116">IF(ISBLANK(B100),(B99+B101)/2, B100)</f>
        <v>35793</v>
      </c>
      <c r="F100" s="6">
        <f t="shared" si="116"/>
        <v>8819</v>
      </c>
      <c r="G100" s="6">
        <f t="shared" si="116"/>
        <v>783</v>
      </c>
      <c r="H100" s="6">
        <f t="shared" si="1"/>
        <v>0.99221891304347831</v>
      </c>
      <c r="I100" s="6">
        <f t="shared" si="2"/>
        <v>5.6936956521739133E-3</v>
      </c>
      <c r="J100" s="6">
        <f t="shared" si="3"/>
        <v>2.0873913043478261E-3</v>
      </c>
      <c r="K100" s="2">
        <v>1</v>
      </c>
      <c r="L100" s="6">
        <f t="shared" si="4"/>
        <v>-5.6493925112003785E-3</v>
      </c>
      <c r="M100" s="6">
        <f t="shared" si="12"/>
        <v>-1.8380434782611088E-4</v>
      </c>
      <c r="P100" s="2">
        <v>1</v>
      </c>
      <c r="Q100" s="6">
        <f t="shared" si="5"/>
        <v>5.6936956521739133E-3</v>
      </c>
      <c r="R100" s="6">
        <f t="shared" si="13"/>
        <v>1.7608695652174006E-5</v>
      </c>
      <c r="U100" s="2">
        <f t="shared" si="14"/>
        <v>158</v>
      </c>
      <c r="V100" s="1">
        <f t="shared" si="6"/>
        <v>44054</v>
      </c>
      <c r="W100" s="6">
        <f t="shared" si="19"/>
        <v>0.9947471998906765</v>
      </c>
      <c r="X100" s="6">
        <f t="shared" si="20"/>
        <v>4.1232162821121035E-3</v>
      </c>
      <c r="Y100" s="6">
        <f t="shared" si="21"/>
        <v>1.1295838272111019E-3</v>
      </c>
      <c r="AF100" s="6">
        <f t="shared" si="8"/>
        <v>24162.880502888085</v>
      </c>
      <c r="AG100" s="7">
        <f t="shared" si="9"/>
        <v>11630.119497111915</v>
      </c>
      <c r="AH100" s="5">
        <f t="shared" si="10"/>
        <v>0.4813217321387579</v>
      </c>
      <c r="AI100" s="5"/>
      <c r="AJ100" s="7">
        <f t="shared" si="16"/>
        <v>158</v>
      </c>
      <c r="AK100" s="12">
        <f t="shared" si="17"/>
        <v>539</v>
      </c>
      <c r="AL100" s="12">
        <f t="shared" si="27"/>
        <v>513.71428571428567</v>
      </c>
    </row>
    <row r="101" spans="1:38" x14ac:dyDescent="0.25">
      <c r="A101" s="2">
        <v>159</v>
      </c>
      <c r="B101" s="7">
        <f>Raw_Data!C161</f>
        <v>36945</v>
      </c>
      <c r="C101" s="6">
        <f>Raw_Data!E161</f>
        <v>8893</v>
      </c>
      <c r="D101" s="6">
        <f>Raw_Data!D161</f>
        <v>790</v>
      </c>
      <c r="E101" s="7">
        <f t="shared" ref="E101:G101" si="117">IF(ISBLANK(B101),(B100+B102)/2, B101)</f>
        <v>36945</v>
      </c>
      <c r="F101" s="6">
        <f t="shared" si="117"/>
        <v>8893</v>
      </c>
      <c r="G101" s="6">
        <f t="shared" si="117"/>
        <v>790</v>
      </c>
      <c r="H101" s="6">
        <f t="shared" si="1"/>
        <v>0.99196847826086954</v>
      </c>
      <c r="I101" s="6">
        <f t="shared" si="2"/>
        <v>5.9265217391304345E-3</v>
      </c>
      <c r="J101" s="6">
        <f t="shared" si="3"/>
        <v>2.1050000000000001E-3</v>
      </c>
      <c r="K101" s="2">
        <v>1</v>
      </c>
      <c r="L101" s="6">
        <f t="shared" si="4"/>
        <v>-5.8789227509451793E-3</v>
      </c>
      <c r="M101" s="6">
        <f t="shared" si="12"/>
        <v>-2.0576086956525241E-4</v>
      </c>
      <c r="P101" s="2">
        <v>1</v>
      </c>
      <c r="Q101" s="6">
        <f t="shared" si="5"/>
        <v>5.9265217391304345E-3</v>
      </c>
      <c r="R101" s="6">
        <f t="shared" si="13"/>
        <v>1.695652173913046E-5</v>
      </c>
      <c r="U101" s="2">
        <f t="shared" si="14"/>
        <v>159</v>
      </c>
      <c r="V101" s="1">
        <f t="shared" si="6"/>
        <v>44055</v>
      </c>
      <c r="W101" s="6">
        <f t="shared" si="19"/>
        <v>0.99464559663150121</v>
      </c>
      <c r="X101" s="6">
        <f t="shared" si="20"/>
        <v>4.194486030365244E-3</v>
      </c>
      <c r="Y101" s="6">
        <f t="shared" si="21"/>
        <v>1.1599173381335631E-3</v>
      </c>
      <c r="AF101" s="6">
        <f t="shared" si="8"/>
        <v>24630.255495094454</v>
      </c>
      <c r="AG101" s="7">
        <f t="shared" si="9"/>
        <v>12314.744504905546</v>
      </c>
      <c r="AH101" s="5">
        <f t="shared" si="10"/>
        <v>0.49998444016783516</v>
      </c>
      <c r="AI101" s="5"/>
      <c r="AJ101" s="7">
        <f t="shared" si="16"/>
        <v>159</v>
      </c>
      <c r="AK101" s="12">
        <f t="shared" si="17"/>
        <v>1152</v>
      </c>
      <c r="AL101" s="12">
        <f t="shared" si="27"/>
        <v>600.57142857142856</v>
      </c>
    </row>
    <row r="102" spans="1:38" x14ac:dyDescent="0.25">
      <c r="A102" s="2">
        <v>160</v>
      </c>
      <c r="B102" s="7">
        <f>Raw_Data!C162</f>
        <v>37686</v>
      </c>
      <c r="C102" s="6">
        <f>Raw_Data!E162</f>
        <v>8965</v>
      </c>
      <c r="D102" s="6">
        <f>Raw_Data!D162</f>
        <v>796</v>
      </c>
      <c r="E102" s="7">
        <f t="shared" ref="E102:G102" si="118">IF(ISBLANK(B102),(B101+B103)/2, B102)</f>
        <v>37686</v>
      </c>
      <c r="F102" s="6">
        <f t="shared" si="118"/>
        <v>8965</v>
      </c>
      <c r="G102" s="6">
        <f t="shared" si="118"/>
        <v>796</v>
      </c>
      <c r="H102" s="6">
        <f t="shared" si="1"/>
        <v>0.99180739130434781</v>
      </c>
      <c r="I102" s="6">
        <f t="shared" si="2"/>
        <v>6.0706521739130439E-3</v>
      </c>
      <c r="J102" s="6">
        <f t="shared" si="3"/>
        <v>2.1219565217391306E-3</v>
      </c>
      <c r="K102" s="2">
        <v>1</v>
      </c>
      <c r="L102" s="6">
        <f t="shared" si="4"/>
        <v>-6.0209176961247644E-3</v>
      </c>
      <c r="M102" s="6">
        <f t="shared" si="12"/>
        <v>-1.4706521739127343E-4</v>
      </c>
      <c r="P102" s="2">
        <v>1</v>
      </c>
      <c r="Q102" s="6">
        <f t="shared" si="5"/>
        <v>6.0706521739130439E-3</v>
      </c>
      <c r="R102" s="6">
        <f t="shared" si="13"/>
        <v>1.3913043478260868E-5</v>
      </c>
      <c r="U102" s="2">
        <f t="shared" si="14"/>
        <v>160</v>
      </c>
      <c r="V102" s="1">
        <f t="shared" si="6"/>
        <v>44056</v>
      </c>
      <c r="W102" s="6">
        <f t="shared" si="19"/>
        <v>0.99457824957581986</v>
      </c>
      <c r="X102" s="6">
        <f t="shared" si="20"/>
        <v>4.2665856258913039E-3</v>
      </c>
      <c r="Y102" s="6">
        <f t="shared" si="21"/>
        <v>1.1551647982885949E-3</v>
      </c>
      <c r="AF102" s="6">
        <f t="shared" si="8"/>
        <v>24940.051951228637</v>
      </c>
      <c r="AG102" s="7">
        <f t="shared" si="9"/>
        <v>12745.948048771363</v>
      </c>
      <c r="AH102" s="5">
        <f t="shared" si="10"/>
        <v>0.51106341212506778</v>
      </c>
      <c r="AI102" s="5"/>
      <c r="AJ102" s="7">
        <f t="shared" si="16"/>
        <v>160</v>
      </c>
      <c r="AK102" s="12">
        <f t="shared" si="17"/>
        <v>741</v>
      </c>
      <c r="AL102" s="12">
        <f t="shared" si="27"/>
        <v>633.14285714285711</v>
      </c>
    </row>
    <row r="103" spans="1:38" x14ac:dyDescent="0.25">
      <c r="A103" s="2">
        <v>161</v>
      </c>
      <c r="B103" s="7">
        <f>Raw_Data!C163</f>
        <v>38298</v>
      </c>
      <c r="C103" s="6">
        <f>Raw_Data!E163</f>
        <v>9021</v>
      </c>
      <c r="D103" s="6">
        <f>Raw_Data!D163</f>
        <v>804</v>
      </c>
      <c r="E103" s="7">
        <f t="shared" ref="E103:G103" si="119">IF(ISBLANK(B103),(B102+B104)/2, B103)</f>
        <v>38298</v>
      </c>
      <c r="F103" s="6">
        <f t="shared" si="119"/>
        <v>9021</v>
      </c>
      <c r="G103" s="6">
        <f t="shared" si="119"/>
        <v>804</v>
      </c>
      <c r="H103" s="6">
        <f t="shared" si="1"/>
        <v>0.99167434782608699</v>
      </c>
      <c r="I103" s="6">
        <f t="shared" si="2"/>
        <v>6.1897826086956525E-3</v>
      </c>
      <c r="J103" s="6">
        <f t="shared" si="3"/>
        <v>2.1358695652173914E-3</v>
      </c>
      <c r="K103" s="2">
        <v>1</v>
      </c>
      <c r="L103" s="6">
        <f t="shared" si="4"/>
        <v>-6.1382486316635164E-3</v>
      </c>
      <c r="M103" s="6">
        <f t="shared" si="12"/>
        <v>-1.3521739130434307E-4</v>
      </c>
      <c r="P103" s="2">
        <v>1</v>
      </c>
      <c r="Q103" s="6">
        <f t="shared" si="5"/>
        <v>6.1897826086956525E-3</v>
      </c>
      <c r="R103" s="6">
        <f t="shared" si="13"/>
        <v>1.6521739130434619E-5</v>
      </c>
      <c r="U103" s="2">
        <f t="shared" si="14"/>
        <v>161</v>
      </c>
      <c r="V103" s="1">
        <f t="shared" si="6"/>
        <v>44057</v>
      </c>
      <c r="W103" s="6">
        <f t="shared" si="19"/>
        <v>0.99447375384271031</v>
      </c>
      <c r="X103" s="6">
        <f t="shared" si="20"/>
        <v>4.3403081332591374E-3</v>
      </c>
      <c r="Y103" s="6">
        <f t="shared" si="21"/>
        <v>1.1859380240305834E-3</v>
      </c>
      <c r="AF103" s="6">
        <f t="shared" si="8"/>
        <v>25420.732323532589</v>
      </c>
      <c r="AG103" s="7">
        <f t="shared" si="9"/>
        <v>12877.267676467411</v>
      </c>
      <c r="AH103" s="5">
        <f t="shared" si="10"/>
        <v>0.50656556674201758</v>
      </c>
      <c r="AI103" s="5"/>
      <c r="AJ103" s="7">
        <f t="shared" si="16"/>
        <v>161</v>
      </c>
      <c r="AK103" s="12">
        <f t="shared" si="17"/>
        <v>612</v>
      </c>
      <c r="AL103" s="12">
        <f t="shared" si="27"/>
        <v>643.14285714285711</v>
      </c>
    </row>
    <row r="104" spans="1:38" x14ac:dyDescent="0.25">
      <c r="A104" s="2">
        <v>162</v>
      </c>
      <c r="B104" s="7">
        <f>Raw_Data!C164</f>
        <v>38930</v>
      </c>
      <c r="C104" s="6">
        <f>Raw_Data!E164</f>
        <v>9091</v>
      </c>
      <c r="D104" s="6">
        <f>Raw_Data!D164</f>
        <v>810</v>
      </c>
      <c r="E104" s="7">
        <f t="shared" ref="E104:G104" si="120">IF(ISBLANK(B104),(B103+B105)/2, B104)</f>
        <v>38930</v>
      </c>
      <c r="F104" s="6">
        <f t="shared" si="120"/>
        <v>9091</v>
      </c>
      <c r="G104" s="6">
        <f t="shared" si="120"/>
        <v>810</v>
      </c>
      <c r="H104" s="6">
        <f t="shared" si="1"/>
        <v>0.99153695652173912</v>
      </c>
      <c r="I104" s="6">
        <f t="shared" si="2"/>
        <v>6.3106521739130436E-3</v>
      </c>
      <c r="J104" s="6">
        <f t="shared" si="3"/>
        <v>2.152391304347826E-3</v>
      </c>
      <c r="K104" s="2">
        <v>1</v>
      </c>
      <c r="L104" s="6">
        <f t="shared" si="4"/>
        <v>-6.2572448501890358E-3</v>
      </c>
      <c r="M104" s="6">
        <f t="shared" si="12"/>
        <v>-1.1054347826089383E-4</v>
      </c>
      <c r="P104" s="2">
        <v>1</v>
      </c>
      <c r="Q104" s="6">
        <f t="shared" si="5"/>
        <v>6.3106521739130436E-3</v>
      </c>
      <c r="R104" s="6">
        <f t="shared" si="13"/>
        <v>7.391304347826276E-6</v>
      </c>
      <c r="U104" s="2">
        <f t="shared" si="14"/>
        <v>162</v>
      </c>
      <c r="V104" s="1">
        <f t="shared" si="6"/>
        <v>44058</v>
      </c>
      <c r="W104" s="6">
        <f t="shared" si="19"/>
        <v>0.99440345587515444</v>
      </c>
      <c r="X104" s="6">
        <f t="shared" si="20"/>
        <v>4.4149090281648054E-3</v>
      </c>
      <c r="Y104" s="6">
        <f t="shared" si="21"/>
        <v>1.1816350966804678E-3</v>
      </c>
      <c r="AF104" s="6">
        <f t="shared" si="8"/>
        <v>25744.102974289573</v>
      </c>
      <c r="AG104" s="7">
        <f t="shared" si="9"/>
        <v>13185.897025710427</v>
      </c>
      <c r="AH104" s="5">
        <f t="shared" si="10"/>
        <v>0.51219096811720632</v>
      </c>
      <c r="AI104" s="5"/>
      <c r="AJ104" s="7">
        <f t="shared" si="16"/>
        <v>162</v>
      </c>
      <c r="AK104" s="12">
        <f t="shared" si="17"/>
        <v>632</v>
      </c>
      <c r="AL104" s="12">
        <f t="shared" si="27"/>
        <v>621.71428571428567</v>
      </c>
    </row>
    <row r="105" spans="1:38" x14ac:dyDescent="0.25">
      <c r="A105" s="2">
        <v>163</v>
      </c>
      <c r="B105" s="7">
        <f>Raw_Data!C165</f>
        <v>39315</v>
      </c>
      <c r="C105" s="6">
        <f>Raw_Data!E165</f>
        <v>9122</v>
      </c>
      <c r="D105" s="6">
        <f>Raw_Data!D165</f>
        <v>813</v>
      </c>
      <c r="E105" s="7">
        <f t="shared" ref="E105:G105" si="121">IF(ISBLANK(B105),(B104+B106)/2, B105)</f>
        <v>39315</v>
      </c>
      <c r="F105" s="6">
        <f t="shared" si="121"/>
        <v>9122</v>
      </c>
      <c r="G105" s="6">
        <f t="shared" si="121"/>
        <v>813</v>
      </c>
      <c r="H105" s="6">
        <f t="shared" si="1"/>
        <v>0.9914532608695652</v>
      </c>
      <c r="I105" s="6">
        <f t="shared" si="2"/>
        <v>6.3869565217391303E-3</v>
      </c>
      <c r="J105" s="6">
        <f t="shared" si="3"/>
        <v>2.1597826086956523E-3</v>
      </c>
      <c r="K105" s="2">
        <v>1</v>
      </c>
      <c r="L105" s="6">
        <f t="shared" si="4"/>
        <v>-6.332368870510397E-3</v>
      </c>
      <c r="M105" s="6">
        <f t="shared" si="12"/>
        <v>-8.27173913043322E-5</v>
      </c>
      <c r="P105" s="2">
        <v>1</v>
      </c>
      <c r="Q105" s="6">
        <f t="shared" si="5"/>
        <v>6.3869565217391303E-3</v>
      </c>
      <c r="R105" s="6">
        <f t="shared" si="13"/>
        <v>8.9130434782606384E-6</v>
      </c>
      <c r="U105" s="2">
        <f t="shared" si="14"/>
        <v>163</v>
      </c>
      <c r="V105" s="1">
        <f t="shared" si="6"/>
        <v>44059</v>
      </c>
      <c r="W105" s="6">
        <f t="shared" si="19"/>
        <v>0.99429596836915335</v>
      </c>
      <c r="X105" s="6">
        <f t="shared" si="20"/>
        <v>4.4911683388948838E-3</v>
      </c>
      <c r="Y105" s="6">
        <f t="shared" si="21"/>
        <v>1.2128632919517672E-3</v>
      </c>
      <c r="AF105" s="6">
        <f t="shared" si="8"/>
        <v>26238.545501894594</v>
      </c>
      <c r="AG105" s="7">
        <f t="shared" si="9"/>
        <v>13076.454498105406</v>
      </c>
      <c r="AH105" s="5">
        <f t="shared" si="10"/>
        <v>0.4983681163714353</v>
      </c>
      <c r="AI105" s="5"/>
      <c r="AJ105" s="7">
        <f t="shared" si="16"/>
        <v>163</v>
      </c>
      <c r="AK105" s="12">
        <f t="shared" si="17"/>
        <v>385</v>
      </c>
      <c r="AL105" s="12">
        <f t="shared" si="27"/>
        <v>619</v>
      </c>
    </row>
    <row r="106" spans="1:38" x14ac:dyDescent="0.25">
      <c r="A106" s="2">
        <v>164</v>
      </c>
      <c r="B106" s="7">
        <f>Raw_Data!C166</f>
        <v>39691</v>
      </c>
      <c r="C106" s="6">
        <f>Raw_Data!E166</f>
        <v>9158</v>
      </c>
      <c r="D106" s="6">
        <f>Raw_Data!D166</f>
        <v>818</v>
      </c>
      <c r="E106" s="7">
        <f t="shared" ref="E106:G106" si="122">IF(ISBLANK(B106),(B105+B107)/2, B106)</f>
        <v>39691</v>
      </c>
      <c r="F106" s="6">
        <f t="shared" si="122"/>
        <v>9158</v>
      </c>
      <c r="G106" s="6">
        <f t="shared" si="122"/>
        <v>818</v>
      </c>
      <c r="H106" s="6">
        <f t="shared" si="1"/>
        <v>0.99137152173913046</v>
      </c>
      <c r="I106" s="6">
        <f t="shared" si="2"/>
        <v>6.4597826086956519E-3</v>
      </c>
      <c r="J106" s="6">
        <f t="shared" si="3"/>
        <v>2.168695652173913E-3</v>
      </c>
      <c r="K106" s="2">
        <v>1</v>
      </c>
      <c r="L106" s="6">
        <f t="shared" si="4"/>
        <v>-6.404044514886578E-3</v>
      </c>
      <c r="M106" s="6">
        <f t="shared" si="12"/>
        <v>-1.0695652173914327E-4</v>
      </c>
      <c r="P106" s="2">
        <v>1</v>
      </c>
      <c r="Q106" s="6">
        <f t="shared" si="5"/>
        <v>6.4597826086956519E-3</v>
      </c>
      <c r="R106" s="6">
        <f t="shared" si="13"/>
        <v>1.8913043478261098E-5</v>
      </c>
      <c r="U106" s="2">
        <f t="shared" si="14"/>
        <v>164</v>
      </c>
      <c r="V106" s="1">
        <f t="shared" si="6"/>
        <v>44060</v>
      </c>
      <c r="W106" s="6">
        <f t="shared" si="19"/>
        <v>0.99422261903868103</v>
      </c>
      <c r="X106" s="6">
        <f t="shared" si="20"/>
        <v>4.5683555129837575E-3</v>
      </c>
      <c r="Y106" s="6">
        <f t="shared" si="21"/>
        <v>1.2090254483349274E-3</v>
      </c>
      <c r="AF106" s="6">
        <f t="shared" si="8"/>
        <v>26575.95242206725</v>
      </c>
      <c r="AG106" s="7">
        <f t="shared" si="9"/>
        <v>13115.04757793275</v>
      </c>
      <c r="AH106" s="5">
        <f t="shared" si="10"/>
        <v>0.49349304098854102</v>
      </c>
      <c r="AI106" s="5"/>
      <c r="AJ106" s="7">
        <f t="shared" si="16"/>
        <v>164</v>
      </c>
      <c r="AK106" s="12">
        <f t="shared" si="17"/>
        <v>376</v>
      </c>
      <c r="AL106" s="12">
        <f t="shared" si="27"/>
        <v>633.85714285714289</v>
      </c>
    </row>
    <row r="107" spans="1:38" x14ac:dyDescent="0.25">
      <c r="A107" s="2">
        <v>165</v>
      </c>
      <c r="B107" s="7">
        <f>Raw_Data!C167</f>
        <v>40299</v>
      </c>
      <c r="C107" s="6">
        <f>Raw_Data!E167</f>
        <v>9233</v>
      </c>
      <c r="D107" s="6">
        <f>Raw_Data!D167</f>
        <v>830</v>
      </c>
      <c r="E107" s="7">
        <f t="shared" ref="E107:G107" si="123">IF(ISBLANK(B107),(B106+B108)/2, B107)</f>
        <v>40299</v>
      </c>
      <c r="F107" s="6">
        <f t="shared" si="123"/>
        <v>9233</v>
      </c>
      <c r="G107" s="6">
        <f t="shared" si="123"/>
        <v>830</v>
      </c>
      <c r="H107" s="6">
        <f t="shared" si="1"/>
        <v>0.99123934782608691</v>
      </c>
      <c r="I107" s="6">
        <f t="shared" si="2"/>
        <v>6.5730434782608699E-3</v>
      </c>
      <c r="J107" s="6">
        <f t="shared" si="3"/>
        <v>2.1876086956521741E-3</v>
      </c>
      <c r="K107" s="2">
        <v>1</v>
      </c>
      <c r="L107" s="6">
        <f t="shared" si="4"/>
        <v>-6.5154593306238186E-3</v>
      </c>
      <c r="M107" s="6">
        <f t="shared" si="12"/>
        <v>-1.3423913043481006E-4</v>
      </c>
      <c r="P107" s="2">
        <v>1</v>
      </c>
      <c r="Q107" s="6">
        <f t="shared" si="5"/>
        <v>6.5730434782608699E-3</v>
      </c>
      <c r="R107" s="6">
        <f t="shared" si="13"/>
        <v>2.3913043478260895E-5</v>
      </c>
      <c r="U107" s="2">
        <f t="shared" si="14"/>
        <v>165</v>
      </c>
      <c r="V107" s="1">
        <f t="shared" si="6"/>
        <v>44061</v>
      </c>
      <c r="W107" s="6">
        <f t="shared" si="19"/>
        <v>0.99411203716171737</v>
      </c>
      <c r="X107" s="6">
        <f t="shared" si="20"/>
        <v>4.6472384521697389E-3</v>
      </c>
      <c r="Y107" s="6">
        <f t="shared" si="21"/>
        <v>1.240724386112848E-3</v>
      </c>
      <c r="AF107" s="6">
        <f t="shared" si="8"/>
        <v>27084.629056100119</v>
      </c>
      <c r="AG107" s="7">
        <f t="shared" si="9"/>
        <v>13214.370943899881</v>
      </c>
      <c r="AH107" s="5">
        <f t="shared" si="10"/>
        <v>0.48789189309290848</v>
      </c>
      <c r="AI107" s="5"/>
      <c r="AJ107" s="7">
        <f t="shared" si="16"/>
        <v>165</v>
      </c>
      <c r="AK107" s="12">
        <f t="shared" si="17"/>
        <v>608</v>
      </c>
      <c r="AL107" s="12">
        <f t="shared" si="27"/>
        <v>643.71428571428567</v>
      </c>
    </row>
    <row r="108" spans="1:38" x14ac:dyDescent="0.25">
      <c r="A108" s="2">
        <v>166</v>
      </c>
      <c r="B108" s="7">
        <f>Raw_Data!C168</f>
        <v>40926</v>
      </c>
      <c r="C108" s="6">
        <f>Raw_Data!E168</f>
        <v>9331</v>
      </c>
      <c r="D108" s="6">
        <f>Raw_Data!D168</f>
        <v>842</v>
      </c>
      <c r="E108" s="7">
        <f t="shared" ref="E108:G108" si="124">IF(ISBLANK(B108),(B107+B109)/2, B108)</f>
        <v>40926</v>
      </c>
      <c r="F108" s="6">
        <f t="shared" si="124"/>
        <v>9331</v>
      </c>
      <c r="G108" s="6">
        <f t="shared" si="124"/>
        <v>842</v>
      </c>
      <c r="H108" s="6">
        <f t="shared" si="1"/>
        <v>0.99110304347826084</v>
      </c>
      <c r="I108" s="6">
        <f t="shared" si="2"/>
        <v>6.6854347826086954E-3</v>
      </c>
      <c r="J108" s="6">
        <f t="shared" si="3"/>
        <v>2.211521739130435E-3</v>
      </c>
      <c r="K108" s="2">
        <v>1</v>
      </c>
      <c r="L108" s="6">
        <f t="shared" si="4"/>
        <v>-6.6259547600189027E-3</v>
      </c>
      <c r="M108" s="6">
        <f t="shared" si="12"/>
        <v>-1.4423913043476455E-4</v>
      </c>
      <c r="P108" s="2">
        <v>1</v>
      </c>
      <c r="Q108" s="6">
        <f t="shared" si="5"/>
        <v>6.6854347826086954E-3</v>
      </c>
      <c r="R108" s="6">
        <f t="shared" si="13"/>
        <v>1.5434782608695664E-5</v>
      </c>
      <c r="U108" s="2">
        <f t="shared" si="14"/>
        <v>166</v>
      </c>
      <c r="V108" s="1">
        <f t="shared" si="6"/>
        <v>44062</v>
      </c>
      <c r="W108" s="6">
        <f t="shared" si="19"/>
        <v>0.99403553265590183</v>
      </c>
      <c r="X108" s="6">
        <f t="shared" si="20"/>
        <v>4.727099717108758E-3</v>
      </c>
      <c r="Y108" s="6">
        <f t="shared" si="21"/>
        <v>1.2373676269891297E-3</v>
      </c>
      <c r="AF108" s="6">
        <f t="shared" si="8"/>
        <v>27436.549782851573</v>
      </c>
      <c r="AG108" s="7">
        <f t="shared" si="9"/>
        <v>13489.450217148427</v>
      </c>
      <c r="AH108" s="5">
        <f t="shared" si="10"/>
        <v>0.4916598597094603</v>
      </c>
      <c r="AI108" s="5"/>
      <c r="AJ108" s="7">
        <f t="shared" si="16"/>
        <v>166</v>
      </c>
      <c r="AK108" s="12">
        <f t="shared" si="17"/>
        <v>627</v>
      </c>
      <c r="AL108" s="12">
        <f t="shared" si="27"/>
        <v>568.71428571428567</v>
      </c>
    </row>
    <row r="109" spans="1:38" x14ac:dyDescent="0.25">
      <c r="A109" s="2">
        <v>167</v>
      </c>
      <c r="B109" s="7">
        <f>Raw_Data!C169</f>
        <v>41626</v>
      </c>
      <c r="C109" s="6">
        <f>Raw_Data!E169</f>
        <v>9388</v>
      </c>
      <c r="D109" s="6">
        <f>Raw_Data!D169</f>
        <v>856</v>
      </c>
      <c r="E109" s="7">
        <f t="shared" ref="E109:G109" si="125">IF(ISBLANK(B109),(B108+B110)/2, B109)</f>
        <v>41626</v>
      </c>
      <c r="F109" s="6">
        <f t="shared" si="125"/>
        <v>9388</v>
      </c>
      <c r="G109" s="6">
        <f t="shared" si="125"/>
        <v>856</v>
      </c>
      <c r="H109" s="6">
        <f t="shared" si="1"/>
        <v>0.99095086956521738</v>
      </c>
      <c r="I109" s="6">
        <f t="shared" si="2"/>
        <v>6.8221739130434784E-3</v>
      </c>
      <c r="J109" s="6">
        <f t="shared" si="3"/>
        <v>2.2269565217391306E-3</v>
      </c>
      <c r="K109" s="2">
        <v>1</v>
      </c>
      <c r="L109" s="6">
        <f t="shared" si="4"/>
        <v>-6.7604391714555763E-3</v>
      </c>
      <c r="M109" s="6">
        <f t="shared" si="12"/>
        <v>-1.4554347826084557E-4</v>
      </c>
      <c r="P109" s="2">
        <v>1</v>
      </c>
      <c r="Q109" s="6">
        <f t="shared" si="5"/>
        <v>6.8221739130434784E-3</v>
      </c>
      <c r="R109" s="6">
        <f t="shared" si="13"/>
        <v>1.4782608695652118E-5</v>
      </c>
      <c r="U109" s="2">
        <f t="shared" si="14"/>
        <v>167</v>
      </c>
      <c r="V109" s="1">
        <f t="shared" si="6"/>
        <v>44063</v>
      </c>
      <c r="W109" s="6">
        <f t="shared" si="19"/>
        <v>0.99392175040610276</v>
      </c>
      <c r="X109" s="6">
        <f t="shared" si="20"/>
        <v>4.8086959781079843E-3</v>
      </c>
      <c r="Y109" s="6">
        <f t="shared" si="21"/>
        <v>1.2695536157892322E-3</v>
      </c>
      <c r="AF109" s="6">
        <f t="shared" si="8"/>
        <v>27959.948131927325</v>
      </c>
      <c r="AG109" s="7">
        <f t="shared" si="9"/>
        <v>13666.051868072675</v>
      </c>
      <c r="AH109" s="5">
        <f t="shared" si="10"/>
        <v>0.48877243275238691</v>
      </c>
      <c r="AI109" s="5"/>
      <c r="AJ109" s="7">
        <f t="shared" si="16"/>
        <v>167</v>
      </c>
      <c r="AK109" s="12">
        <f t="shared" si="17"/>
        <v>700</v>
      </c>
      <c r="AL109" s="12">
        <f t="shared" si="27"/>
        <v>562.85714285714289</v>
      </c>
    </row>
    <row r="110" spans="1:38" x14ac:dyDescent="0.25">
      <c r="A110" s="2">
        <v>168</v>
      </c>
      <c r="B110" s="7">
        <f>Raw_Data!C170</f>
        <v>42265</v>
      </c>
      <c r="C110" s="6">
        <f>Raw_Data!E170</f>
        <v>9448</v>
      </c>
      <c r="D110" s="6">
        <f>Raw_Data!D170</f>
        <v>864</v>
      </c>
      <c r="E110" s="7">
        <f t="shared" ref="E110:G110" si="126">IF(ISBLANK(B110),(B109+B111)/2, B110)</f>
        <v>42265</v>
      </c>
      <c r="F110" s="6">
        <f t="shared" si="126"/>
        <v>9448</v>
      </c>
      <c r="G110" s="6">
        <f t="shared" si="126"/>
        <v>864</v>
      </c>
      <c r="H110" s="6">
        <f t="shared" si="1"/>
        <v>0.99081195652173915</v>
      </c>
      <c r="I110" s="6">
        <f t="shared" si="2"/>
        <v>6.9463043478260869E-3</v>
      </c>
      <c r="J110" s="6">
        <f t="shared" si="3"/>
        <v>2.2417391304347827E-3</v>
      </c>
      <c r="K110" s="2">
        <v>1</v>
      </c>
      <c r="L110" s="6">
        <f t="shared" si="4"/>
        <v>-6.8824814014650281E-3</v>
      </c>
      <c r="M110" s="6">
        <f t="shared" si="12"/>
        <v>-1.5652173913044409E-4</v>
      </c>
      <c r="P110" s="2">
        <v>1</v>
      </c>
      <c r="Q110" s="6">
        <f t="shared" si="5"/>
        <v>6.9463043478260869E-3</v>
      </c>
      <c r="R110" s="6">
        <f t="shared" si="13"/>
        <v>1.3478260869565026E-5</v>
      </c>
      <c r="U110" s="2">
        <f t="shared" si="14"/>
        <v>168</v>
      </c>
      <c r="V110" s="1">
        <f t="shared" si="6"/>
        <v>44064</v>
      </c>
      <c r="W110" s="6">
        <f t="shared" si="19"/>
        <v>0.99384198344557229</v>
      </c>
      <c r="X110" s="6">
        <f t="shared" si="20"/>
        <v>4.8913220654947702E-3</v>
      </c>
      <c r="Y110" s="6">
        <f t="shared" si="21"/>
        <v>1.2666944889326243E-3</v>
      </c>
      <c r="AF110" s="6">
        <f t="shared" si="8"/>
        <v>28326.876150367487</v>
      </c>
      <c r="AG110" s="7">
        <f t="shared" si="9"/>
        <v>13938.123849632513</v>
      </c>
      <c r="AH110" s="5">
        <f t="shared" si="10"/>
        <v>0.49204592047653983</v>
      </c>
      <c r="AI110" s="5"/>
      <c r="AJ110" s="7">
        <f t="shared" si="16"/>
        <v>168</v>
      </c>
      <c r="AK110" s="12">
        <f t="shared" si="17"/>
        <v>639</v>
      </c>
      <c r="AL110" s="12">
        <f t="shared" si="27"/>
        <v>566.71428571428567</v>
      </c>
    </row>
    <row r="111" spans="1:38" x14ac:dyDescent="0.25">
      <c r="A111" s="2">
        <v>169</v>
      </c>
      <c r="B111" s="7">
        <f>Raw_Data!C171</f>
        <v>43066</v>
      </c>
      <c r="C111" s="6">
        <f>Raw_Data!E171</f>
        <v>9502</v>
      </c>
      <c r="D111" s="6">
        <f>Raw_Data!D171</f>
        <v>872</v>
      </c>
      <c r="E111" s="7">
        <f t="shared" ref="E111:G111" si="127">IF(ISBLANK(B111),(B110+B112)/2, B111)</f>
        <v>43066</v>
      </c>
      <c r="F111" s="6">
        <f t="shared" si="127"/>
        <v>9502</v>
      </c>
      <c r="G111" s="6">
        <f t="shared" si="127"/>
        <v>872</v>
      </c>
      <c r="H111" s="6">
        <f t="shared" si="1"/>
        <v>0.9906378260869565</v>
      </c>
      <c r="I111" s="6">
        <f t="shared" si="2"/>
        <v>7.1069565217391304E-3</v>
      </c>
      <c r="J111" s="6">
        <f t="shared" si="3"/>
        <v>2.2552173913043478E-3</v>
      </c>
      <c r="K111" s="2">
        <v>1</v>
      </c>
      <c r="L111" s="6">
        <f t="shared" si="4"/>
        <v>-7.0404199587901697E-3</v>
      </c>
      <c r="M111" s="6">
        <f t="shared" si="12"/>
        <v>-1.3739130434781144E-4</v>
      </c>
      <c r="P111" s="2">
        <v>1</v>
      </c>
      <c r="Q111" s="6">
        <f t="shared" si="5"/>
        <v>7.1069565217391304E-3</v>
      </c>
      <c r="R111" s="6">
        <f t="shared" si="13"/>
        <v>6.7391304347827301E-6</v>
      </c>
      <c r="U111" s="2">
        <f t="shared" si="14"/>
        <v>169</v>
      </c>
      <c r="V111" s="1">
        <f t="shared" si="6"/>
        <v>44065</v>
      </c>
      <c r="W111" s="6">
        <f t="shared" si="19"/>
        <v>0.99372489130969932</v>
      </c>
      <c r="X111" s="6">
        <f t="shared" si="20"/>
        <v>4.9757242996841047E-3</v>
      </c>
      <c r="Y111" s="6">
        <f t="shared" si="21"/>
        <v>1.2993843906165428E-3</v>
      </c>
      <c r="AF111" s="6">
        <f t="shared" si="8"/>
        <v>28865.499975383125</v>
      </c>
      <c r="AG111" s="7">
        <f t="shared" si="9"/>
        <v>14200.500024616875</v>
      </c>
      <c r="AH111" s="5">
        <f t="shared" si="10"/>
        <v>0.49195406408090092</v>
      </c>
      <c r="AI111" s="5"/>
      <c r="AJ111" s="7">
        <f t="shared" si="16"/>
        <v>169</v>
      </c>
      <c r="AK111" s="12">
        <f t="shared" si="17"/>
        <v>801</v>
      </c>
      <c r="AL111" s="12">
        <f t="shared" si="27"/>
        <v>590.85714285714289</v>
      </c>
    </row>
    <row r="112" spans="1:38" x14ac:dyDescent="0.25">
      <c r="A112" s="2">
        <v>170</v>
      </c>
      <c r="B112" s="7">
        <f>Raw_Data!C172</f>
        <v>43529</v>
      </c>
      <c r="C112" s="6">
        <f>Raw_Data!E172</f>
        <v>9524</v>
      </c>
      <c r="D112" s="6">
        <f>Raw_Data!D172</f>
        <v>881</v>
      </c>
      <c r="E112" s="7">
        <f t="shared" ref="E112:G112" si="128">IF(ISBLANK(B112),(B111+B113)/2, B112)</f>
        <v>43529</v>
      </c>
      <c r="F112" s="6">
        <f t="shared" si="128"/>
        <v>9524</v>
      </c>
      <c r="G112" s="6">
        <f t="shared" si="128"/>
        <v>881</v>
      </c>
      <c r="H112" s="6">
        <f t="shared" si="1"/>
        <v>0.99053717391304352</v>
      </c>
      <c r="I112" s="6">
        <f t="shared" si="2"/>
        <v>7.2008695652173915E-3</v>
      </c>
      <c r="J112" s="6">
        <f t="shared" si="3"/>
        <v>2.2619565217391305E-3</v>
      </c>
      <c r="K112" s="2">
        <v>1</v>
      </c>
      <c r="L112" s="6">
        <f t="shared" si="4"/>
        <v>-7.1327289888468816E-3</v>
      </c>
      <c r="M112" s="6">
        <f t="shared" si="12"/>
        <v>-9.0543478260873833E-5</v>
      </c>
      <c r="P112" s="2">
        <v>1</v>
      </c>
      <c r="Q112" s="6">
        <f t="shared" si="5"/>
        <v>7.2008695652173915E-3</v>
      </c>
      <c r="R112" s="6">
        <f t="shared" si="13"/>
        <v>5.2173913043479341E-6</v>
      </c>
      <c r="U112" s="2">
        <f t="shared" si="14"/>
        <v>170</v>
      </c>
      <c r="V112" s="1">
        <f t="shared" si="6"/>
        <v>44066</v>
      </c>
      <c r="W112" s="6">
        <f t="shared" si="19"/>
        <v>0.9936417510396659</v>
      </c>
      <c r="X112" s="6">
        <f t="shared" si="20"/>
        <v>5.0612089514784665E-3</v>
      </c>
      <c r="Y112" s="6">
        <f t="shared" si="21"/>
        <v>1.2970400088552917E-3</v>
      </c>
      <c r="AF112" s="6">
        <f t="shared" si="8"/>
        <v>29247.945217536864</v>
      </c>
      <c r="AG112" s="7">
        <f t="shared" si="9"/>
        <v>14281.054782463136</v>
      </c>
      <c r="AH112" s="5">
        <f t="shared" si="10"/>
        <v>0.48827548999580028</v>
      </c>
      <c r="AI112" s="5"/>
      <c r="AJ112" s="7">
        <f t="shared" si="16"/>
        <v>170</v>
      </c>
      <c r="AK112" s="12">
        <f t="shared" si="17"/>
        <v>463</v>
      </c>
      <c r="AL112" s="12">
        <f t="shared" si="27"/>
        <v>602</v>
      </c>
    </row>
    <row r="113" spans="1:38" x14ac:dyDescent="0.25">
      <c r="A113" s="2">
        <v>171</v>
      </c>
      <c r="B113" s="7">
        <f>Raw_Data!C173</f>
        <v>43899</v>
      </c>
      <c r="C113" s="6">
        <f>Raw_Data!E173</f>
        <v>9544</v>
      </c>
      <c r="D113" s="6">
        <f>Raw_Data!D173</f>
        <v>885</v>
      </c>
      <c r="E113" s="7">
        <f t="shared" ref="E113:G113" si="129">IF(ISBLANK(B113),(B112+B114)/2, B113)</f>
        <v>43899</v>
      </c>
      <c r="F113" s="6">
        <f t="shared" si="129"/>
        <v>9544</v>
      </c>
      <c r="G113" s="6">
        <f t="shared" si="129"/>
        <v>885</v>
      </c>
      <c r="H113" s="6">
        <f t="shared" si="1"/>
        <v>0.99045673913043475</v>
      </c>
      <c r="I113" s="6">
        <f t="shared" si="2"/>
        <v>7.2760869565217387E-3</v>
      </c>
      <c r="J113" s="6">
        <f t="shared" si="3"/>
        <v>2.2671739130434784E-3</v>
      </c>
      <c r="K113" s="2">
        <v>1</v>
      </c>
      <c r="L113" s="6">
        <f t="shared" si="4"/>
        <v>-7.2066493605860106E-3</v>
      </c>
      <c r="M113" s="6">
        <f t="shared" si="12"/>
        <v>-1.1293478260870904E-4</v>
      </c>
      <c r="P113" s="2">
        <v>1</v>
      </c>
      <c r="Q113" s="6">
        <f t="shared" si="5"/>
        <v>7.2760869565217387E-3</v>
      </c>
      <c r="R113" s="6">
        <f t="shared" si="13"/>
        <v>1.3043478260869185E-5</v>
      </c>
      <c r="U113" s="2">
        <f t="shared" si="14"/>
        <v>171</v>
      </c>
      <c r="V113" s="1">
        <f t="shared" si="6"/>
        <v>44067</v>
      </c>
      <c r="W113" s="6">
        <f t="shared" si="19"/>
        <v>0.99352123588262709</v>
      </c>
      <c r="X113" s="6">
        <f t="shared" si="20"/>
        <v>5.1485128603828614E-3</v>
      </c>
      <c r="Y113" s="6">
        <f t="shared" si="21"/>
        <v>1.3302512569900722E-3</v>
      </c>
      <c r="AF113" s="6">
        <f t="shared" si="8"/>
        <v>29802.31493991541</v>
      </c>
      <c r="AG113" s="7">
        <f t="shared" si="9"/>
        <v>14096.68506008459</v>
      </c>
      <c r="AH113" s="5">
        <f t="shared" si="10"/>
        <v>0.47300637848116778</v>
      </c>
      <c r="AI113" s="5"/>
      <c r="AJ113" s="7">
        <f t="shared" si="16"/>
        <v>171</v>
      </c>
      <c r="AK113" s="12">
        <f t="shared" si="17"/>
        <v>370</v>
      </c>
      <c r="AL113" s="12">
        <f t="shared" si="27"/>
        <v>601.14285714285711</v>
      </c>
    </row>
    <row r="114" spans="1:38" x14ac:dyDescent="0.25">
      <c r="A114" s="2">
        <v>172</v>
      </c>
      <c r="B114" s="7">
        <f>Raw_Data!C174</f>
        <v>44568</v>
      </c>
      <c r="C114" s="6">
        <f>Raw_Data!E174</f>
        <v>9594</v>
      </c>
      <c r="D114" s="6">
        <f>Raw_Data!D174</f>
        <v>895</v>
      </c>
      <c r="E114" s="7">
        <f t="shared" ref="E114:G114" si="130">IF(ISBLANK(B114),(B113+B115)/2, B114)</f>
        <v>44568</v>
      </c>
      <c r="F114" s="6">
        <f t="shared" si="130"/>
        <v>9594</v>
      </c>
      <c r="G114" s="6">
        <f t="shared" si="130"/>
        <v>895</v>
      </c>
      <c r="H114" s="6">
        <f t="shared" si="1"/>
        <v>0.9903113043478261</v>
      </c>
      <c r="I114" s="6">
        <f t="shared" si="2"/>
        <v>7.4084782608695651E-3</v>
      </c>
      <c r="J114" s="6">
        <f t="shared" si="3"/>
        <v>2.2802173913043476E-3</v>
      </c>
      <c r="K114" s="2">
        <v>1</v>
      </c>
      <c r="L114" s="6">
        <f t="shared" si="4"/>
        <v>-7.3366997697542537E-3</v>
      </c>
      <c r="M114" s="6">
        <f t="shared" si="12"/>
        <v>-1.4467391304345822E-4</v>
      </c>
      <c r="P114" s="2">
        <v>1</v>
      </c>
      <c r="Q114" s="6">
        <f t="shared" si="5"/>
        <v>7.4084782608695651E-3</v>
      </c>
      <c r="R114" s="6">
        <f t="shared" si="13"/>
        <v>2.2608695652174236E-5</v>
      </c>
      <c r="U114" s="2">
        <f t="shared" si="14"/>
        <v>172</v>
      </c>
      <c r="V114" s="1">
        <f t="shared" si="6"/>
        <v>44068</v>
      </c>
      <c r="W114" s="6">
        <f t="shared" si="19"/>
        <v>0.99343460776145553</v>
      </c>
      <c r="X114" s="6">
        <f t="shared" si="20"/>
        <v>5.2369529217354098E-3</v>
      </c>
      <c r="Y114" s="6">
        <f t="shared" si="21"/>
        <v>1.3284393168086636E-3</v>
      </c>
      <c r="AF114" s="6">
        <f t="shared" si="8"/>
        <v>30200.804297304541</v>
      </c>
      <c r="AG114" s="7">
        <f t="shared" si="9"/>
        <v>14367.195702695459</v>
      </c>
      <c r="AH114" s="5">
        <f t="shared" si="10"/>
        <v>0.47572228743516437</v>
      </c>
      <c r="AI114" s="5"/>
      <c r="AJ114" s="7">
        <f t="shared" si="16"/>
        <v>172</v>
      </c>
      <c r="AK114" s="12">
        <f t="shared" si="17"/>
        <v>669</v>
      </c>
      <c r="AL114" s="12">
        <f t="shared" si="27"/>
        <v>609.85714285714289</v>
      </c>
    </row>
    <row r="115" spans="1:38" x14ac:dyDescent="0.25">
      <c r="A115" s="2">
        <v>173</v>
      </c>
      <c r="B115" s="7">
        <f>Raw_Data!C175</f>
        <v>45230</v>
      </c>
      <c r="C115" s="6">
        <f>Raw_Data!E175</f>
        <v>9691</v>
      </c>
      <c r="D115" s="6">
        <f>Raw_Data!D175</f>
        <v>902</v>
      </c>
      <c r="E115" s="7">
        <f t="shared" ref="E115:G115" si="131">IF(ISBLANK(B115),(B114+B116)/2, B115)</f>
        <v>45230</v>
      </c>
      <c r="F115" s="6">
        <f t="shared" si="131"/>
        <v>9691</v>
      </c>
      <c r="G115" s="6">
        <f t="shared" si="131"/>
        <v>902</v>
      </c>
      <c r="H115" s="6">
        <f t="shared" si="1"/>
        <v>0.99016739130434783</v>
      </c>
      <c r="I115" s="6">
        <f t="shared" si="2"/>
        <v>7.5297826086956525E-3</v>
      </c>
      <c r="J115" s="6">
        <f t="shared" si="3"/>
        <v>2.3028260869565218E-3</v>
      </c>
      <c r="K115" s="2">
        <v>1</v>
      </c>
      <c r="L115" s="6">
        <f t="shared" si="4"/>
        <v>-7.4557452027410216E-3</v>
      </c>
      <c r="M115" s="6">
        <f t="shared" si="12"/>
        <v>-1.5326086956524154E-4</v>
      </c>
      <c r="P115" s="2">
        <v>1</v>
      </c>
      <c r="Q115" s="6">
        <f t="shared" si="5"/>
        <v>7.5297826086956525E-3</v>
      </c>
      <c r="R115" s="6">
        <f t="shared" si="13"/>
        <v>1.0434782608695434E-5</v>
      </c>
      <c r="U115" s="2">
        <f t="shared" si="14"/>
        <v>173</v>
      </c>
      <c r="V115" s="1">
        <f t="shared" si="6"/>
        <v>44069</v>
      </c>
      <c r="W115" s="6">
        <f t="shared" si="19"/>
        <v>0.99331055271284607</v>
      </c>
      <c r="X115" s="6">
        <f t="shared" si="20"/>
        <v>5.3272573515617391E-3</v>
      </c>
      <c r="Y115" s="6">
        <f t="shared" si="21"/>
        <v>1.3621899355922371E-3</v>
      </c>
      <c r="AF115" s="6">
        <f t="shared" si="8"/>
        <v>30771.457520908065</v>
      </c>
      <c r="AG115" s="7">
        <f t="shared" si="9"/>
        <v>14458.542479091935</v>
      </c>
      <c r="AH115" s="5">
        <f t="shared" si="10"/>
        <v>0.46986862644604638</v>
      </c>
      <c r="AI115" s="5"/>
      <c r="AJ115" s="7">
        <f t="shared" si="16"/>
        <v>173</v>
      </c>
      <c r="AK115" s="12">
        <f t="shared" si="17"/>
        <v>662</v>
      </c>
      <c r="AL115" s="12">
        <f t="shared" si="27"/>
        <v>614.85714285714289</v>
      </c>
    </row>
    <row r="116" spans="1:38" x14ac:dyDescent="0.25">
      <c r="A116" s="2">
        <v>174</v>
      </c>
      <c r="B116" s="7">
        <f>Raw_Data!C176</f>
        <v>45978</v>
      </c>
      <c r="C116" s="6">
        <f>Raw_Data!E176</f>
        <v>9731</v>
      </c>
      <c r="D116" s="6">
        <f>Raw_Data!D176</f>
        <v>910</v>
      </c>
      <c r="E116" s="7">
        <f t="shared" ref="E116:G116" si="132">IF(ISBLANK(B116),(B115+B117)/2, B116)</f>
        <v>45978</v>
      </c>
      <c r="F116" s="6">
        <f t="shared" si="132"/>
        <v>9731</v>
      </c>
      <c r="G116" s="6">
        <f t="shared" si="132"/>
        <v>910</v>
      </c>
      <c r="H116" s="6">
        <f t="shared" si="1"/>
        <v>0.99000478260869562</v>
      </c>
      <c r="I116" s="6">
        <f t="shared" si="2"/>
        <v>7.6819565217391304E-3</v>
      </c>
      <c r="J116" s="6">
        <f t="shared" si="3"/>
        <v>2.3132608695652173E-3</v>
      </c>
      <c r="K116" s="2">
        <v>1</v>
      </c>
      <c r="L116" s="6">
        <f t="shared" si="4"/>
        <v>-7.6051736963137989E-3</v>
      </c>
      <c r="M116" s="6">
        <f t="shared" si="12"/>
        <v>-1.6597826086955925E-4</v>
      </c>
      <c r="P116" s="2">
        <v>1</v>
      </c>
      <c r="Q116" s="6">
        <f t="shared" si="5"/>
        <v>7.6819565217391304E-3</v>
      </c>
      <c r="R116" s="6">
        <f t="shared" si="13"/>
        <v>1.1804347826086968E-4</v>
      </c>
      <c r="U116" s="2">
        <f t="shared" si="14"/>
        <v>174</v>
      </c>
      <c r="V116" s="1">
        <f t="shared" si="6"/>
        <v>44070</v>
      </c>
      <c r="W116" s="6">
        <f t="shared" si="19"/>
        <v>0.99322031839761926</v>
      </c>
      <c r="X116" s="6">
        <f t="shared" si="20"/>
        <v>5.4187528660704833E-3</v>
      </c>
      <c r="Y116" s="6">
        <f t="shared" si="21"/>
        <v>1.3609287363099121E-3</v>
      </c>
      <c r="AF116" s="6">
        <f t="shared" si="8"/>
        <v>31186.535370951395</v>
      </c>
      <c r="AG116" s="7">
        <f t="shared" si="9"/>
        <v>14791.464629048605</v>
      </c>
      <c r="AH116" s="5">
        <f t="shared" si="10"/>
        <v>0.47429008875497181</v>
      </c>
      <c r="AI116" s="5"/>
      <c r="AJ116" s="7">
        <f t="shared" si="16"/>
        <v>174</v>
      </c>
      <c r="AK116" s="12">
        <f t="shared" si="17"/>
        <v>748</v>
      </c>
      <c r="AL116" s="12">
        <f t="shared" si="27"/>
        <v>621.71428571428567</v>
      </c>
    </row>
    <row r="117" spans="1:38" x14ac:dyDescent="0.25">
      <c r="A117" s="2">
        <v>175</v>
      </c>
      <c r="B117" s="7">
        <f>Raw_Data!C177</f>
        <v>46757</v>
      </c>
      <c r="C117" s="6">
        <f>Raw_Data!E177</f>
        <v>10266</v>
      </c>
      <c r="D117" s="6">
        <f>Raw_Data!D177</f>
        <v>918</v>
      </c>
      <c r="E117" s="7">
        <f t="shared" ref="E117:G117" si="133">IF(ISBLANK(B117),(B116+B118)/2, B117)</f>
        <v>46757</v>
      </c>
      <c r="F117" s="6">
        <f t="shared" si="133"/>
        <v>10266</v>
      </c>
      <c r="G117" s="6">
        <f t="shared" si="133"/>
        <v>918</v>
      </c>
      <c r="H117" s="6">
        <f t="shared" si="1"/>
        <v>0.98983543478260871</v>
      </c>
      <c r="I117" s="6">
        <f t="shared" si="2"/>
        <v>7.7332608695652172E-3</v>
      </c>
      <c r="J117" s="6">
        <f t="shared" si="3"/>
        <v>2.431304347826087E-3</v>
      </c>
      <c r="K117" s="2">
        <v>1</v>
      </c>
      <c r="L117" s="6">
        <f t="shared" si="4"/>
        <v>-7.6546556351134217E-3</v>
      </c>
      <c r="M117" s="6">
        <f t="shared" si="12"/>
        <v>-1.7380434782604537E-4</v>
      </c>
      <c r="P117" s="2">
        <v>1</v>
      </c>
      <c r="Q117" s="6">
        <f t="shared" si="5"/>
        <v>7.7332608695652172E-3</v>
      </c>
      <c r="R117" s="6">
        <f t="shared" si="13"/>
        <v>1.4130434782608572E-5</v>
      </c>
      <c r="U117" s="2">
        <f t="shared" si="14"/>
        <v>175</v>
      </c>
      <c r="V117" s="1">
        <f t="shared" si="6"/>
        <v>44071</v>
      </c>
      <c r="W117" s="6">
        <f t="shared" si="19"/>
        <v>0.99309260273524558</v>
      </c>
      <c r="X117" s="6">
        <f t="shared" si="20"/>
        <v>5.5121599046769575E-3</v>
      </c>
      <c r="Y117" s="6">
        <f t="shared" si="21"/>
        <v>1.3952373600775109E-3</v>
      </c>
      <c r="AF117" s="6">
        <f t="shared" si="8"/>
        <v>31774.027417870344</v>
      </c>
      <c r="AG117" s="7">
        <f t="shared" si="9"/>
        <v>14982.972582129656</v>
      </c>
      <c r="AH117" s="5">
        <f t="shared" si="10"/>
        <v>0.47154779547093029</v>
      </c>
      <c r="AI117" s="5"/>
      <c r="AJ117" s="7">
        <f t="shared" si="16"/>
        <v>175</v>
      </c>
      <c r="AK117" s="12">
        <f t="shared" si="17"/>
        <v>779</v>
      </c>
      <c r="AL117" s="12">
        <f t="shared" si="27"/>
        <v>641.71428571428567</v>
      </c>
    </row>
    <row r="118" spans="1:38" x14ac:dyDescent="0.25">
      <c r="A118" s="2">
        <v>176</v>
      </c>
      <c r="B118" s="7">
        <f>Raw_Data!C178</f>
        <v>47577</v>
      </c>
      <c r="C118" s="6">
        <f>Raw_Data!E178</f>
        <v>10328</v>
      </c>
      <c r="D118" s="6">
        <f>Raw_Data!D178</f>
        <v>921</v>
      </c>
      <c r="E118" s="7">
        <f t="shared" ref="E118:G118" si="134">IF(ISBLANK(B118),(B117+B119)/2, B118)</f>
        <v>47577</v>
      </c>
      <c r="F118" s="6">
        <f t="shared" si="134"/>
        <v>10328</v>
      </c>
      <c r="G118" s="6">
        <f t="shared" si="134"/>
        <v>921</v>
      </c>
      <c r="H118" s="6">
        <f t="shared" si="1"/>
        <v>0.98965717391304353</v>
      </c>
      <c r="I118" s="6">
        <f t="shared" si="2"/>
        <v>7.8973913043478266E-3</v>
      </c>
      <c r="J118" s="6">
        <f t="shared" si="3"/>
        <v>2.4454347826086955E-3</v>
      </c>
      <c r="K118" s="2">
        <v>1</v>
      </c>
      <c r="L118" s="6">
        <f t="shared" si="4"/>
        <v>-7.8157099595463145E-3</v>
      </c>
      <c r="M118" s="6">
        <f t="shared" si="12"/>
        <v>-1.385869565217468E-4</v>
      </c>
      <c r="P118" s="2">
        <v>1</v>
      </c>
      <c r="Q118" s="6">
        <f t="shared" si="5"/>
        <v>7.8973913043478266E-3</v>
      </c>
      <c r="R118" s="6">
        <f t="shared" si="13"/>
        <v>7.8260869565216842E-6</v>
      </c>
      <c r="U118" s="2">
        <f t="shared" si="14"/>
        <v>176</v>
      </c>
      <c r="V118" s="1">
        <f t="shared" si="6"/>
        <v>44072</v>
      </c>
      <c r="W118" s="6">
        <f t="shared" si="19"/>
        <v>0.99299863996428106</v>
      </c>
      <c r="X118" s="6">
        <f t="shared" si="20"/>
        <v>5.6068142121004179E-3</v>
      </c>
      <c r="Y118" s="6">
        <f t="shared" si="21"/>
        <v>1.3945458236181703E-3</v>
      </c>
      <c r="AF118" s="6">
        <f t="shared" si="8"/>
        <v>32206.256164307124</v>
      </c>
      <c r="AG118" s="7">
        <f t="shared" si="9"/>
        <v>15370.743835692876</v>
      </c>
      <c r="AH118" s="5">
        <f t="shared" si="10"/>
        <v>0.47725956588296786</v>
      </c>
      <c r="AI118" s="5"/>
      <c r="AJ118" s="7">
        <f t="shared" si="16"/>
        <v>176</v>
      </c>
      <c r="AK118" s="12">
        <f t="shared" si="17"/>
        <v>820</v>
      </c>
      <c r="AL118" s="12">
        <f t="shared" si="27"/>
        <v>644.42857142857144</v>
      </c>
    </row>
    <row r="119" spans="1:38" x14ac:dyDescent="0.25">
      <c r="A119" s="2">
        <v>177</v>
      </c>
      <c r="B119" s="7">
        <f>Raw_Data!C179</f>
        <v>48032</v>
      </c>
      <c r="C119" s="6">
        <f>Raw_Data!E179</f>
        <v>10355</v>
      </c>
      <c r="D119" s="6">
        <f>Raw_Data!D179</f>
        <v>930</v>
      </c>
      <c r="E119" s="7">
        <f t="shared" ref="E119:G119" si="135">IF(ISBLANK(B119),(B118+B120)/2, B119)</f>
        <v>48032</v>
      </c>
      <c r="F119" s="6">
        <f t="shared" si="135"/>
        <v>10355</v>
      </c>
      <c r="G119" s="6">
        <f t="shared" si="135"/>
        <v>930</v>
      </c>
      <c r="H119" s="6">
        <f t="shared" si="1"/>
        <v>0.98955826086956522</v>
      </c>
      <c r="I119" s="6">
        <f t="shared" si="2"/>
        <v>7.9884782608695658E-3</v>
      </c>
      <c r="J119" s="6">
        <f t="shared" si="3"/>
        <v>2.4532608695652172E-3</v>
      </c>
      <c r="K119" s="2">
        <v>1</v>
      </c>
      <c r="L119" s="6">
        <f t="shared" si="4"/>
        <v>-7.9050646548204165E-3</v>
      </c>
      <c r="M119" s="6">
        <f t="shared" si="12"/>
        <v>-8.9021739130445976E-5</v>
      </c>
      <c r="P119" s="2">
        <v>1</v>
      </c>
      <c r="Q119" s="6">
        <f t="shared" si="5"/>
        <v>7.9884782608695658E-3</v>
      </c>
      <c r="R119" s="6">
        <f t="shared" si="13"/>
        <v>5.00000000000023E-6</v>
      </c>
      <c r="U119" s="2">
        <f t="shared" si="14"/>
        <v>177</v>
      </c>
      <c r="V119" s="1">
        <f t="shared" si="6"/>
        <v>44073</v>
      </c>
      <c r="W119" s="6">
        <f t="shared" si="19"/>
        <v>0.99286713899462598</v>
      </c>
      <c r="X119" s="6">
        <f t="shared" si="20"/>
        <v>5.7034292884294117E-3</v>
      </c>
      <c r="Y119" s="6">
        <f t="shared" si="21"/>
        <v>1.4294317169446689E-3</v>
      </c>
      <c r="AF119" s="6">
        <f t="shared" si="8"/>
        <v>32811.160624720513</v>
      </c>
      <c r="AG119" s="7">
        <f t="shared" si="9"/>
        <v>15220.839375279487</v>
      </c>
      <c r="AH119" s="5">
        <f t="shared" si="10"/>
        <v>0.46389213564764409</v>
      </c>
      <c r="AI119" s="5"/>
      <c r="AJ119" s="7">
        <f t="shared" si="16"/>
        <v>177</v>
      </c>
      <c r="AK119" s="12">
        <f t="shared" si="17"/>
        <v>455</v>
      </c>
      <c r="AL119" s="12">
        <f t="shared" si="27"/>
        <v>643.28571428571433</v>
      </c>
    </row>
    <row r="120" spans="1:38" x14ac:dyDescent="0.25">
      <c r="A120" s="2">
        <v>178</v>
      </c>
      <c r="B120" s="7">
        <f>Raw_Data!C180</f>
        <v>48396</v>
      </c>
      <c r="C120" s="6">
        <f>Raw_Data!E180</f>
        <v>10375</v>
      </c>
      <c r="D120" s="6">
        <f>Raw_Data!D180</f>
        <v>933</v>
      </c>
      <c r="E120" s="7">
        <f t="shared" ref="E120:G120" si="136">IF(ISBLANK(B120),(B119+B121)/2, B120)</f>
        <v>48396</v>
      </c>
      <c r="F120" s="6">
        <f t="shared" si="136"/>
        <v>10375</v>
      </c>
      <c r="G120" s="6">
        <f t="shared" si="136"/>
        <v>933</v>
      </c>
      <c r="H120" s="6">
        <f t="shared" si="1"/>
        <v>0.98947913043478264</v>
      </c>
      <c r="I120" s="6">
        <f t="shared" si="2"/>
        <v>8.0626086956521736E-3</v>
      </c>
      <c r="J120" s="6">
        <f t="shared" si="3"/>
        <v>2.4582608695652174E-3</v>
      </c>
      <c r="K120" s="2">
        <v>1</v>
      </c>
      <c r="L120" s="6">
        <f t="shared" si="4"/>
        <v>-7.9777830412098294E-3</v>
      </c>
      <c r="M120" s="6">
        <f t="shared" si="12"/>
        <v>-1.2532608695653424E-4</v>
      </c>
      <c r="P120" s="2">
        <v>1</v>
      </c>
      <c r="Q120" s="6">
        <f t="shared" si="5"/>
        <v>8.0626086956521736E-3</v>
      </c>
      <c r="R120" s="6">
        <f t="shared" si="13"/>
        <v>1.2391304347826072E-5</v>
      </c>
      <c r="U120" s="2">
        <f t="shared" si="14"/>
        <v>178</v>
      </c>
      <c r="V120" s="1">
        <f t="shared" si="6"/>
        <v>44074</v>
      </c>
      <c r="W120" s="6">
        <f t="shared" si="19"/>
        <v>0.99276932146690433</v>
      </c>
      <c r="X120" s="6">
        <f t="shared" si="20"/>
        <v>5.8013491248821523E-3</v>
      </c>
      <c r="Y120" s="6">
        <f t="shared" si="21"/>
        <v>1.4293294082131905E-3</v>
      </c>
      <c r="AF120" s="6">
        <f t="shared" si="8"/>
        <v>33261.121252240075</v>
      </c>
      <c r="AG120" s="7">
        <f t="shared" si="9"/>
        <v>15134.878747759925</v>
      </c>
      <c r="AH120" s="5">
        <f t="shared" si="10"/>
        <v>0.45503212693831296</v>
      </c>
      <c r="AI120" s="5"/>
      <c r="AJ120" s="7">
        <f t="shared" si="16"/>
        <v>178</v>
      </c>
      <c r="AK120" s="12">
        <f t="shared" si="17"/>
        <v>364</v>
      </c>
      <c r="AL120" s="12">
        <f t="shared" si="27"/>
        <v>642.42857142857144</v>
      </c>
    </row>
    <row r="121" spans="1:38" x14ac:dyDescent="0.25">
      <c r="A121" s="2">
        <v>179</v>
      </c>
      <c r="B121" s="7">
        <f>Raw_Data!C181</f>
        <v>49185</v>
      </c>
      <c r="C121" s="6">
        <f>Raw_Data!E181</f>
        <v>10417</v>
      </c>
      <c r="D121" s="6">
        <f>Raw_Data!D181</f>
        <v>948</v>
      </c>
      <c r="E121" s="7">
        <f t="shared" ref="E121:G121" si="137">IF(ISBLANK(B121),(B120+B122)/2, B121)</f>
        <v>49185</v>
      </c>
      <c r="F121" s="6">
        <f t="shared" si="137"/>
        <v>10417</v>
      </c>
      <c r="G121" s="6">
        <f t="shared" si="137"/>
        <v>948</v>
      </c>
      <c r="H121" s="6">
        <f t="shared" si="1"/>
        <v>0.98930760869565215</v>
      </c>
      <c r="I121" s="6">
        <f t="shared" si="2"/>
        <v>8.2217391304347832E-3</v>
      </c>
      <c r="J121" s="6">
        <f t="shared" si="3"/>
        <v>2.4706521739130435E-3</v>
      </c>
      <c r="K121" s="2">
        <v>1</v>
      </c>
      <c r="L121" s="6">
        <f t="shared" si="4"/>
        <v>-8.1338290784499067E-3</v>
      </c>
      <c r="M121" s="6">
        <f t="shared" si="12"/>
        <v>-1.7336956521740721E-4</v>
      </c>
      <c r="P121" s="2">
        <v>1</v>
      </c>
      <c r="Q121" s="6">
        <f t="shared" si="5"/>
        <v>8.2217391304347832E-3</v>
      </c>
      <c r="R121" s="6">
        <f t="shared" si="13"/>
        <v>1.3913043478260868E-5</v>
      </c>
      <c r="U121" s="2">
        <f t="shared" si="14"/>
        <v>179</v>
      </c>
      <c r="V121" s="1">
        <f t="shared" si="6"/>
        <v>44075</v>
      </c>
      <c r="W121" s="6">
        <f t="shared" si="19"/>
        <v>0.99263390640249205</v>
      </c>
      <c r="X121" s="6">
        <f t="shared" si="20"/>
        <v>5.9012811108814667E-3</v>
      </c>
      <c r="Y121" s="6">
        <f t="shared" si="21"/>
        <v>1.4648124866265093E-3</v>
      </c>
      <c r="AF121" s="6">
        <f t="shared" si="8"/>
        <v>33884.030548536568</v>
      </c>
      <c r="AG121" s="7">
        <f t="shared" si="9"/>
        <v>15300.969451463432</v>
      </c>
      <c r="AH121" s="5">
        <f t="shared" si="10"/>
        <v>0.45156875388675605</v>
      </c>
      <c r="AI121" s="5"/>
      <c r="AJ121" s="7">
        <f t="shared" si="16"/>
        <v>179</v>
      </c>
      <c r="AK121" s="12">
        <f t="shared" si="17"/>
        <v>789</v>
      </c>
      <c r="AL121" s="12">
        <f t="shared" si="27"/>
        <v>659.57142857142856</v>
      </c>
    </row>
    <row r="122" spans="1:38" x14ac:dyDescent="0.25">
      <c r="A122" s="2">
        <v>180</v>
      </c>
      <c r="B122" s="7">
        <f>Raw_Data!C182</f>
        <v>49991</v>
      </c>
      <c r="C122" s="6">
        <f>Raw_Data!E182</f>
        <v>10463</v>
      </c>
      <c r="D122" s="6">
        <f>Raw_Data!D182</f>
        <v>966</v>
      </c>
      <c r="E122" s="7">
        <f t="shared" ref="E122:G122" si="138">IF(ISBLANK(B122),(B121+B123)/2, B122)</f>
        <v>49991</v>
      </c>
      <c r="F122" s="6">
        <f t="shared" si="138"/>
        <v>10463</v>
      </c>
      <c r="G122" s="6">
        <f t="shared" si="138"/>
        <v>966</v>
      </c>
      <c r="H122" s="6">
        <f t="shared" si="1"/>
        <v>0.98913239130434782</v>
      </c>
      <c r="I122" s="6">
        <f t="shared" si="2"/>
        <v>8.3830434782608699E-3</v>
      </c>
      <c r="J122" s="6">
        <f t="shared" si="3"/>
        <v>2.4845652173913044E-3</v>
      </c>
      <c r="K122" s="2">
        <v>1</v>
      </c>
      <c r="L122" s="6">
        <f t="shared" si="4"/>
        <v>-8.2919398420604924E-3</v>
      </c>
      <c r="M122" s="6">
        <f t="shared" si="12"/>
        <v>-1.8478260869564389E-4</v>
      </c>
      <c r="P122" s="2">
        <v>1</v>
      </c>
      <c r="Q122" s="6">
        <f t="shared" si="5"/>
        <v>8.3830434782608699E-3</v>
      </c>
      <c r="R122" s="6">
        <f t="shared" si="13"/>
        <v>2.0434782608695461E-5</v>
      </c>
      <c r="U122" s="2">
        <f t="shared" si="14"/>
        <v>180</v>
      </c>
      <c r="V122" s="1">
        <f t="shared" si="6"/>
        <v>44076</v>
      </c>
      <c r="W122" s="6">
        <f t="shared" si="19"/>
        <v>0.99253210365395805</v>
      </c>
      <c r="X122" s="6">
        <f t="shared" si="20"/>
        <v>6.0025767115349888E-3</v>
      </c>
      <c r="Y122" s="6">
        <f t="shared" si="21"/>
        <v>1.4653196345066537E-3</v>
      </c>
      <c r="AF122" s="6">
        <f t="shared" si="8"/>
        <v>34352.323191792952</v>
      </c>
      <c r="AG122" s="7">
        <f t="shared" si="9"/>
        <v>15638.676808207048</v>
      </c>
      <c r="AH122" s="5">
        <f t="shared" si="10"/>
        <v>0.45524364453881405</v>
      </c>
      <c r="AI122" s="5"/>
      <c r="AJ122" s="7">
        <f t="shared" si="16"/>
        <v>180</v>
      </c>
      <c r="AK122" s="12">
        <f t="shared" si="17"/>
        <v>806</v>
      </c>
      <c r="AL122" s="12">
        <f t="shared" si="27"/>
        <v>680.14285714285711</v>
      </c>
    </row>
    <row r="123" spans="1:38" x14ac:dyDescent="0.25">
      <c r="A123" s="2">
        <v>181</v>
      </c>
      <c r="B123" s="7">
        <f>Raw_Data!C183</f>
        <v>50885</v>
      </c>
      <c r="C123" s="6">
        <f>Raw_Data!E183</f>
        <v>10547</v>
      </c>
      <c r="D123" s="6">
        <f>Raw_Data!D183</f>
        <v>976</v>
      </c>
      <c r="E123" s="7">
        <f t="shared" ref="E123:G123" si="139">IF(ISBLANK(B123),(B122+B124)/2, B123)</f>
        <v>50885</v>
      </c>
      <c r="F123" s="6">
        <f t="shared" si="139"/>
        <v>10547</v>
      </c>
      <c r="G123" s="6">
        <f t="shared" si="139"/>
        <v>976</v>
      </c>
      <c r="H123" s="6">
        <f t="shared" si="1"/>
        <v>0.98893804347826086</v>
      </c>
      <c r="I123" s="6">
        <f t="shared" si="2"/>
        <v>8.5569565217391303E-3</v>
      </c>
      <c r="J123" s="6">
        <f t="shared" si="3"/>
        <v>2.5049999999999998E-3</v>
      </c>
      <c r="K123" s="2">
        <v>1</v>
      </c>
      <c r="L123" s="6">
        <f t="shared" si="4"/>
        <v>-8.4622998407372398E-3</v>
      </c>
      <c r="M123" s="6">
        <f t="shared" si="12"/>
        <v>-1.8326086956521603E-4</v>
      </c>
      <c r="P123" s="2">
        <v>1</v>
      </c>
      <c r="Q123" s="6">
        <f t="shared" si="5"/>
        <v>8.5569565217391303E-3</v>
      </c>
      <c r="R123" s="6">
        <f t="shared" si="13"/>
        <v>2.3913043478260461E-6</v>
      </c>
      <c r="U123" s="2">
        <f t="shared" si="14"/>
        <v>181</v>
      </c>
      <c r="V123" s="1">
        <f t="shared" si="6"/>
        <v>44077</v>
      </c>
      <c r="W123" s="6">
        <f t="shared" si="19"/>
        <v>0.9923926414875831</v>
      </c>
      <c r="X123" s="6">
        <f t="shared" si="20"/>
        <v>6.1059380265894511E-3</v>
      </c>
      <c r="Y123" s="6">
        <f t="shared" si="21"/>
        <v>1.5014204858275076E-3</v>
      </c>
      <c r="AF123" s="6">
        <f t="shared" si="8"/>
        <v>34993.849157117715</v>
      </c>
      <c r="AG123" s="7">
        <f t="shared" si="9"/>
        <v>15891.150842882285</v>
      </c>
      <c r="AH123" s="5">
        <f t="shared" si="10"/>
        <v>0.45411268624760703</v>
      </c>
      <c r="AI123" s="5"/>
      <c r="AJ123" s="7">
        <f t="shared" si="16"/>
        <v>181</v>
      </c>
      <c r="AK123" s="12">
        <f t="shared" si="17"/>
        <v>894</v>
      </c>
      <c r="AL123" s="12">
        <f t="shared" si="27"/>
        <v>701</v>
      </c>
    </row>
    <row r="124" spans="1:38" x14ac:dyDescent="0.25">
      <c r="A124" s="2">
        <v>182</v>
      </c>
      <c r="B124" s="7">
        <f>Raw_Data!C184</f>
        <v>51677</v>
      </c>
      <c r="C124" s="6">
        <f>Raw_Data!E184</f>
        <v>10547</v>
      </c>
      <c r="D124" s="6">
        <f>Raw_Data!D184</f>
        <v>987</v>
      </c>
      <c r="E124" s="7">
        <f t="shared" ref="E124:G124" si="140">IF(ISBLANK(B124),(B123+B125)/2, B124)</f>
        <v>51677</v>
      </c>
      <c r="F124" s="6">
        <f t="shared" si="140"/>
        <v>10547</v>
      </c>
      <c r="G124" s="6">
        <f t="shared" si="140"/>
        <v>987</v>
      </c>
      <c r="H124" s="6">
        <f t="shared" si="1"/>
        <v>0.98876586956521739</v>
      </c>
      <c r="I124" s="6">
        <f t="shared" si="2"/>
        <v>8.7267391304347817E-3</v>
      </c>
      <c r="J124" s="6">
        <f t="shared" si="3"/>
        <v>2.5073913043478259E-3</v>
      </c>
      <c r="K124" s="2">
        <v>1</v>
      </c>
      <c r="L124" s="6">
        <f t="shared" si="4"/>
        <v>-8.6287018047731569E-3</v>
      </c>
      <c r="M124" s="6">
        <f t="shared" si="12"/>
        <v>-1.7163043478263251E-4</v>
      </c>
      <c r="P124" s="2">
        <v>1</v>
      </c>
      <c r="Q124" s="6">
        <f t="shared" si="5"/>
        <v>8.7267391304347817E-3</v>
      </c>
      <c r="R124" s="6">
        <f t="shared" si="13"/>
        <v>1.5652173913043802E-5</v>
      </c>
      <c r="U124" s="2">
        <f t="shared" si="14"/>
        <v>182</v>
      </c>
      <c r="V124" s="1">
        <f t="shared" si="6"/>
        <v>44078</v>
      </c>
      <c r="W124" s="6">
        <f t="shared" si="19"/>
        <v>0.99228671876428487</v>
      </c>
      <c r="X124" s="6">
        <f t="shared" si="20"/>
        <v>6.2107232308981075E-3</v>
      </c>
      <c r="Y124" s="6">
        <f t="shared" si="21"/>
        <v>1.5025580048167221E-3</v>
      </c>
      <c r="AF124" s="6">
        <f t="shared" si="8"/>
        <v>35481.093684289597</v>
      </c>
      <c r="AG124" s="7">
        <f t="shared" si="9"/>
        <v>16195.906315710403</v>
      </c>
      <c r="AH124" s="5">
        <f t="shared" si="10"/>
        <v>0.45646581415503729</v>
      </c>
      <c r="AI124" s="5"/>
      <c r="AJ124" s="7">
        <f t="shared" si="16"/>
        <v>182</v>
      </c>
      <c r="AK124" s="12">
        <f t="shared" si="17"/>
        <v>792</v>
      </c>
      <c r="AL124" s="12">
        <f t="shared" si="27"/>
        <v>702.85714285714289</v>
      </c>
    </row>
    <row r="125" spans="1:38" x14ac:dyDescent="0.25">
      <c r="A125" s="2">
        <v>183</v>
      </c>
      <c r="B125" s="7">
        <f>Raw_Data!C185</f>
        <v>52464</v>
      </c>
      <c r="C125" s="6">
        <f>Raw_Data!E185</f>
        <v>10613</v>
      </c>
      <c r="D125" s="6">
        <f>Raw_Data!D185</f>
        <v>993</v>
      </c>
      <c r="E125" s="7">
        <f t="shared" ref="E125:G125" si="141">IF(ISBLANK(B125),(B124+B126)/2, B125)</f>
        <v>52464</v>
      </c>
      <c r="F125" s="6">
        <f t="shared" si="141"/>
        <v>10613</v>
      </c>
      <c r="G125" s="6">
        <f t="shared" si="141"/>
        <v>993</v>
      </c>
      <c r="H125" s="6">
        <f t="shared" si="1"/>
        <v>0.9885947826086956</v>
      </c>
      <c r="I125" s="6">
        <f t="shared" si="2"/>
        <v>8.8821739130434778E-3</v>
      </c>
      <c r="J125" s="6">
        <f t="shared" si="3"/>
        <v>2.5230434782608697E-3</v>
      </c>
      <c r="K125" s="2">
        <v>1</v>
      </c>
      <c r="L125" s="6">
        <f t="shared" si="4"/>
        <v>-8.7808707886578435E-3</v>
      </c>
      <c r="M125" s="6">
        <f t="shared" si="12"/>
        <v>-1.192391304347673E-4</v>
      </c>
      <c r="P125" s="2">
        <v>1</v>
      </c>
      <c r="Q125" s="6">
        <f t="shared" si="5"/>
        <v>8.8821739130434778E-3</v>
      </c>
      <c r="R125" s="6">
        <f t="shared" si="13"/>
        <v>3.9130434782608421E-6</v>
      </c>
      <c r="U125" s="2">
        <f t="shared" si="14"/>
        <v>183</v>
      </c>
      <c r="V125" s="1">
        <f t="shared" si="6"/>
        <v>44079</v>
      </c>
      <c r="W125" s="6">
        <f t="shared" si="19"/>
        <v>0.99214307214007003</v>
      </c>
      <c r="X125" s="6">
        <f t="shared" si="20"/>
        <v>6.3176299487899251E-3</v>
      </c>
      <c r="Y125" s="6">
        <f t="shared" si="21"/>
        <v>1.5392979111401113E-3</v>
      </c>
      <c r="AF125" s="6">
        <f t="shared" si="8"/>
        <v>36141.868155677883</v>
      </c>
      <c r="AG125" s="7">
        <f t="shared" si="9"/>
        <v>16322.131844322117</v>
      </c>
      <c r="AH125" s="5">
        <f t="shared" si="10"/>
        <v>0.45161284342071045</v>
      </c>
      <c r="AI125" s="5"/>
      <c r="AJ125" s="7">
        <f t="shared" si="16"/>
        <v>183</v>
      </c>
      <c r="AK125" s="12">
        <f t="shared" si="17"/>
        <v>787</v>
      </c>
      <c r="AL125" s="12">
        <f t="shared" si="27"/>
        <v>698.14285714285711</v>
      </c>
    </row>
    <row r="126" spans="1:38" x14ac:dyDescent="0.25">
      <c r="A126" s="2">
        <v>184</v>
      </c>
      <c r="B126" s="7">
        <f>Raw_Data!C186</f>
        <v>52774</v>
      </c>
      <c r="C126" s="6">
        <f>Raw_Data!E186</f>
        <v>10628</v>
      </c>
      <c r="D126" s="6">
        <f>Raw_Data!D186</f>
        <v>996</v>
      </c>
      <c r="E126" s="7">
        <f t="shared" ref="E126:G126" si="142">IF(ISBLANK(B126),(B125+B127)/2, B126)</f>
        <v>52774</v>
      </c>
      <c r="F126" s="6">
        <f t="shared" si="142"/>
        <v>10628</v>
      </c>
      <c r="G126" s="6">
        <f t="shared" si="142"/>
        <v>996</v>
      </c>
      <c r="H126" s="6">
        <f t="shared" si="1"/>
        <v>0.98852739130434786</v>
      </c>
      <c r="I126" s="6">
        <f t="shared" si="2"/>
        <v>8.9456521739130438E-3</v>
      </c>
      <c r="J126" s="6">
        <f t="shared" si="3"/>
        <v>2.5269565217391305E-3</v>
      </c>
      <c r="K126" s="2">
        <v>1</v>
      </c>
      <c r="L126" s="6">
        <f t="shared" si="4"/>
        <v>-8.8430222069943304E-3</v>
      </c>
      <c r="M126" s="6">
        <f t="shared" si="12"/>
        <v>-6.5217391304328576E-5</v>
      </c>
      <c r="P126" s="2">
        <v>1</v>
      </c>
      <c r="Q126" s="6">
        <f t="shared" si="5"/>
        <v>8.9456521739130438E-3</v>
      </c>
      <c r="R126" s="6">
        <f t="shared" si="13"/>
        <v>4.3478260869562503E-6</v>
      </c>
      <c r="U126" s="2">
        <f t="shared" si="14"/>
        <v>184</v>
      </c>
      <c r="V126" s="1">
        <f t="shared" si="6"/>
        <v>44080</v>
      </c>
      <c r="W126" s="6">
        <f t="shared" si="19"/>
        <v>0.99203289026810515</v>
      </c>
      <c r="X126" s="6">
        <f t="shared" si="20"/>
        <v>6.4260223082578411E-3</v>
      </c>
      <c r="Y126" s="6">
        <f t="shared" si="21"/>
        <v>1.5410874236366546E-3</v>
      </c>
      <c r="AF126" s="6">
        <f t="shared" si="8"/>
        <v>36648.704766716313</v>
      </c>
      <c r="AG126" s="7">
        <f t="shared" si="9"/>
        <v>16125.295233283687</v>
      </c>
      <c r="AH126" s="5">
        <f t="shared" si="10"/>
        <v>0.43999632008627998</v>
      </c>
      <c r="AI126" s="5"/>
      <c r="AJ126" s="7">
        <f t="shared" si="16"/>
        <v>184</v>
      </c>
      <c r="AK126" s="12">
        <f t="shared" si="17"/>
        <v>310</v>
      </c>
      <c r="AL126" s="12">
        <f t="shared" si="27"/>
        <v>677.42857142857144</v>
      </c>
    </row>
    <row r="127" spans="1:38" x14ac:dyDescent="0.25">
      <c r="A127" s="2">
        <v>185</v>
      </c>
      <c r="B127" s="7">
        <f>Raw_Data!C187</f>
        <v>53064</v>
      </c>
      <c r="C127" s="6">
        <f>Raw_Data!E187</f>
        <v>10648</v>
      </c>
      <c r="D127" s="6">
        <f>Raw_Data!D187</f>
        <v>996</v>
      </c>
      <c r="E127" s="7">
        <f t="shared" ref="E127:G127" si="143">IF(ISBLANK(B127),(B126+B128)/2, B127)</f>
        <v>53064</v>
      </c>
      <c r="F127" s="6">
        <f t="shared" si="143"/>
        <v>10648</v>
      </c>
      <c r="G127" s="6">
        <f t="shared" si="143"/>
        <v>996</v>
      </c>
      <c r="H127" s="6">
        <f t="shared" si="1"/>
        <v>0.98846434782608694</v>
      </c>
      <c r="I127" s="6">
        <f t="shared" si="2"/>
        <v>9.0043478260869569E-3</v>
      </c>
      <c r="J127" s="6">
        <f t="shared" si="3"/>
        <v>2.5313043478260868E-3</v>
      </c>
      <c r="K127" s="2">
        <v>1</v>
      </c>
      <c r="L127" s="6">
        <f t="shared" si="4"/>
        <v>-8.900476801512288E-3</v>
      </c>
      <c r="M127" s="6">
        <f t="shared" si="12"/>
        <v>-5.9239130434818321E-5</v>
      </c>
      <c r="P127" s="2">
        <v>1</v>
      </c>
      <c r="Q127" s="6">
        <f t="shared" si="5"/>
        <v>9.0043478260869569E-3</v>
      </c>
      <c r="R127" s="6">
        <f t="shared" si="13"/>
        <v>3.9130434782608421E-6</v>
      </c>
      <c r="U127" s="2">
        <f t="shared" si="14"/>
        <v>185</v>
      </c>
      <c r="V127" s="1">
        <f t="shared" si="6"/>
        <v>44081</v>
      </c>
      <c r="W127" s="6">
        <f t="shared" si="19"/>
        <v>0.99188491734935924</v>
      </c>
      <c r="X127" s="6">
        <f t="shared" si="20"/>
        <v>6.5365942666702759E-3</v>
      </c>
      <c r="Y127" s="6">
        <f t="shared" si="21"/>
        <v>1.5784883839705941E-3</v>
      </c>
      <c r="AF127" s="6">
        <f t="shared" si="8"/>
        <v>37329.380192947494</v>
      </c>
      <c r="AG127" s="7">
        <f t="shared" si="9"/>
        <v>15734.619807052506</v>
      </c>
      <c r="AH127" s="5">
        <f t="shared" si="10"/>
        <v>0.42150766301834264</v>
      </c>
      <c r="AI127" s="5"/>
      <c r="AJ127" s="7">
        <f t="shared" si="16"/>
        <v>185</v>
      </c>
      <c r="AK127" s="12">
        <f t="shared" si="17"/>
        <v>290</v>
      </c>
      <c r="AL127" s="12">
        <f t="shared" si="27"/>
        <v>666.85714285714289</v>
      </c>
    </row>
    <row r="128" spans="1:38" x14ac:dyDescent="0.25">
      <c r="A128" s="2">
        <v>186</v>
      </c>
      <c r="B128" s="7">
        <f>Raw_Data!C188</f>
        <v>53319</v>
      </c>
      <c r="C128" s="6">
        <f>Raw_Data!E188</f>
        <v>10665</v>
      </c>
      <c r="D128" s="6">
        <f>Raw_Data!D188</f>
        <v>997</v>
      </c>
      <c r="E128" s="7">
        <f t="shared" ref="E128:G128" si="144">IF(ISBLANK(B128),(B127+B129)/2, B128)</f>
        <v>53319</v>
      </c>
      <c r="F128" s="6">
        <f t="shared" si="144"/>
        <v>10665</v>
      </c>
      <c r="G128" s="6">
        <f t="shared" si="144"/>
        <v>997</v>
      </c>
      <c r="H128" s="6">
        <f t="shared" si="1"/>
        <v>0.98840891304347822</v>
      </c>
      <c r="I128" s="6">
        <f t="shared" si="2"/>
        <v>9.0558695652173914E-3</v>
      </c>
      <c r="J128" s="6">
        <f t="shared" si="3"/>
        <v>2.5352173913043476E-3</v>
      </c>
      <c r="K128" s="2">
        <v>1</v>
      </c>
      <c r="L128" s="6">
        <f t="shared" si="4"/>
        <v>-8.9509021936200368E-3</v>
      </c>
      <c r="M128" s="6">
        <f t="shared" si="12"/>
        <v>-9.9239130434802814E-5</v>
      </c>
      <c r="P128" s="2">
        <v>1</v>
      </c>
      <c r="Q128" s="6">
        <f t="shared" si="5"/>
        <v>9.0558695652173914E-3</v>
      </c>
      <c r="R128" s="6">
        <f t="shared" si="13"/>
        <v>1.6521739130435052E-5</v>
      </c>
      <c r="U128" s="2">
        <f t="shared" si="14"/>
        <v>186</v>
      </c>
      <c r="V128" s="1">
        <f t="shared" si="6"/>
        <v>44082</v>
      </c>
      <c r="W128" s="6">
        <f t="shared" si="19"/>
        <v>0.99177033260159997</v>
      </c>
      <c r="X128" s="6">
        <f t="shared" si="20"/>
        <v>6.6487151551712243E-3</v>
      </c>
      <c r="Y128" s="6">
        <f t="shared" si="21"/>
        <v>1.5809522432284936E-3</v>
      </c>
      <c r="AF128" s="6">
        <f t="shared" si="8"/>
        <v>37856.470032640143</v>
      </c>
      <c r="AG128" s="7">
        <f t="shared" si="9"/>
        <v>15462.529967359857</v>
      </c>
      <c r="AH128" s="5">
        <f t="shared" si="10"/>
        <v>0.40845144711136411</v>
      </c>
      <c r="AI128" s="5"/>
      <c r="AJ128" s="7">
        <f t="shared" si="16"/>
        <v>186</v>
      </c>
      <c r="AK128" s="12">
        <f t="shared" si="17"/>
        <v>255</v>
      </c>
      <c r="AL128" s="12">
        <f t="shared" si="27"/>
        <v>590.57142857142856</v>
      </c>
    </row>
    <row r="129" spans="1:38" x14ac:dyDescent="0.25">
      <c r="A129" s="2">
        <v>187</v>
      </c>
      <c r="B129" s="7">
        <f>Raw_Data!C189</f>
        <v>53977</v>
      </c>
      <c r="C129" s="6">
        <f>Raw_Data!E189</f>
        <v>10725</v>
      </c>
      <c r="D129" s="6">
        <f>Raw_Data!D189</f>
        <v>1013</v>
      </c>
      <c r="E129" s="7">
        <f t="shared" ref="E129:G129" si="145">IF(ISBLANK(B129),(B128+B130)/2, B129)</f>
        <v>53977</v>
      </c>
      <c r="F129" s="6">
        <f t="shared" si="145"/>
        <v>10725</v>
      </c>
      <c r="G129" s="6">
        <f t="shared" si="145"/>
        <v>1013</v>
      </c>
      <c r="H129" s="6">
        <f t="shared" si="1"/>
        <v>0.98826586956521734</v>
      </c>
      <c r="I129" s="6">
        <f t="shared" si="2"/>
        <v>9.1823913043478263E-3</v>
      </c>
      <c r="J129" s="6">
        <f t="shared" si="3"/>
        <v>2.5517391304347827E-3</v>
      </c>
      <c r="K129" s="2">
        <v>1</v>
      </c>
      <c r="L129" s="6">
        <f t="shared" si="4"/>
        <v>-9.0746439270793944E-3</v>
      </c>
      <c r="M129" s="6">
        <f t="shared" si="12"/>
        <v>-1.5793478260867078E-4</v>
      </c>
      <c r="P129" s="2">
        <v>1</v>
      </c>
      <c r="Q129" s="6">
        <f t="shared" si="5"/>
        <v>9.1823913043478263E-3</v>
      </c>
      <c r="R129" s="6">
        <f t="shared" si="13"/>
        <v>1.9130434782608802E-5</v>
      </c>
      <c r="U129" s="2">
        <f t="shared" si="14"/>
        <v>187</v>
      </c>
      <c r="V129" s="1">
        <f t="shared" si="6"/>
        <v>44083</v>
      </c>
      <c r="W129" s="6">
        <f t="shared" si="19"/>
        <v>0.99161788693544872</v>
      </c>
      <c r="X129" s="6">
        <f t="shared" si="20"/>
        <v>6.7630760677458799E-3</v>
      </c>
      <c r="Y129" s="6">
        <f t="shared" si="21"/>
        <v>1.6190369968055532E-3</v>
      </c>
      <c r="AF129" s="6">
        <f t="shared" si="8"/>
        <v>38557.720096935875</v>
      </c>
      <c r="AG129" s="7">
        <f t="shared" si="9"/>
        <v>15419.279903064125</v>
      </c>
      <c r="AH129" s="5">
        <f t="shared" si="10"/>
        <v>0.39990123545425793</v>
      </c>
      <c r="AI129" s="5"/>
      <c r="AJ129" s="7">
        <f t="shared" si="16"/>
        <v>187</v>
      </c>
      <c r="AK129" s="12">
        <f t="shared" si="17"/>
        <v>658</v>
      </c>
      <c r="AL129" s="12">
        <f t="shared" si="27"/>
        <v>569.42857142857144</v>
      </c>
    </row>
    <row r="130" spans="1:38" x14ac:dyDescent="0.25">
      <c r="A130" s="2">
        <v>188</v>
      </c>
      <c r="B130" s="7">
        <f>Raw_Data!C190</f>
        <v>54772</v>
      </c>
      <c r="C130" s="6">
        <f>Raw_Data!E190</f>
        <v>10791</v>
      </c>
      <c r="D130" s="6">
        <f>Raw_Data!D190</f>
        <v>1035</v>
      </c>
      <c r="E130" s="7">
        <f t="shared" ref="E130:G130" si="146">IF(ISBLANK(B130),(B129+B131)/2, B130)</f>
        <v>54772</v>
      </c>
      <c r="F130" s="6">
        <f t="shared" si="146"/>
        <v>10791</v>
      </c>
      <c r="G130" s="6">
        <f t="shared" si="146"/>
        <v>1035</v>
      </c>
      <c r="H130" s="6">
        <f t="shared" si="1"/>
        <v>0.98809304347826088</v>
      </c>
      <c r="I130" s="6">
        <f t="shared" si="2"/>
        <v>9.3360869565217389E-3</v>
      </c>
      <c r="J130" s="6">
        <f t="shared" si="3"/>
        <v>2.5708695652173915E-3</v>
      </c>
      <c r="K130" s="2">
        <v>1</v>
      </c>
      <c r="L130" s="6">
        <f t="shared" si="4"/>
        <v>-9.2249225750472581E-3</v>
      </c>
      <c r="M130" s="6">
        <f t="shared" si="12"/>
        <v>-1.8771739130429843E-4</v>
      </c>
      <c r="P130" s="2">
        <v>1</v>
      </c>
      <c r="Q130" s="6">
        <f t="shared" si="5"/>
        <v>9.3360869565217389E-3</v>
      </c>
      <c r="R130" s="6">
        <f t="shared" si="13"/>
        <v>8.6956521739129343E-6</v>
      </c>
      <c r="U130" s="2">
        <f t="shared" si="14"/>
        <v>188</v>
      </c>
      <c r="V130" s="1">
        <f t="shared" si="6"/>
        <v>44084</v>
      </c>
      <c r="W130" s="6">
        <f t="shared" si="19"/>
        <v>0.99149875089502315</v>
      </c>
      <c r="X130" s="6">
        <f t="shared" si="20"/>
        <v>6.8790507944035796E-3</v>
      </c>
      <c r="Y130" s="6">
        <f t="shared" si="21"/>
        <v>1.6221983105729658E-3</v>
      </c>
      <c r="AF130" s="6">
        <f t="shared" si="8"/>
        <v>39105.745882893505</v>
      </c>
      <c r="AG130" s="7">
        <f t="shared" si="9"/>
        <v>15666.254117106495</v>
      </c>
      <c r="AH130" s="5">
        <f t="shared" si="10"/>
        <v>0.40061258936272004</v>
      </c>
      <c r="AI130" s="5"/>
      <c r="AJ130" s="7">
        <f t="shared" si="16"/>
        <v>188</v>
      </c>
      <c r="AK130" s="12">
        <f t="shared" si="17"/>
        <v>795</v>
      </c>
      <c r="AL130" s="12">
        <f t="shared" si="27"/>
        <v>555.28571428571433</v>
      </c>
    </row>
    <row r="131" spans="1:38" x14ac:dyDescent="0.25">
      <c r="A131" s="2">
        <v>189</v>
      </c>
      <c r="B131" s="7">
        <f>Raw_Data!C191</f>
        <v>55704</v>
      </c>
      <c r="C131" s="6">
        <f>Raw_Data!E191</f>
        <v>10822</v>
      </c>
      <c r="D131" s="6">
        <f>Raw_Data!D191</f>
        <v>1044</v>
      </c>
      <c r="E131" s="7">
        <f t="shared" ref="E131:G131" si="147">IF(ISBLANK(B131),(B130+B132)/2, B131)</f>
        <v>55704</v>
      </c>
      <c r="F131" s="6">
        <f t="shared" si="147"/>
        <v>10822</v>
      </c>
      <c r="G131" s="6">
        <f t="shared" si="147"/>
        <v>1044</v>
      </c>
      <c r="H131" s="6">
        <f t="shared" si="1"/>
        <v>0.98789043478260874</v>
      </c>
      <c r="I131" s="6">
        <f t="shared" si="2"/>
        <v>9.5300000000000003E-3</v>
      </c>
      <c r="J131" s="6">
        <f t="shared" si="3"/>
        <v>2.5795652173913044E-3</v>
      </c>
      <c r="K131" s="2">
        <v>1</v>
      </c>
      <c r="L131" s="6">
        <f t="shared" si="4"/>
        <v>-9.4145958434782608E-3</v>
      </c>
      <c r="M131" s="6">
        <f t="shared" si="12"/>
        <v>-1.7858695652173129E-4</v>
      </c>
      <c r="P131" s="2">
        <v>1</v>
      </c>
      <c r="Q131" s="6">
        <f t="shared" si="5"/>
        <v>9.5300000000000003E-3</v>
      </c>
      <c r="R131" s="6">
        <f t="shared" si="13"/>
        <v>1.3695652173913164E-5</v>
      </c>
      <c r="U131" s="2">
        <f t="shared" si="14"/>
        <v>189</v>
      </c>
      <c r="V131" s="1">
        <f t="shared" si="6"/>
        <v>44085</v>
      </c>
      <c r="W131" s="6">
        <f t="shared" si="19"/>
        <v>0.99134168127379296</v>
      </c>
      <c r="X131" s="6">
        <f t="shared" si="20"/>
        <v>6.997328365356912E-3</v>
      </c>
      <c r="Y131" s="6">
        <f t="shared" si="21"/>
        <v>1.6609903608502345E-3</v>
      </c>
      <c r="AF131" s="6">
        <f t="shared" si="8"/>
        <v>39828.266140552369</v>
      </c>
      <c r="AG131" s="7">
        <f t="shared" si="9"/>
        <v>15875.733859447631</v>
      </c>
      <c r="AH131" s="5">
        <f t="shared" si="10"/>
        <v>0.39860469455092012</v>
      </c>
      <c r="AI131" s="5"/>
      <c r="AJ131" s="7">
        <f t="shared" si="16"/>
        <v>189</v>
      </c>
      <c r="AK131" s="12">
        <f t="shared" si="17"/>
        <v>932</v>
      </c>
      <c r="AL131" s="12">
        <f t="shared" si="27"/>
        <v>575.28571428571433</v>
      </c>
    </row>
    <row r="132" spans="1:38" x14ac:dyDescent="0.25">
      <c r="A132" s="2">
        <v>190</v>
      </c>
      <c r="B132" s="7">
        <f>Raw_Data!C192</f>
        <v>56415</v>
      </c>
      <c r="C132" s="6">
        <f>Raw_Data!E192</f>
        <v>10872</v>
      </c>
      <c r="D132" s="6">
        <f>Raw_Data!D192</f>
        <v>1057</v>
      </c>
      <c r="E132" s="7">
        <f t="shared" ref="E132:G132" si="148">IF(ISBLANK(B132),(B131+B133)/2, B132)</f>
        <v>56415</v>
      </c>
      <c r="F132" s="6">
        <f t="shared" si="148"/>
        <v>10872</v>
      </c>
      <c r="G132" s="6">
        <f t="shared" si="148"/>
        <v>1057</v>
      </c>
      <c r="H132" s="6">
        <f t="shared" si="1"/>
        <v>0.98773586956521742</v>
      </c>
      <c r="I132" s="6">
        <f t="shared" si="2"/>
        <v>9.6708695652173906E-3</v>
      </c>
      <c r="J132" s="6">
        <f t="shared" si="3"/>
        <v>2.5932608695652176E-3</v>
      </c>
      <c r="K132" s="2">
        <v>1</v>
      </c>
      <c r="L132" s="6">
        <f t="shared" si="4"/>
        <v>-9.5522647594517961E-3</v>
      </c>
      <c r="M132" s="6">
        <f t="shared" si="12"/>
        <v>-1.3489130434785057E-4</v>
      </c>
      <c r="P132" s="2">
        <v>1</v>
      </c>
      <c r="Q132" s="6">
        <f t="shared" si="5"/>
        <v>9.6708695652173906E-3</v>
      </c>
      <c r="R132" s="6">
        <f t="shared" si="13"/>
        <v>7.8260869565216842E-6</v>
      </c>
      <c r="U132" s="2">
        <f t="shared" si="14"/>
        <v>190</v>
      </c>
      <c r="V132" s="1">
        <f t="shared" si="6"/>
        <v>44086</v>
      </c>
      <c r="W132" s="6">
        <f t="shared" si="19"/>
        <v>0.99121784069430452</v>
      </c>
      <c r="X132" s="6">
        <f t="shared" si="20"/>
        <v>7.1172862899883081E-3</v>
      </c>
      <c r="Y132" s="6">
        <f t="shared" si="21"/>
        <v>1.6648730157068222E-3</v>
      </c>
      <c r="AF132" s="6">
        <f t="shared" si="8"/>
        <v>40397.932806199213</v>
      </c>
      <c r="AG132" s="7">
        <f t="shared" si="9"/>
        <v>16017.067193800787</v>
      </c>
      <c r="AH132" s="5">
        <f t="shared" si="10"/>
        <v>0.39648234652598136</v>
      </c>
      <c r="AI132" s="5"/>
      <c r="AJ132" s="7">
        <f t="shared" si="16"/>
        <v>190</v>
      </c>
      <c r="AK132" s="12">
        <f t="shared" si="17"/>
        <v>711</v>
      </c>
      <c r="AL132" s="12">
        <f t="shared" si="27"/>
        <v>564.42857142857144</v>
      </c>
    </row>
    <row r="133" spans="1:38" x14ac:dyDescent="0.25">
      <c r="A133" s="2">
        <v>191</v>
      </c>
      <c r="B133" s="7">
        <f>Raw_Data!C193</f>
        <v>56945</v>
      </c>
      <c r="C133" s="6">
        <f>Raw_Data!E193</f>
        <v>10905</v>
      </c>
      <c r="D133" s="6">
        <f>Raw_Data!D193</f>
        <v>1060</v>
      </c>
      <c r="E133" s="7">
        <f t="shared" ref="E133:G133" si="149">IF(ISBLANK(B133),(B132+B134)/2, B133)</f>
        <v>56945</v>
      </c>
      <c r="F133" s="6">
        <f t="shared" si="149"/>
        <v>10905</v>
      </c>
      <c r="G133" s="6">
        <f t="shared" si="149"/>
        <v>1060</v>
      </c>
      <c r="H133" s="6">
        <f t="shared" si="1"/>
        <v>0.98762065217391304</v>
      </c>
      <c r="I133" s="6">
        <f t="shared" si="2"/>
        <v>9.7782608695652171E-3</v>
      </c>
      <c r="J133" s="6">
        <f t="shared" si="3"/>
        <v>2.6010869565217393E-3</v>
      </c>
      <c r="K133" s="2">
        <v>1</v>
      </c>
      <c r="L133" s="6">
        <f t="shared" si="4"/>
        <v>-9.6572123771266529E-3</v>
      </c>
      <c r="M133" s="6">
        <f t="shared" si="12"/>
        <v>-9.4239130434770058E-5</v>
      </c>
      <c r="P133" s="2">
        <v>1</v>
      </c>
      <c r="Q133" s="6">
        <f t="shared" si="5"/>
        <v>9.7782608695652171E-3</v>
      </c>
      <c r="R133" s="6">
        <f t="shared" si="13"/>
        <v>3.9130434782608421E-6</v>
      </c>
      <c r="U133" s="2">
        <f t="shared" si="14"/>
        <v>191</v>
      </c>
      <c r="V133" s="1">
        <f t="shared" si="6"/>
        <v>44087</v>
      </c>
      <c r="W133" s="6">
        <f t="shared" si="19"/>
        <v>0.99105599101364239</v>
      </c>
      <c r="X133" s="6">
        <f t="shared" si="20"/>
        <v>7.2396123312877944E-3</v>
      </c>
      <c r="Y133" s="6">
        <f t="shared" si="21"/>
        <v>1.7043966550699282E-3</v>
      </c>
      <c r="AF133" s="6">
        <f t="shared" si="8"/>
        <v>41142.441337245007</v>
      </c>
      <c r="AG133" s="7">
        <f t="shared" si="9"/>
        <v>15802.558662754993</v>
      </c>
      <c r="AH133" s="5">
        <f t="shared" si="10"/>
        <v>0.38409384929837437</v>
      </c>
      <c r="AI133" s="5"/>
      <c r="AJ133" s="7">
        <f t="shared" si="16"/>
        <v>191</v>
      </c>
      <c r="AK133" s="12">
        <f t="shared" si="17"/>
        <v>530</v>
      </c>
      <c r="AL133" s="12">
        <f t="shared" si="27"/>
        <v>595.85714285714289</v>
      </c>
    </row>
    <row r="134" spans="1:38" x14ac:dyDescent="0.25">
      <c r="A134" s="2">
        <v>192</v>
      </c>
      <c r="B134" s="7">
        <f>Raw_Data!C194</f>
        <v>57282</v>
      </c>
      <c r="C134" s="6">
        <f>Raw_Data!E194</f>
        <v>10918</v>
      </c>
      <c r="D134" s="6">
        <f>Raw_Data!D194</f>
        <v>1065</v>
      </c>
      <c r="E134" s="7">
        <f t="shared" ref="E134:G134" si="150">IF(ISBLANK(B134),(B133+B135)/2, B134)</f>
        <v>57282</v>
      </c>
      <c r="F134" s="6">
        <f t="shared" si="150"/>
        <v>10918</v>
      </c>
      <c r="G134" s="6">
        <f t="shared" si="150"/>
        <v>1065</v>
      </c>
      <c r="H134" s="6">
        <f t="shared" si="1"/>
        <v>0.98754739130434788</v>
      </c>
      <c r="I134" s="6">
        <f t="shared" si="2"/>
        <v>9.8476086956521738E-3</v>
      </c>
      <c r="J134" s="6">
        <f t="shared" si="3"/>
        <v>2.6050000000000001E-3</v>
      </c>
      <c r="K134" s="2">
        <v>1</v>
      </c>
      <c r="L134" s="6">
        <f t="shared" si="4"/>
        <v>-9.7249802779773159E-3</v>
      </c>
      <c r="M134" s="6">
        <f t="shared" si="12"/>
        <v>-1.1467391304348373E-4</v>
      </c>
      <c r="P134" s="2">
        <v>1</v>
      </c>
      <c r="Q134" s="6">
        <f t="shared" si="5"/>
        <v>9.8476086956521738E-3</v>
      </c>
      <c r="R134" s="6">
        <f t="shared" si="13"/>
        <v>1.1521739130434822E-5</v>
      </c>
      <c r="U134" s="2">
        <f t="shared" si="14"/>
        <v>192</v>
      </c>
      <c r="V134" s="1">
        <f t="shared" si="6"/>
        <v>44088</v>
      </c>
      <c r="W134" s="6">
        <f t="shared" si="19"/>
        <v>0.99092728767611438</v>
      </c>
      <c r="X134" s="6">
        <f t="shared" si="20"/>
        <v>7.3636869824064682E-3</v>
      </c>
      <c r="Y134" s="6">
        <f t="shared" si="21"/>
        <v>1.709025341478857E-3</v>
      </c>
      <c r="AF134" s="6">
        <f t="shared" si="8"/>
        <v>41734.476689873867</v>
      </c>
      <c r="AG134" s="7">
        <f t="shared" si="9"/>
        <v>15547.523310126133</v>
      </c>
      <c r="AH134" s="5">
        <f t="shared" si="10"/>
        <v>0.37253428204356676</v>
      </c>
      <c r="AI134" s="5"/>
      <c r="AJ134" s="7">
        <f t="shared" si="16"/>
        <v>192</v>
      </c>
      <c r="AK134" s="12">
        <f t="shared" si="17"/>
        <v>337</v>
      </c>
      <c r="AL134" s="12">
        <f t="shared" si="27"/>
        <v>602.57142857142856</v>
      </c>
    </row>
    <row r="135" spans="1:38" x14ac:dyDescent="0.25">
      <c r="A135" s="2">
        <v>193</v>
      </c>
      <c r="B135" s="7">
        <f>Raw_Data!C195</f>
        <v>58000</v>
      </c>
      <c r="C135" s="6">
        <f>Raw_Data!E195</f>
        <v>10962</v>
      </c>
      <c r="D135" s="6">
        <f>Raw_Data!D195</f>
        <v>1074</v>
      </c>
      <c r="E135" s="7">
        <f t="shared" ref="E135:G135" si="151">IF(ISBLANK(B135),(B134+B136)/2, B135)</f>
        <v>58000</v>
      </c>
      <c r="F135" s="6">
        <f t="shared" si="151"/>
        <v>10962</v>
      </c>
      <c r="G135" s="6">
        <f t="shared" si="151"/>
        <v>1074</v>
      </c>
      <c r="H135" s="6">
        <f t="shared" si="1"/>
        <v>0.98739130434782607</v>
      </c>
      <c r="I135" s="6">
        <f t="shared" si="2"/>
        <v>9.9921739130434777E-3</v>
      </c>
      <c r="J135" s="6">
        <f t="shared" si="3"/>
        <v>2.6165217391304349E-3</v>
      </c>
      <c r="K135" s="2">
        <v>1</v>
      </c>
      <c r="L135" s="6">
        <f t="shared" si="4"/>
        <v>-9.8661856332703211E-3</v>
      </c>
      <c r="M135" s="6">
        <f t="shared" si="12"/>
        <v>-1.6108695652178318E-4</v>
      </c>
      <c r="P135" s="2">
        <v>1</v>
      </c>
      <c r="Q135" s="6">
        <f t="shared" si="5"/>
        <v>9.9921739130434777E-3</v>
      </c>
      <c r="R135" s="6">
        <f t="shared" si="13"/>
        <v>1.9347826086956506E-5</v>
      </c>
      <c r="U135" s="2">
        <f t="shared" si="14"/>
        <v>193</v>
      </c>
      <c r="V135" s="1">
        <f t="shared" si="6"/>
        <v>44089</v>
      </c>
      <c r="W135" s="6">
        <f t="shared" si="19"/>
        <v>0.99076049678983324</v>
      </c>
      <c r="X135" s="6">
        <f t="shared" si="20"/>
        <v>7.4901975335012324E-3</v>
      </c>
      <c r="Y135" s="6">
        <f t="shared" si="21"/>
        <v>1.7493056766656561E-3</v>
      </c>
      <c r="AF135" s="6">
        <f t="shared" si="8"/>
        <v>42501.714766767072</v>
      </c>
      <c r="AG135" s="7">
        <f t="shared" si="9"/>
        <v>15498.285233232928</v>
      </c>
      <c r="AH135" s="5">
        <f t="shared" si="10"/>
        <v>0.36465082216756445</v>
      </c>
      <c r="AI135" s="5"/>
      <c r="AJ135" s="7">
        <f t="shared" si="16"/>
        <v>193</v>
      </c>
      <c r="AK135" s="12">
        <f t="shared" si="17"/>
        <v>718</v>
      </c>
      <c r="AL135" s="12">
        <f t="shared" si="27"/>
        <v>668.71428571428567</v>
      </c>
    </row>
    <row r="136" spans="1:38" x14ac:dyDescent="0.25">
      <c r="A136" s="2">
        <v>194</v>
      </c>
      <c r="B136" s="7">
        <f>Raw_Data!C196</f>
        <v>58764</v>
      </c>
      <c r="C136" s="6">
        <f>Raw_Data!E196</f>
        <v>11043</v>
      </c>
      <c r="D136" s="6">
        <f>Raw_Data!D196</f>
        <v>1082</v>
      </c>
      <c r="E136" s="7">
        <f t="shared" ref="E136:G136" si="152">IF(ISBLANK(B136),(B135+B137)/2, B136)</f>
        <v>58764</v>
      </c>
      <c r="F136" s="6">
        <f t="shared" si="152"/>
        <v>11043</v>
      </c>
      <c r="G136" s="6">
        <f t="shared" si="152"/>
        <v>1082</v>
      </c>
      <c r="H136" s="6">
        <f t="shared" si="1"/>
        <v>0.98722521739130431</v>
      </c>
      <c r="I136" s="6">
        <f t="shared" si="2"/>
        <v>1.013891304347826E-2</v>
      </c>
      <c r="J136" s="6">
        <f t="shared" si="3"/>
        <v>2.6358695652173914E-3</v>
      </c>
      <c r="K136" s="2">
        <v>1</v>
      </c>
      <c r="L136" s="6">
        <f t="shared" si="4"/>
        <v>-1.0009390633459356E-2</v>
      </c>
      <c r="M136" s="6">
        <f t="shared" si="12"/>
        <v>-1.489130434782493E-4</v>
      </c>
      <c r="P136" s="2">
        <v>1</v>
      </c>
      <c r="Q136" s="6">
        <f t="shared" si="5"/>
        <v>1.013891304347826E-2</v>
      </c>
      <c r="R136" s="6">
        <f t="shared" si="13"/>
        <v>1.6739130434782323E-5</v>
      </c>
      <c r="U136" s="2">
        <f t="shared" si="14"/>
        <v>194</v>
      </c>
      <c r="V136" s="1">
        <f t="shared" si="6"/>
        <v>44090</v>
      </c>
      <c r="W136" s="6">
        <f t="shared" si="19"/>
        <v>0.99062676735637167</v>
      </c>
      <c r="X136" s="6">
        <f t="shared" si="20"/>
        <v>7.6185267288721896E-3</v>
      </c>
      <c r="Y136" s="6">
        <f t="shared" si="21"/>
        <v>1.7547059147557979E-3</v>
      </c>
      <c r="AF136" s="6">
        <f t="shared" si="8"/>
        <v>43116.870160690305</v>
      </c>
      <c r="AG136" s="7">
        <f t="shared" si="9"/>
        <v>15647.129839309695</v>
      </c>
      <c r="AH136" s="5">
        <f t="shared" si="10"/>
        <v>0.36290040953796315</v>
      </c>
      <c r="AI136" s="5"/>
      <c r="AJ136" s="7">
        <f t="shared" si="16"/>
        <v>194</v>
      </c>
      <c r="AK136" s="12">
        <f t="shared" si="17"/>
        <v>764</v>
      </c>
      <c r="AL136" s="12">
        <f t="shared" si="27"/>
        <v>683.85714285714289</v>
      </c>
    </row>
    <row r="137" spans="1:38" x14ac:dyDescent="0.25">
      <c r="A137" s="2">
        <v>195</v>
      </c>
      <c r="B137" s="7">
        <f>Raw_Data!C197</f>
        <v>59370</v>
      </c>
      <c r="C137" s="6">
        <f>Raw_Data!E197</f>
        <v>11109</v>
      </c>
      <c r="D137" s="6">
        <f>Raw_Data!D197</f>
        <v>1093</v>
      </c>
      <c r="E137" s="7">
        <f t="shared" ref="E137:G137" si="153">IF(ISBLANK(B137),(B136+B138)/2, B137)</f>
        <v>59370</v>
      </c>
      <c r="F137" s="6">
        <f t="shared" si="153"/>
        <v>11109</v>
      </c>
      <c r="G137" s="6">
        <f t="shared" si="153"/>
        <v>1093</v>
      </c>
      <c r="H137" s="6">
        <f t="shared" si="1"/>
        <v>0.98709347826086957</v>
      </c>
      <c r="I137" s="6">
        <f t="shared" si="2"/>
        <v>1.0253913043478261E-2</v>
      </c>
      <c r="J137" s="6">
        <f t="shared" si="3"/>
        <v>2.6526086956521738E-3</v>
      </c>
      <c r="K137" s="2">
        <v>1</v>
      </c>
      <c r="L137" s="6">
        <f t="shared" si="4"/>
        <v>-1.0121570691871456E-2</v>
      </c>
      <c r="M137" s="6">
        <f t="shared" si="12"/>
        <v>-1.4826086956520879E-4</v>
      </c>
      <c r="P137" s="2">
        <v>1</v>
      </c>
      <c r="Q137" s="6">
        <f t="shared" si="5"/>
        <v>1.0253913043478261E-2</v>
      </c>
      <c r="R137" s="6">
        <f t="shared" si="13"/>
        <v>1.4565217391304414E-5</v>
      </c>
      <c r="U137" s="2">
        <f t="shared" si="14"/>
        <v>195</v>
      </c>
      <c r="V137" s="1">
        <f t="shared" si="6"/>
        <v>44091</v>
      </c>
      <c r="W137" s="6">
        <f t="shared" si="19"/>
        <v>0.99045486892801815</v>
      </c>
      <c r="X137" s="6">
        <f t="shared" si="20"/>
        <v>7.7493621789666879E-3</v>
      </c>
      <c r="Y137" s="6">
        <f t="shared" si="21"/>
        <v>1.7957688930152922E-3</v>
      </c>
      <c r="AF137" s="6">
        <f t="shared" si="8"/>
        <v>43907.602931116504</v>
      </c>
      <c r="AG137" s="7">
        <f t="shared" si="9"/>
        <v>15462.397068883496</v>
      </c>
      <c r="AH137" s="5">
        <f t="shared" si="10"/>
        <v>0.35215762275024087</v>
      </c>
      <c r="AI137" s="5"/>
      <c r="AJ137" s="7">
        <f t="shared" si="16"/>
        <v>195</v>
      </c>
      <c r="AK137" s="12">
        <f t="shared" si="17"/>
        <v>606</v>
      </c>
      <c r="AL137" s="12">
        <f t="shared" si="27"/>
        <v>656.85714285714289</v>
      </c>
    </row>
    <row r="138" spans="1:38" x14ac:dyDescent="0.25">
      <c r="A138" s="2">
        <v>196</v>
      </c>
      <c r="B138" s="7">
        <f>Raw_Data!C198</f>
        <v>60128</v>
      </c>
      <c r="C138" s="6">
        <f>Raw_Data!E198</f>
        <v>11168</v>
      </c>
      <c r="D138" s="6">
        <f>Raw_Data!D198</f>
        <v>1101</v>
      </c>
      <c r="E138" s="7">
        <f t="shared" ref="E138:G138" si="154">IF(ISBLANK(B138),(B137+B139)/2, B138)</f>
        <v>60128</v>
      </c>
      <c r="F138" s="6">
        <f t="shared" si="154"/>
        <v>11168</v>
      </c>
      <c r="G138" s="6">
        <f t="shared" si="154"/>
        <v>1101</v>
      </c>
      <c r="H138" s="6">
        <f t="shared" si="1"/>
        <v>0.98692869565217389</v>
      </c>
      <c r="I138" s="6">
        <f t="shared" si="2"/>
        <v>1.0404130434782609E-2</v>
      </c>
      <c r="J138" s="6">
        <f t="shared" si="3"/>
        <v>2.6671739130434782E-3</v>
      </c>
      <c r="K138" s="2">
        <v>1</v>
      </c>
      <c r="L138" s="6">
        <f t="shared" si="4"/>
        <v>-1.0268134879395084E-2</v>
      </c>
      <c r="M138" s="6">
        <f t="shared" si="12"/>
        <v>-1.8869565217394246E-4</v>
      </c>
      <c r="P138" s="2">
        <v>1</v>
      </c>
      <c r="Q138" s="6">
        <f t="shared" si="5"/>
        <v>1.0404130434782609E-2</v>
      </c>
      <c r="R138" s="6">
        <f t="shared" si="13"/>
        <v>1.6521739130435052E-5</v>
      </c>
      <c r="U138" s="2">
        <f t="shared" si="14"/>
        <v>196</v>
      </c>
      <c r="V138" s="1">
        <f t="shared" si="6"/>
        <v>44092</v>
      </c>
      <c r="W138" s="6">
        <f t="shared" si="19"/>
        <v>0.9903159447921932</v>
      </c>
      <c r="X138" s="6">
        <f t="shared" si="20"/>
        <v>7.8820881486973138E-3</v>
      </c>
      <c r="Y138" s="6">
        <f t="shared" si="21"/>
        <v>1.8019670591091393E-3</v>
      </c>
      <c r="AF138" s="6">
        <f t="shared" si="8"/>
        <v>44546.653955911264</v>
      </c>
      <c r="AG138" s="7">
        <f t="shared" si="9"/>
        <v>15581.346044088736</v>
      </c>
      <c r="AH138" s="5">
        <f t="shared" si="10"/>
        <v>0.3497759014517659</v>
      </c>
      <c r="AI138" s="5"/>
      <c r="AJ138" s="7">
        <f t="shared" si="16"/>
        <v>196</v>
      </c>
      <c r="AK138" s="12">
        <f t="shared" si="17"/>
        <v>758</v>
      </c>
      <c r="AL138" s="12">
        <f t="shared" si="27"/>
        <v>632</v>
      </c>
    </row>
    <row r="139" spans="1:38" x14ac:dyDescent="0.25">
      <c r="A139" s="2">
        <v>197</v>
      </c>
      <c r="B139" s="7">
        <f>Raw_Data!C199</f>
        <v>61106</v>
      </c>
      <c r="C139" s="6">
        <f>Raw_Data!E199</f>
        <v>11237</v>
      </c>
      <c r="D139" s="6">
        <f>Raw_Data!D199</f>
        <v>1108</v>
      </c>
      <c r="E139" s="7">
        <f t="shared" ref="E139:G139" si="155">IF(ISBLANK(B139),(B138+B140)/2, B139)</f>
        <v>61106</v>
      </c>
      <c r="F139" s="6">
        <f t="shared" si="155"/>
        <v>11237</v>
      </c>
      <c r="G139" s="6">
        <f t="shared" si="155"/>
        <v>1108</v>
      </c>
      <c r="H139" s="6">
        <f t="shared" si="1"/>
        <v>0.98671608695652169</v>
      </c>
      <c r="I139" s="6">
        <f t="shared" si="2"/>
        <v>1.0600217391304349E-2</v>
      </c>
      <c r="J139" s="6">
        <f t="shared" si="3"/>
        <v>2.6836956521739132E-3</v>
      </c>
      <c r="K139" s="2">
        <v>1</v>
      </c>
      <c r="L139" s="6">
        <f t="shared" si="4"/>
        <v>-1.0459405025236295E-2</v>
      </c>
      <c r="M139" s="6">
        <f t="shared" si="12"/>
        <v>-1.536956521738797E-4</v>
      </c>
      <c r="P139" s="2">
        <v>1</v>
      </c>
      <c r="Q139" s="6">
        <f t="shared" si="5"/>
        <v>1.0600217391304349E-2</v>
      </c>
      <c r="R139" s="6">
        <f t="shared" si="13"/>
        <v>5.4347826086956381E-6</v>
      </c>
      <c r="U139" s="2">
        <f t="shared" si="14"/>
        <v>197</v>
      </c>
      <c r="V139" s="1">
        <f t="shared" si="6"/>
        <v>44093</v>
      </c>
      <c r="W139" s="6">
        <f t="shared" si="19"/>
        <v>0.99013876714333915</v>
      </c>
      <c r="X139" s="6">
        <f t="shared" si="20"/>
        <v>8.0173933615499456E-3</v>
      </c>
      <c r="Y139" s="6">
        <f t="shared" si="21"/>
        <v>1.8438394951110916E-3</v>
      </c>
      <c r="AF139" s="6">
        <f t="shared" si="8"/>
        <v>45361.671140639912</v>
      </c>
      <c r="AG139" s="7">
        <f t="shared" si="9"/>
        <v>15744.328859360088</v>
      </c>
      <c r="AH139" s="5">
        <f t="shared" si="10"/>
        <v>0.34708440988750539</v>
      </c>
      <c r="AI139" s="5"/>
      <c r="AJ139" s="7">
        <f t="shared" si="16"/>
        <v>197</v>
      </c>
      <c r="AK139" s="12">
        <f t="shared" si="17"/>
        <v>978</v>
      </c>
      <c r="AL139" s="12">
        <f t="shared" si="27"/>
        <v>670.14285714285711</v>
      </c>
    </row>
    <row r="140" spans="1:38" x14ac:dyDescent="0.25">
      <c r="A140" s="2">
        <v>198</v>
      </c>
      <c r="B140" s="7">
        <f>Raw_Data!C200</f>
        <v>61542</v>
      </c>
      <c r="C140" s="6">
        <f>Raw_Data!E200</f>
        <v>11259</v>
      </c>
      <c r="D140" s="6">
        <f>Raw_Data!D200</f>
        <v>1111</v>
      </c>
      <c r="E140" s="7">
        <f t="shared" ref="E140:G140" si="156">IF(ISBLANK(B140),(B139+B141)/2, B140)</f>
        <v>61542</v>
      </c>
      <c r="F140" s="6">
        <f t="shared" si="156"/>
        <v>11259</v>
      </c>
      <c r="G140" s="6">
        <f t="shared" si="156"/>
        <v>1111</v>
      </c>
      <c r="H140" s="6">
        <f t="shared" si="1"/>
        <v>0.98662130434782613</v>
      </c>
      <c r="I140" s="6">
        <f t="shared" si="2"/>
        <v>1.0689565217391304E-2</v>
      </c>
      <c r="J140" s="6">
        <f t="shared" si="3"/>
        <v>2.6891304347826089E-3</v>
      </c>
      <c r="K140" s="2">
        <v>1</v>
      </c>
      <c r="L140" s="6">
        <f t="shared" si="4"/>
        <v>-1.0546552777693763E-2</v>
      </c>
      <c r="M140" s="6">
        <f t="shared" si="12"/>
        <v>-8.8152173913003118E-5</v>
      </c>
      <c r="P140" s="2">
        <v>1</v>
      </c>
      <c r="Q140" s="6">
        <f t="shared" si="5"/>
        <v>1.0689565217391304E-2</v>
      </c>
      <c r="R140" s="6">
        <f t="shared" si="13"/>
        <v>5.4347826086956381E-6</v>
      </c>
      <c r="U140" s="2">
        <f t="shared" si="14"/>
        <v>198</v>
      </c>
      <c r="V140" s="1">
        <f t="shared" si="6"/>
        <v>44094</v>
      </c>
      <c r="W140" s="6">
        <f t="shared" si="19"/>
        <v>0.98999447427729104</v>
      </c>
      <c r="X140" s="6">
        <f t="shared" si="20"/>
        <v>8.1546628736948769E-3</v>
      </c>
      <c r="Y140" s="6">
        <f t="shared" si="21"/>
        <v>1.8508628490137811E-3</v>
      </c>
      <c r="AF140" s="6">
        <f t="shared" si="8"/>
        <v>46025.418324461229</v>
      </c>
      <c r="AG140" s="7">
        <f t="shared" si="9"/>
        <v>15516.581675538771</v>
      </c>
      <c r="AH140" s="5">
        <f t="shared" si="10"/>
        <v>0.33713070386786992</v>
      </c>
      <c r="AI140" s="5"/>
      <c r="AJ140" s="7">
        <f t="shared" si="16"/>
        <v>198</v>
      </c>
      <c r="AK140" s="12">
        <f t="shared" si="17"/>
        <v>436</v>
      </c>
      <c r="AL140" s="12">
        <f t="shared" si="27"/>
        <v>656.71428571428567</v>
      </c>
    </row>
    <row r="141" spans="1:38" x14ac:dyDescent="0.25">
      <c r="A141" s="2">
        <v>199</v>
      </c>
      <c r="B141" s="7">
        <f>Raw_Data!C201</f>
        <v>61917</v>
      </c>
      <c r="C141" s="6">
        <f>Raw_Data!E201</f>
        <v>11283</v>
      </c>
      <c r="D141" s="6">
        <f>Raw_Data!D201</f>
        <v>1112</v>
      </c>
      <c r="E141" s="7">
        <f t="shared" ref="E141:G141" si="157">IF(ISBLANK(B141),(B140+B142)/2, B141)</f>
        <v>61917</v>
      </c>
      <c r="F141" s="6">
        <f t="shared" si="157"/>
        <v>11283</v>
      </c>
      <c r="G141" s="6">
        <f t="shared" si="157"/>
        <v>1112</v>
      </c>
      <c r="H141" s="6">
        <f t="shared" si="1"/>
        <v>0.98653978260869568</v>
      </c>
      <c r="I141" s="6">
        <f t="shared" si="2"/>
        <v>1.0765652173913044E-2</v>
      </c>
      <c r="J141" s="6">
        <f t="shared" si="3"/>
        <v>2.6945652173913045E-3</v>
      </c>
      <c r="K141" s="2">
        <v>1</v>
      </c>
      <c r="L141" s="6">
        <f t="shared" si="4"/>
        <v>-1.0620744155293007E-2</v>
      </c>
      <c r="M141" s="6">
        <f t="shared" si="12"/>
        <v>-1.2923913043483282E-4</v>
      </c>
      <c r="P141" s="2">
        <v>1</v>
      </c>
      <c r="Q141" s="6">
        <f t="shared" si="5"/>
        <v>1.0765652173913044E-2</v>
      </c>
      <c r="R141" s="6">
        <f t="shared" si="13"/>
        <v>1.8478260869565256E-5</v>
      </c>
      <c r="U141" s="2">
        <f t="shared" si="14"/>
        <v>199</v>
      </c>
      <c r="V141" s="1">
        <f t="shared" si="6"/>
        <v>44095</v>
      </c>
      <c r="W141" s="6">
        <f t="shared" si="19"/>
        <v>0.98981184023255975</v>
      </c>
      <c r="X141" s="6">
        <f t="shared" si="20"/>
        <v>8.294587314916042E-3</v>
      </c>
      <c r="Y141" s="6">
        <f t="shared" si="21"/>
        <v>1.8935724525243579E-3</v>
      </c>
      <c r="AF141" s="6">
        <f t="shared" si="8"/>
        <v>46865.534930225163</v>
      </c>
      <c r="AG141" s="7">
        <f t="shared" si="9"/>
        <v>15051.465069774837</v>
      </c>
      <c r="AH141" s="5">
        <f t="shared" si="10"/>
        <v>0.32116277115334152</v>
      </c>
      <c r="AI141" s="5"/>
      <c r="AJ141" s="7">
        <f t="shared" si="16"/>
        <v>199</v>
      </c>
      <c r="AK141" s="12">
        <f t="shared" si="17"/>
        <v>375</v>
      </c>
      <c r="AL141" s="12">
        <f t="shared" si="27"/>
        <v>662.14285714285711</v>
      </c>
    </row>
    <row r="142" spans="1:38" x14ac:dyDescent="0.25">
      <c r="A142" s="2">
        <v>200</v>
      </c>
      <c r="B142" s="7">
        <f>Raw_Data!C202</f>
        <v>62731</v>
      </c>
      <c r="C142" s="6">
        <f>Raw_Data!E202</f>
        <v>11361</v>
      </c>
      <c r="D142" s="6">
        <f>Raw_Data!D202</f>
        <v>1119</v>
      </c>
      <c r="E142" s="7">
        <f t="shared" ref="E142:G142" si="158">IF(ISBLANK(B142),(B141+B143)/2, B142)</f>
        <v>62731</v>
      </c>
      <c r="F142" s="6">
        <f t="shared" si="158"/>
        <v>11361</v>
      </c>
      <c r="G142" s="6">
        <f t="shared" si="158"/>
        <v>1119</v>
      </c>
      <c r="H142" s="6">
        <f t="shared" si="1"/>
        <v>0.98636282608695647</v>
      </c>
      <c r="I142" s="6">
        <f t="shared" si="2"/>
        <v>1.0924130434782608E-2</v>
      </c>
      <c r="J142" s="6">
        <f t="shared" si="3"/>
        <v>2.7130434782608698E-3</v>
      </c>
      <c r="K142" s="2">
        <v>1</v>
      </c>
      <c r="L142" s="6">
        <f t="shared" si="4"/>
        <v>-1.0775156168194706E-2</v>
      </c>
      <c r="M142" s="6">
        <f t="shared" si="12"/>
        <v>-1.7391304347830205E-4</v>
      </c>
      <c r="P142" s="2">
        <v>1</v>
      </c>
      <c r="Q142" s="6">
        <f t="shared" si="5"/>
        <v>1.0924130434782608E-2</v>
      </c>
      <c r="R142" s="6">
        <f t="shared" si="13"/>
        <v>2.6956521739130053E-5</v>
      </c>
      <c r="U142" s="2">
        <f t="shared" si="14"/>
        <v>200</v>
      </c>
      <c r="V142" s="1">
        <f t="shared" si="6"/>
        <v>44096</v>
      </c>
      <c r="W142" s="6">
        <f t="shared" si="19"/>
        <v>0.98966199903084462</v>
      </c>
      <c r="X142" s="6">
        <f t="shared" si="20"/>
        <v>8.4365518035660614E-3</v>
      </c>
      <c r="Y142" s="6">
        <f t="shared" si="21"/>
        <v>1.9014491655890522E-3</v>
      </c>
      <c r="AF142" s="6">
        <f t="shared" si="8"/>
        <v>47554.804458114755</v>
      </c>
      <c r="AG142" s="7">
        <f t="shared" si="9"/>
        <v>15176.195541885245</v>
      </c>
      <c r="AH142" s="5">
        <f t="shared" si="10"/>
        <v>0.31913064757215248</v>
      </c>
      <c r="AI142" s="5"/>
      <c r="AJ142" s="7">
        <f t="shared" si="16"/>
        <v>200</v>
      </c>
      <c r="AK142" s="12">
        <f t="shared" si="17"/>
        <v>814</v>
      </c>
      <c r="AL142" s="12">
        <f t="shared" si="27"/>
        <v>675.85714285714289</v>
      </c>
    </row>
    <row r="143" spans="1:38" x14ac:dyDescent="0.25">
      <c r="A143" s="2">
        <v>201</v>
      </c>
      <c r="B143" s="7">
        <f>Raw_Data!C203</f>
        <v>63517</v>
      </c>
      <c r="C143" s="6">
        <f>Raw_Data!E203</f>
        <v>11480</v>
      </c>
      <c r="D143" s="6">
        <f>Raw_Data!D203</f>
        <v>1124</v>
      </c>
      <c r="E143" s="7">
        <f t="shared" ref="E143:G143" si="159">IF(ISBLANK(B143),(B142+B144)/2, B143)</f>
        <v>63517</v>
      </c>
      <c r="F143" s="6">
        <f t="shared" si="159"/>
        <v>11480</v>
      </c>
      <c r="G143" s="6">
        <f t="shared" si="159"/>
        <v>1124</v>
      </c>
      <c r="H143" s="6">
        <f t="shared" si="1"/>
        <v>0.98619195652173908</v>
      </c>
      <c r="I143" s="6">
        <f t="shared" si="2"/>
        <v>1.106804347826087E-2</v>
      </c>
      <c r="J143" s="6">
        <f t="shared" si="3"/>
        <v>2.7399999999999998E-3</v>
      </c>
      <c r="K143" s="2">
        <v>1</v>
      </c>
      <c r="L143" s="6">
        <f t="shared" si="4"/>
        <v>-1.0915215452693762E-2</v>
      </c>
      <c r="M143" s="6">
        <f t="shared" si="12"/>
        <v>-1.551086956521619E-4</v>
      </c>
      <c r="P143" s="2">
        <v>1</v>
      </c>
      <c r="Q143" s="6">
        <f t="shared" si="5"/>
        <v>1.106804347826087E-2</v>
      </c>
      <c r="R143" s="6">
        <f t="shared" si="13"/>
        <v>2.2391304347826099E-5</v>
      </c>
      <c r="U143" s="2">
        <f t="shared" si="14"/>
        <v>201</v>
      </c>
      <c r="V143" s="1">
        <f t="shared" si="6"/>
        <v>44097</v>
      </c>
      <c r="W143" s="6">
        <f t="shared" si="19"/>
        <v>0.98947372575969028</v>
      </c>
      <c r="X143" s="6">
        <f t="shared" si="20"/>
        <v>8.5812496703822089E-3</v>
      </c>
      <c r="Y143" s="6">
        <f t="shared" si="21"/>
        <v>1.9450245699276438E-3</v>
      </c>
      <c r="AF143" s="6">
        <f t="shared" si="8"/>
        <v>48420.861505424706</v>
      </c>
      <c r="AG143" s="7">
        <f t="shared" si="9"/>
        <v>15096.138494575294</v>
      </c>
      <c r="AH143" s="5">
        <f t="shared" si="10"/>
        <v>0.31176930821199944</v>
      </c>
      <c r="AI143" s="5"/>
      <c r="AJ143" s="7">
        <f t="shared" si="16"/>
        <v>201</v>
      </c>
      <c r="AK143" s="12">
        <f t="shared" si="17"/>
        <v>786</v>
      </c>
      <c r="AL143" s="12">
        <f t="shared" si="27"/>
        <v>679</v>
      </c>
    </row>
    <row r="144" spans="1:38" x14ac:dyDescent="0.25">
      <c r="A144" s="2">
        <v>202</v>
      </c>
      <c r="B144" s="7">
        <f>Raw_Data!C204</f>
        <v>64158</v>
      </c>
      <c r="C144" s="6">
        <f>Raw_Data!E204</f>
        <v>11570</v>
      </c>
      <c r="D144" s="6">
        <f>Raw_Data!D204</f>
        <v>1137</v>
      </c>
      <c r="E144" s="7">
        <f t="shared" ref="E144:G144" si="160">IF(ISBLANK(B144),(B143+B145)/2, B144)</f>
        <v>64158</v>
      </c>
      <c r="F144" s="6">
        <f t="shared" si="160"/>
        <v>11570</v>
      </c>
      <c r="G144" s="6">
        <f t="shared" si="160"/>
        <v>1137</v>
      </c>
      <c r="H144" s="6">
        <f t="shared" si="1"/>
        <v>0.98605260869565214</v>
      </c>
      <c r="I144" s="6">
        <f t="shared" si="2"/>
        <v>1.1185E-2</v>
      </c>
      <c r="J144" s="6">
        <f t="shared" si="3"/>
        <v>2.7623913043478259E-3</v>
      </c>
      <c r="K144" s="2">
        <v>1</v>
      </c>
      <c r="L144" s="6">
        <f t="shared" si="4"/>
        <v>-1.1028998428260869E-2</v>
      </c>
      <c r="M144" s="6">
        <f t="shared" si="12"/>
        <v>-1.6836956521737445E-4</v>
      </c>
      <c r="P144" s="2">
        <v>1</v>
      </c>
      <c r="Q144" s="6">
        <f t="shared" si="5"/>
        <v>1.1185E-2</v>
      </c>
      <c r="R144" s="6">
        <f t="shared" si="13"/>
        <v>2.5869565217391532E-5</v>
      </c>
      <c r="U144" s="2">
        <f t="shared" si="14"/>
        <v>202</v>
      </c>
      <c r="V144" s="1">
        <f t="shared" si="6"/>
        <v>44098</v>
      </c>
      <c r="W144" s="6">
        <f t="shared" si="19"/>
        <v>0.9893181508798885</v>
      </c>
      <c r="X144" s="6">
        <f t="shared" si="20"/>
        <v>8.7280653661989394E-3</v>
      </c>
      <c r="Y144" s="6">
        <f t="shared" si="21"/>
        <v>1.9537837539123034E-3</v>
      </c>
      <c r="AF144" s="6">
        <f t="shared" si="8"/>
        <v>49136.505952512889</v>
      </c>
      <c r="AG144" s="7">
        <f t="shared" si="9"/>
        <v>15021.494047487111</v>
      </c>
      <c r="AH144" s="5">
        <f t="shared" si="10"/>
        <v>0.30570944669945332</v>
      </c>
      <c r="AI144" s="5"/>
      <c r="AJ144" s="7">
        <f t="shared" si="16"/>
        <v>202</v>
      </c>
      <c r="AK144" s="12">
        <f t="shared" si="17"/>
        <v>641</v>
      </c>
      <c r="AL144" s="12">
        <f t="shared" si="27"/>
        <v>684</v>
      </c>
    </row>
    <row r="145" spans="1:38" x14ac:dyDescent="0.25">
      <c r="A145" s="2">
        <v>203</v>
      </c>
      <c r="B145" s="7">
        <f>Raw_Data!C205</f>
        <v>65066</v>
      </c>
      <c r="C145" s="6">
        <f>Raw_Data!E205</f>
        <v>11677</v>
      </c>
      <c r="D145" s="6">
        <f>Raw_Data!D205</f>
        <v>1149</v>
      </c>
      <c r="E145" s="7">
        <f t="shared" ref="E145:G145" si="161">IF(ISBLANK(B145),(B144+B146)/2, B145)</f>
        <v>65066</v>
      </c>
      <c r="F145" s="6">
        <f t="shared" si="161"/>
        <v>11677</v>
      </c>
      <c r="G145" s="6">
        <f t="shared" si="161"/>
        <v>1149</v>
      </c>
      <c r="H145" s="6">
        <f t="shared" si="1"/>
        <v>0.98585521739130433</v>
      </c>
      <c r="I145" s="6">
        <f t="shared" si="2"/>
        <v>1.1356521739130435E-2</v>
      </c>
      <c r="J145" s="6">
        <f t="shared" si="3"/>
        <v>2.7882608695652174E-3</v>
      </c>
      <c r="K145" s="2">
        <v>1</v>
      </c>
      <c r="L145" s="6">
        <f t="shared" si="4"/>
        <v>-1.1195886207939508E-2</v>
      </c>
      <c r="M145" s="6">
        <f t="shared" si="12"/>
        <v>-2.0413043478256787E-4</v>
      </c>
      <c r="P145" s="2">
        <v>1</v>
      </c>
      <c r="Q145" s="6">
        <f t="shared" si="5"/>
        <v>1.1356521739130435E-2</v>
      </c>
      <c r="R145" s="6">
        <f t="shared" si="13"/>
        <v>1.695652173913046E-5</v>
      </c>
      <c r="U145" s="2">
        <f t="shared" si="14"/>
        <v>203</v>
      </c>
      <c r="V145" s="1">
        <f t="shared" si="6"/>
        <v>44099</v>
      </c>
      <c r="W145" s="6">
        <f t="shared" si="19"/>
        <v>0.98912404973515522</v>
      </c>
      <c r="X145" s="6">
        <f t="shared" si="20"/>
        <v>8.8776957196404892E-3</v>
      </c>
      <c r="Y145" s="6">
        <f t="shared" si="21"/>
        <v>1.9982545452044385E-3</v>
      </c>
      <c r="AF145" s="6">
        <f t="shared" si="8"/>
        <v>50029.371218285989</v>
      </c>
      <c r="AG145" s="7">
        <f t="shared" si="9"/>
        <v>15036.628781714011</v>
      </c>
      <c r="AH145" s="5">
        <f t="shared" si="10"/>
        <v>0.30055602170386758</v>
      </c>
      <c r="AI145" s="5"/>
      <c r="AJ145" s="7">
        <f t="shared" si="16"/>
        <v>203</v>
      </c>
      <c r="AK145" s="12">
        <f t="shared" si="17"/>
        <v>908</v>
      </c>
      <c r="AL145" s="12">
        <f t="shared" si="27"/>
        <v>705.42857142857144</v>
      </c>
    </row>
    <row r="146" spans="1:38" x14ac:dyDescent="0.25">
      <c r="A146" s="2">
        <v>204</v>
      </c>
      <c r="B146" s="7">
        <f>Raw_Data!C206</f>
        <v>66036</v>
      </c>
      <c r="C146" s="6">
        <f>Raw_Data!E206</f>
        <v>11750</v>
      </c>
      <c r="D146" s="6">
        <f>Raw_Data!D206</f>
        <v>1154</v>
      </c>
      <c r="E146" s="7">
        <f t="shared" ref="E146:G146" si="162">IF(ISBLANK(B146),(B145+B147)/2, B146)</f>
        <v>66036</v>
      </c>
      <c r="F146" s="6">
        <f t="shared" si="162"/>
        <v>11750</v>
      </c>
      <c r="G146" s="6">
        <f t="shared" si="162"/>
        <v>1154</v>
      </c>
      <c r="H146" s="6">
        <f t="shared" si="1"/>
        <v>0.98564434782608701</v>
      </c>
      <c r="I146" s="6">
        <f t="shared" si="2"/>
        <v>1.1550434782608695E-2</v>
      </c>
      <c r="J146" s="6">
        <f t="shared" si="3"/>
        <v>2.8052173913043479E-3</v>
      </c>
      <c r="K146" s="2">
        <v>1</v>
      </c>
      <c r="L146" s="6">
        <f t="shared" si="4"/>
        <v>-1.1384620758412099E-2</v>
      </c>
      <c r="M146" s="6">
        <f t="shared" si="12"/>
        <v>-1.5489130434781506E-4</v>
      </c>
      <c r="P146" s="2">
        <v>1</v>
      </c>
      <c r="Q146" s="6">
        <f t="shared" si="5"/>
        <v>1.1550434782608695E-2</v>
      </c>
      <c r="R146" s="6">
        <f t="shared" si="13"/>
        <v>5.2173913043479341E-6</v>
      </c>
      <c r="U146" s="2">
        <f t="shared" si="14"/>
        <v>204</v>
      </c>
      <c r="V146" s="1">
        <f t="shared" si="6"/>
        <v>44100</v>
      </c>
      <c r="W146" s="6">
        <f t="shared" si="19"/>
        <v>0.98896254993527533</v>
      </c>
      <c r="X146" s="6">
        <f t="shared" si="20"/>
        <v>9.0295237827896641E-3</v>
      </c>
      <c r="Y146" s="6">
        <f t="shared" si="21"/>
        <v>2.007926281934773E-3</v>
      </c>
      <c r="AF146" s="6">
        <f t="shared" si="8"/>
        <v>50772.270297733499</v>
      </c>
      <c r="AG146" s="7">
        <f t="shared" si="9"/>
        <v>15263.729702266501</v>
      </c>
      <c r="AH146" s="5">
        <f t="shared" si="10"/>
        <v>0.30063122276704418</v>
      </c>
      <c r="AI146" s="5"/>
      <c r="AJ146" s="7">
        <f t="shared" si="16"/>
        <v>204</v>
      </c>
      <c r="AK146" s="12">
        <f t="shared" si="17"/>
        <v>970</v>
      </c>
      <c r="AL146" s="12">
        <f t="shared" si="27"/>
        <v>704.28571428571433</v>
      </c>
    </row>
    <row r="147" spans="1:38" x14ac:dyDescent="0.25">
      <c r="A147" s="2">
        <v>205</v>
      </c>
      <c r="B147" s="7">
        <f>Raw_Data!C207</f>
        <v>66491</v>
      </c>
      <c r="C147" s="6">
        <f>Raw_Data!E207</f>
        <v>11771</v>
      </c>
      <c r="D147" s="6">
        <f>Raw_Data!D207</f>
        <v>1157</v>
      </c>
      <c r="E147" s="7">
        <f t="shared" ref="E147:G147" si="163">IF(ISBLANK(B147),(B146+B148)/2, B147)</f>
        <v>66491</v>
      </c>
      <c r="F147" s="6">
        <f t="shared" si="163"/>
        <v>11771</v>
      </c>
      <c r="G147" s="6">
        <f t="shared" si="163"/>
        <v>1157</v>
      </c>
      <c r="H147" s="6">
        <f t="shared" si="1"/>
        <v>0.9855454347826087</v>
      </c>
      <c r="I147" s="6">
        <f t="shared" si="2"/>
        <v>1.1644130434782608E-2</v>
      </c>
      <c r="J147" s="6">
        <f t="shared" si="3"/>
        <v>2.8104347826086958E-3</v>
      </c>
      <c r="K147" s="2">
        <v>1</v>
      </c>
      <c r="L147" s="6">
        <f t="shared" si="4"/>
        <v>-1.1475819592013232E-2</v>
      </c>
      <c r="M147" s="6">
        <f t="shared" si="12"/>
        <v>-9.815217391306863E-5</v>
      </c>
      <c r="P147" s="2">
        <v>1</v>
      </c>
      <c r="Q147" s="6">
        <f t="shared" si="5"/>
        <v>1.1644130434782608E-2</v>
      </c>
      <c r="R147" s="6">
        <f t="shared" si="13"/>
        <v>4.5652173913039544E-6</v>
      </c>
      <c r="U147" s="2">
        <f t="shared" si="14"/>
        <v>205</v>
      </c>
      <c r="V147" s="1">
        <f t="shared" si="6"/>
        <v>44101</v>
      </c>
      <c r="W147" s="6">
        <f t="shared" si="19"/>
        <v>0.98876242628857303</v>
      </c>
      <c r="X147" s="6">
        <f t="shared" si="20"/>
        <v>9.1842506822513176E-3</v>
      </c>
      <c r="Y147" s="6">
        <f t="shared" si="21"/>
        <v>2.0533230291757548E-3</v>
      </c>
      <c r="AF147" s="6">
        <f t="shared" si="8"/>
        <v>51692.839072564078</v>
      </c>
      <c r="AG147" s="7">
        <f t="shared" si="9"/>
        <v>14798.160927435922</v>
      </c>
      <c r="AH147" s="5">
        <f t="shared" si="10"/>
        <v>0.28627100373927866</v>
      </c>
      <c r="AI147" s="5"/>
      <c r="AJ147" s="7">
        <f t="shared" si="16"/>
        <v>205</v>
      </c>
      <c r="AK147" s="12">
        <f t="shared" si="17"/>
        <v>455</v>
      </c>
      <c r="AL147" s="12">
        <f t="shared" si="27"/>
        <v>707</v>
      </c>
    </row>
    <row r="148" spans="1:38" x14ac:dyDescent="0.25">
      <c r="A148" s="2">
        <v>206</v>
      </c>
      <c r="B148" s="7">
        <f>Raw_Data!C208</f>
        <v>66939</v>
      </c>
      <c r="C148" s="6">
        <f>Raw_Data!E208</f>
        <v>11787</v>
      </c>
      <c r="D148" s="6">
        <f>Raw_Data!D208</f>
        <v>1162</v>
      </c>
      <c r="E148" s="7">
        <f t="shared" ref="E148:G148" si="164">IF(ISBLANK(B148),(B147+B149)/2, B148)</f>
        <v>66939</v>
      </c>
      <c r="F148" s="6">
        <f t="shared" si="164"/>
        <v>11787</v>
      </c>
      <c r="G148" s="6">
        <f t="shared" si="164"/>
        <v>1162</v>
      </c>
      <c r="H148" s="6">
        <f t="shared" si="1"/>
        <v>0.98544804347826087</v>
      </c>
      <c r="I148" s="6">
        <f t="shared" si="2"/>
        <v>1.1736956521739131E-2</v>
      </c>
      <c r="J148" s="6">
        <f t="shared" si="3"/>
        <v>2.8149999999999998E-3</v>
      </c>
      <c r="K148" s="2">
        <v>1</v>
      </c>
      <c r="L148" s="6">
        <f t="shared" si="4"/>
        <v>-1.1566160840737241E-2</v>
      </c>
      <c r="M148" s="6">
        <f t="shared" si="12"/>
        <v>-1.4836956521740996E-4</v>
      </c>
      <c r="P148" s="2">
        <v>1</v>
      </c>
      <c r="Q148" s="6">
        <f t="shared" si="5"/>
        <v>1.1736956521739131E-2</v>
      </c>
      <c r="R148" s="6">
        <f t="shared" si="13"/>
        <v>2.826086956521888E-6</v>
      </c>
      <c r="U148" s="2">
        <f t="shared" si="14"/>
        <v>206</v>
      </c>
      <c r="V148" s="1">
        <f t="shared" si="6"/>
        <v>44102</v>
      </c>
      <c r="W148" s="6">
        <f t="shared" si="19"/>
        <v>0.98859480426129331</v>
      </c>
      <c r="X148" s="6">
        <f t="shared" si="20"/>
        <v>9.3412573376776709E-3</v>
      </c>
      <c r="Y148" s="6">
        <f t="shared" si="21"/>
        <v>2.0639384010288156E-3</v>
      </c>
      <c r="AF148" s="6">
        <f t="shared" si="8"/>
        <v>52463.900398050755</v>
      </c>
      <c r="AG148" s="7">
        <f t="shared" si="9"/>
        <v>14475.099601949245</v>
      </c>
      <c r="AH148" s="5">
        <f t="shared" si="10"/>
        <v>0.27590589895384626</v>
      </c>
      <c r="AI148" s="5"/>
      <c r="AJ148" s="7">
        <f t="shared" si="16"/>
        <v>206</v>
      </c>
      <c r="AK148" s="12">
        <f t="shared" si="17"/>
        <v>448</v>
      </c>
      <c r="AL148" s="12">
        <f t="shared" si="27"/>
        <v>717.42857142857144</v>
      </c>
    </row>
    <row r="149" spans="1:38" x14ac:dyDescent="0.25">
      <c r="A149" s="2">
        <v>207</v>
      </c>
      <c r="B149" s="7">
        <f>Raw_Data!C209</f>
        <v>67856</v>
      </c>
      <c r="C149" s="6">
        <f>Raw_Data!E209</f>
        <v>11792</v>
      </c>
      <c r="D149" s="6">
        <f>Raw_Data!D209</f>
        <v>1170</v>
      </c>
      <c r="E149" s="7">
        <f t="shared" ref="E149:G149" si="165">IF(ISBLANK(B149),(B148+B150)/2, B149)</f>
        <v>67856</v>
      </c>
      <c r="F149" s="6">
        <f t="shared" si="165"/>
        <v>11792</v>
      </c>
      <c r="G149" s="6">
        <f t="shared" si="165"/>
        <v>1170</v>
      </c>
      <c r="H149" s="6">
        <f t="shared" si="1"/>
        <v>0.98524869565217388</v>
      </c>
      <c r="I149" s="6">
        <f t="shared" si="2"/>
        <v>1.1933478260869565E-2</v>
      </c>
      <c r="J149" s="6">
        <f t="shared" si="3"/>
        <v>2.8178260869565217E-3</v>
      </c>
      <c r="K149" s="2">
        <v>1</v>
      </c>
      <c r="L149" s="6">
        <f t="shared" si="4"/>
        <v>-1.1757443891115311E-2</v>
      </c>
      <c r="M149" s="6">
        <f t="shared" si="12"/>
        <v>-2.0663043478258425E-4</v>
      </c>
      <c r="P149" s="2">
        <v>1</v>
      </c>
      <c r="Q149" s="6">
        <f t="shared" si="5"/>
        <v>1.1933478260869565E-2</v>
      </c>
      <c r="R149" s="6">
        <f t="shared" si="13"/>
        <v>1.1304347826087118E-5</v>
      </c>
      <c r="U149" s="2">
        <f t="shared" si="14"/>
        <v>207</v>
      </c>
      <c r="V149" s="1">
        <f t="shared" si="6"/>
        <v>44103</v>
      </c>
      <c r="W149" s="6">
        <f t="shared" si="19"/>
        <v>0.98838845733523828</v>
      </c>
      <c r="X149" s="6">
        <f t="shared" si="20"/>
        <v>9.5012499777894777E-3</v>
      </c>
      <c r="Y149" s="6">
        <f t="shared" si="21"/>
        <v>2.1102926869723607E-3</v>
      </c>
      <c r="AF149" s="6">
        <f t="shared" si="8"/>
        <v>53413.096257903911</v>
      </c>
      <c r="AG149" s="7">
        <f t="shared" si="9"/>
        <v>14442.903742096089</v>
      </c>
      <c r="AH149" s="5">
        <f t="shared" si="10"/>
        <v>0.27040004706633852</v>
      </c>
      <c r="AI149" s="5"/>
      <c r="AJ149" s="7">
        <f t="shared" si="16"/>
        <v>207</v>
      </c>
      <c r="AK149" s="12">
        <f t="shared" si="17"/>
        <v>917</v>
      </c>
      <c r="AL149" s="12">
        <f t="shared" si="27"/>
        <v>732.14285714285711</v>
      </c>
    </row>
    <row r="150" spans="1:38" x14ac:dyDescent="0.25">
      <c r="A150" s="2">
        <v>208</v>
      </c>
      <c r="B150" s="7">
        <f>Raw_Data!C210</f>
        <v>68840</v>
      </c>
      <c r="C150" s="6">
        <f>Raw_Data!E210</f>
        <v>11840</v>
      </c>
      <c r="D150" s="6">
        <f>Raw_Data!D210</f>
        <v>1174</v>
      </c>
      <c r="E150" s="7">
        <f t="shared" ref="E150:G150" si="166">IF(ISBLANK(B150),(B149+B151)/2, B150)</f>
        <v>68840</v>
      </c>
      <c r="F150" s="6">
        <f t="shared" si="166"/>
        <v>11840</v>
      </c>
      <c r="G150" s="6">
        <f t="shared" si="166"/>
        <v>1174</v>
      </c>
      <c r="H150" s="6">
        <f t="shared" si="1"/>
        <v>0.9850347826086957</v>
      </c>
      <c r="I150" s="6">
        <f t="shared" si="2"/>
        <v>1.2136086956521739E-2</v>
      </c>
      <c r="J150" s="6">
        <f t="shared" si="3"/>
        <v>2.8291304347826088E-3</v>
      </c>
      <c r="K150" s="2">
        <v>1</v>
      </c>
      <c r="L150" s="6">
        <f t="shared" si="4"/>
        <v>-1.1954467776937618E-2</v>
      </c>
      <c r="M150" s="6">
        <f t="shared" si="12"/>
        <v>-2.0347826086952736E-4</v>
      </c>
      <c r="P150" s="2">
        <v>1</v>
      </c>
      <c r="Q150" s="6">
        <f t="shared" si="5"/>
        <v>1.2136086956521739E-2</v>
      </c>
      <c r="R150" s="6">
        <f t="shared" si="13"/>
        <v>3.1956521739130283E-5</v>
      </c>
      <c r="U150" s="2">
        <f t="shared" si="14"/>
        <v>208</v>
      </c>
      <c r="V150" s="1">
        <f t="shared" si="6"/>
        <v>44104</v>
      </c>
      <c r="W150" s="6">
        <f t="shared" si="19"/>
        <v>0.98821450953903922</v>
      </c>
      <c r="X150" s="6">
        <f t="shared" si="20"/>
        <v>9.6636066527657286E-3</v>
      </c>
      <c r="Y150" s="6">
        <f t="shared" si="21"/>
        <v>2.1218838081948754E-3</v>
      </c>
      <c r="AF150" s="6">
        <f t="shared" si="8"/>
        <v>54213.256120419581</v>
      </c>
      <c r="AG150" s="7">
        <f t="shared" si="9"/>
        <v>14626.743879580419</v>
      </c>
      <c r="AH150" s="5">
        <f t="shared" si="10"/>
        <v>0.26980013609754783</v>
      </c>
      <c r="AI150" s="5"/>
      <c r="AJ150" s="7">
        <f t="shared" si="16"/>
        <v>208</v>
      </c>
      <c r="AK150" s="12">
        <f t="shared" si="17"/>
        <v>984</v>
      </c>
      <c r="AL150" s="12">
        <f t="shared" si="27"/>
        <v>760.42857142857144</v>
      </c>
    </row>
    <row r="151" spans="1:38" x14ac:dyDescent="0.25">
      <c r="A151" s="2">
        <v>209</v>
      </c>
      <c r="B151" s="7">
        <f>Raw_Data!C211</f>
        <v>69728</v>
      </c>
      <c r="C151" s="6">
        <f>Raw_Data!E211</f>
        <v>11970</v>
      </c>
      <c r="D151" s="6">
        <f>Raw_Data!D211</f>
        <v>1191</v>
      </c>
      <c r="E151" s="7">
        <f t="shared" ref="E151:G151" si="167">IF(ISBLANK(B151),(B150+B152)/2, B151)</f>
        <v>69728</v>
      </c>
      <c r="F151" s="6">
        <f t="shared" si="167"/>
        <v>11970</v>
      </c>
      <c r="G151" s="6">
        <f t="shared" si="167"/>
        <v>1191</v>
      </c>
      <c r="H151" s="6">
        <f t="shared" si="1"/>
        <v>0.98484173913043482</v>
      </c>
      <c r="I151" s="6">
        <f t="shared" si="2"/>
        <v>1.2297173913043477E-2</v>
      </c>
      <c r="J151" s="6">
        <f t="shared" si="3"/>
        <v>2.8610869565217391E-3</v>
      </c>
      <c r="K151" s="2">
        <v>1</v>
      </c>
      <c r="L151" s="6">
        <f t="shared" si="4"/>
        <v>-1.2110770142911153E-2</v>
      </c>
      <c r="M151" s="6">
        <f t="shared" si="12"/>
        <v>-2.051086956522119E-4</v>
      </c>
      <c r="P151" s="2">
        <v>1</v>
      </c>
      <c r="Q151" s="6">
        <f t="shared" si="5"/>
        <v>1.2297173913043477E-2</v>
      </c>
      <c r="R151" s="6">
        <f t="shared" si="13"/>
        <v>1.6739130434782756E-5</v>
      </c>
      <c r="U151" s="2">
        <f t="shared" si="14"/>
        <v>209</v>
      </c>
      <c r="V151" s="1">
        <f t="shared" si="6"/>
        <v>44105</v>
      </c>
      <c r="W151" s="6">
        <f t="shared" si="19"/>
        <v>0.98800173223641719</v>
      </c>
      <c r="X151" s="6">
        <f t="shared" si="20"/>
        <v>9.8290395025023552E-3</v>
      </c>
      <c r="Y151" s="6">
        <f t="shared" si="21"/>
        <v>2.1692282610806246E-3</v>
      </c>
      <c r="AF151" s="6">
        <f t="shared" si="8"/>
        <v>55192.031712480952</v>
      </c>
      <c r="AG151" s="7">
        <f t="shared" si="9"/>
        <v>14535.968287519048</v>
      </c>
      <c r="AH151" s="5">
        <f t="shared" si="10"/>
        <v>0.26337077720282454</v>
      </c>
      <c r="AI151" s="5"/>
      <c r="AJ151" s="7">
        <f t="shared" si="16"/>
        <v>209</v>
      </c>
      <c r="AK151" s="12">
        <f t="shared" si="17"/>
        <v>888</v>
      </c>
      <c r="AL151" s="12">
        <f t="shared" si="27"/>
        <v>795.71428571428567</v>
      </c>
    </row>
    <row r="152" spans="1:38" x14ac:dyDescent="0.25">
      <c r="A152" s="2">
        <v>210</v>
      </c>
      <c r="B152" s="7">
        <f>Raw_Data!C212</f>
        <v>70727</v>
      </c>
      <c r="C152" s="6">
        <f>Raw_Data!E212</f>
        <v>12041</v>
      </c>
      <c r="D152" s="6">
        <f>Raw_Data!D212</f>
        <v>1197</v>
      </c>
      <c r="E152" s="7">
        <f t="shared" ref="E152:G152" si="168">IF(ISBLANK(B152),(B151+B153)/2, B152)</f>
        <v>70727</v>
      </c>
      <c r="F152" s="6">
        <f t="shared" si="168"/>
        <v>12041</v>
      </c>
      <c r="G152" s="6">
        <f t="shared" si="168"/>
        <v>1197</v>
      </c>
      <c r="H152" s="6">
        <f t="shared" si="1"/>
        <v>0.98462456521739128</v>
      </c>
      <c r="I152" s="6">
        <f t="shared" si="2"/>
        <v>1.2497608695652173E-2</v>
      </c>
      <c r="J152" s="6">
        <f t="shared" si="3"/>
        <v>2.8778260869565218E-3</v>
      </c>
      <c r="K152" s="2">
        <v>1</v>
      </c>
      <c r="L152" s="6">
        <f t="shared" si="4"/>
        <v>-1.230545252821361E-2</v>
      </c>
      <c r="M152" s="6">
        <f t="shared" si="12"/>
        <v>-2.4706521739131793E-4</v>
      </c>
      <c r="P152" s="2">
        <v>1</v>
      </c>
      <c r="Q152" s="6">
        <f t="shared" si="5"/>
        <v>1.2497608695652173E-2</v>
      </c>
      <c r="R152" s="6">
        <f t="shared" si="13"/>
        <v>1.9130434782608802E-5</v>
      </c>
      <c r="U152" s="2">
        <f t="shared" si="14"/>
        <v>210</v>
      </c>
      <c r="V152" s="1">
        <f t="shared" si="6"/>
        <v>44106</v>
      </c>
      <c r="W152" s="6">
        <f t="shared" si="19"/>
        <v>0.98782124872367072</v>
      </c>
      <c r="X152" s="6">
        <f t="shared" si="20"/>
        <v>9.9969229663734258E-3</v>
      </c>
      <c r="Y152" s="6">
        <f t="shared" si="21"/>
        <v>2.1818283099557158E-3</v>
      </c>
      <c r="AF152" s="6">
        <f t="shared" si="8"/>
        <v>56022.255871114692</v>
      </c>
      <c r="AG152" s="7">
        <f t="shared" si="9"/>
        <v>14704.744128885308</v>
      </c>
      <c r="AH152" s="5">
        <f t="shared" si="10"/>
        <v>0.26248039998094996</v>
      </c>
      <c r="AI152" s="5"/>
      <c r="AJ152" s="7">
        <f t="shared" si="16"/>
        <v>210</v>
      </c>
      <c r="AK152" s="12">
        <f t="shared" si="17"/>
        <v>999</v>
      </c>
      <c r="AL152" s="12">
        <f t="shared" si="27"/>
        <v>808.71428571428567</v>
      </c>
    </row>
    <row r="153" spans="1:38" x14ac:dyDescent="0.25">
      <c r="A153" s="2">
        <v>211</v>
      </c>
      <c r="B153" s="7">
        <f>Raw_Data!C213</f>
        <v>72001</v>
      </c>
      <c r="C153" s="6">
        <f>Raw_Data!E213</f>
        <v>12121</v>
      </c>
      <c r="D153" s="6">
        <f>Raw_Data!D213</f>
        <v>1205</v>
      </c>
      <c r="E153" s="7">
        <f t="shared" ref="E153:G153" si="169">IF(ISBLANK(B153),(B152+B154)/2, B153)</f>
        <v>72001</v>
      </c>
      <c r="F153" s="6">
        <f t="shared" si="169"/>
        <v>12121</v>
      </c>
      <c r="G153" s="6">
        <f t="shared" si="169"/>
        <v>1205</v>
      </c>
      <c r="H153" s="6">
        <f t="shared" si="1"/>
        <v>0.98434760869565219</v>
      </c>
      <c r="I153" s="6">
        <f t="shared" si="2"/>
        <v>1.2755434782608696E-2</v>
      </c>
      <c r="J153" s="6">
        <f t="shared" si="3"/>
        <v>2.8969565217391306E-3</v>
      </c>
      <c r="K153" s="2">
        <v>1</v>
      </c>
      <c r="L153" s="6">
        <f t="shared" si="4"/>
        <v>-1.2555781726134215E-2</v>
      </c>
      <c r="M153" s="6">
        <f t="shared" si="12"/>
        <v>-2.054347826087044E-4</v>
      </c>
      <c r="P153" s="2">
        <v>1</v>
      </c>
      <c r="Q153" s="6">
        <f t="shared" si="5"/>
        <v>1.2755434782608696E-2</v>
      </c>
      <c r="R153" s="6">
        <f t="shared" si="13"/>
        <v>1.3260869565217322E-5</v>
      </c>
      <c r="U153" s="2">
        <f t="shared" si="14"/>
        <v>211</v>
      </c>
      <c r="V153" s="1">
        <f t="shared" si="6"/>
        <v>44107</v>
      </c>
      <c r="W153" s="6">
        <f t="shared" si="19"/>
        <v>0.98760182745359393</v>
      </c>
      <c r="X153" s="6">
        <f t="shared" si="20"/>
        <v>1.016797591031726E-2</v>
      </c>
      <c r="Y153" s="6">
        <f t="shared" si="21"/>
        <v>2.2301966360890059E-3</v>
      </c>
      <c r="AF153" s="6">
        <f t="shared" si="8"/>
        <v>57031.593713467933</v>
      </c>
      <c r="AG153" s="7">
        <f t="shared" si="9"/>
        <v>14969.406286532067</v>
      </c>
      <c r="AH153" s="5">
        <f t="shared" si="10"/>
        <v>0.26247567903747815</v>
      </c>
      <c r="AI153" s="5"/>
      <c r="AJ153" s="7">
        <f t="shared" si="16"/>
        <v>211</v>
      </c>
      <c r="AK153" s="12">
        <f t="shared" si="17"/>
        <v>1274</v>
      </c>
      <c r="AL153" s="12">
        <f t="shared" si="27"/>
        <v>852.14285714285711</v>
      </c>
    </row>
    <row r="154" spans="1:38" x14ac:dyDescent="0.25">
      <c r="A154" s="2">
        <v>212</v>
      </c>
      <c r="B154" s="7">
        <f>Raw_Data!C214</f>
        <v>72617</v>
      </c>
      <c r="C154" s="6">
        <f>Raw_Data!E214</f>
        <v>12178</v>
      </c>
      <c r="D154" s="6">
        <f>Raw_Data!D214</f>
        <v>1209</v>
      </c>
      <c r="E154" s="7">
        <f t="shared" ref="E154:G154" si="170">IF(ISBLANK(B154),(B153+B155)/2, B154)</f>
        <v>72617</v>
      </c>
      <c r="F154" s="6">
        <f t="shared" si="170"/>
        <v>12178</v>
      </c>
      <c r="G154" s="6">
        <f t="shared" si="170"/>
        <v>1209</v>
      </c>
      <c r="H154" s="6">
        <f t="shared" si="1"/>
        <v>0.98421369565217387</v>
      </c>
      <c r="I154" s="6">
        <f t="shared" si="2"/>
        <v>1.2876086956521739E-2</v>
      </c>
      <c r="J154" s="6">
        <f t="shared" si="3"/>
        <v>2.910217391304348E-3</v>
      </c>
      <c r="K154" s="2">
        <v>1</v>
      </c>
      <c r="L154" s="6">
        <f t="shared" si="4"/>
        <v>-1.2672821129017011E-2</v>
      </c>
      <c r="M154" s="6">
        <f t="shared" si="12"/>
        <v>-1.2576086956522792E-4</v>
      </c>
      <c r="P154" s="2">
        <v>1</v>
      </c>
      <c r="Q154" s="6">
        <f t="shared" si="5"/>
        <v>1.2876086956521739E-2</v>
      </c>
      <c r="R154" s="6">
        <f t="shared" si="13"/>
        <v>5.9130434782608474E-5</v>
      </c>
      <c r="U154" s="2">
        <f t="shared" si="14"/>
        <v>212</v>
      </c>
      <c r="V154" s="1">
        <f t="shared" si="6"/>
        <v>44108</v>
      </c>
      <c r="W154" s="6">
        <f t="shared" si="19"/>
        <v>0.98741459169568679</v>
      </c>
      <c r="X154" s="6">
        <f t="shared" si="20"/>
        <v>1.0341568416348626E-2</v>
      </c>
      <c r="Y154" s="6">
        <f t="shared" si="21"/>
        <v>2.2438398879644338E-3</v>
      </c>
      <c r="AF154" s="6">
        <f t="shared" si="8"/>
        <v>57892.87819984075</v>
      </c>
      <c r="AG154" s="7">
        <f t="shared" si="9"/>
        <v>14724.12180015925</v>
      </c>
      <c r="AH154" s="5">
        <f t="shared" si="10"/>
        <v>0.25433390527472088</v>
      </c>
      <c r="AI154" s="5"/>
      <c r="AJ154" s="7">
        <f t="shared" si="16"/>
        <v>212</v>
      </c>
      <c r="AK154" s="12">
        <f t="shared" si="17"/>
        <v>616</v>
      </c>
      <c r="AL154" s="12">
        <f t="shared" si="27"/>
        <v>875.14285714285711</v>
      </c>
    </row>
    <row r="155" spans="1:38" x14ac:dyDescent="0.25">
      <c r="A155" s="2">
        <v>213</v>
      </c>
      <c r="B155" s="7">
        <f>Raw_Data!C215</f>
        <v>73158</v>
      </c>
      <c r="C155" s="6">
        <f>Raw_Data!E215</f>
        <v>12445</v>
      </c>
      <c r="D155" s="6">
        <f>Raw_Data!D215</f>
        <v>1214</v>
      </c>
      <c r="E155" s="7">
        <f t="shared" ref="E155:G155" si="171">IF(ISBLANK(B155),(B154+B156)/2, B155)</f>
        <v>73158</v>
      </c>
      <c r="F155" s="6">
        <f t="shared" si="171"/>
        <v>12445</v>
      </c>
      <c r="G155" s="6">
        <f t="shared" si="171"/>
        <v>1214</v>
      </c>
      <c r="H155" s="6">
        <f t="shared" si="1"/>
        <v>0.98409608695652173</v>
      </c>
      <c r="I155" s="6">
        <f t="shared" si="2"/>
        <v>1.2934565217391305E-2</v>
      </c>
      <c r="J155" s="6">
        <f t="shared" si="3"/>
        <v>2.9693478260869564E-3</v>
      </c>
      <c r="K155" s="2">
        <v>1</v>
      </c>
      <c r="L155" s="6">
        <f t="shared" si="4"/>
        <v>-1.2728855016918715E-2</v>
      </c>
      <c r="M155" s="6">
        <f t="shared" si="12"/>
        <v>-1.7141304347823016E-4</v>
      </c>
      <c r="P155" s="2">
        <v>1</v>
      </c>
      <c r="Q155" s="6">
        <f t="shared" si="5"/>
        <v>1.2934565217391305E-2</v>
      </c>
      <c r="R155" s="6">
        <f t="shared" si="13"/>
        <v>6.7391304347826E-5</v>
      </c>
      <c r="U155" s="2">
        <f t="shared" si="14"/>
        <v>213</v>
      </c>
      <c r="V155" s="1">
        <f t="shared" si="6"/>
        <v>44109</v>
      </c>
      <c r="W155" s="6">
        <f t="shared" si="19"/>
        <v>0.9871883061968294</v>
      </c>
      <c r="X155" s="6">
        <f t="shared" si="20"/>
        <v>1.0518426898009662E-2</v>
      </c>
      <c r="Y155" s="6">
        <f t="shared" si="21"/>
        <v>2.2932669051611604E-3</v>
      </c>
      <c r="AF155" s="6">
        <f t="shared" si="8"/>
        <v>58933.791494584751</v>
      </c>
      <c r="AG155" s="7">
        <f t="shared" si="9"/>
        <v>14224.208505415249</v>
      </c>
      <c r="AH155" s="5">
        <f t="shared" si="10"/>
        <v>0.24135912766994244</v>
      </c>
      <c r="AI155" s="5"/>
      <c r="AJ155" s="7">
        <f t="shared" si="16"/>
        <v>213</v>
      </c>
      <c r="AK155" s="12">
        <f t="shared" si="17"/>
        <v>541</v>
      </c>
      <c r="AL155" s="12">
        <f t="shared" si="27"/>
        <v>888.42857142857144</v>
      </c>
    </row>
    <row r="156" spans="1:38" x14ac:dyDescent="0.25">
      <c r="A156" s="2">
        <v>214</v>
      </c>
      <c r="B156" s="7">
        <f>Raw_Data!C216</f>
        <v>74194</v>
      </c>
      <c r="C156" s="6">
        <f>Raw_Data!E216</f>
        <v>12751</v>
      </c>
      <c r="D156" s="6">
        <f>Raw_Data!D216</f>
        <v>1218</v>
      </c>
      <c r="E156" s="7">
        <f t="shared" ref="E156:G156" si="172">IF(ISBLANK(B156),(B155+B157)/2, B156)</f>
        <v>74194</v>
      </c>
      <c r="F156" s="6">
        <f t="shared" si="172"/>
        <v>12751</v>
      </c>
      <c r="G156" s="6">
        <f t="shared" si="172"/>
        <v>1218</v>
      </c>
      <c r="H156" s="6">
        <f t="shared" si="1"/>
        <v>0.98387086956521741</v>
      </c>
      <c r="I156" s="6">
        <f t="shared" si="2"/>
        <v>1.3092391304347827E-2</v>
      </c>
      <c r="J156" s="6">
        <f t="shared" si="3"/>
        <v>3.0367391304347824E-3</v>
      </c>
      <c r="K156" s="2">
        <v>1</v>
      </c>
      <c r="L156" s="6">
        <f t="shared" si="4"/>
        <v>-1.2881222417296787E-2</v>
      </c>
      <c r="M156" s="6">
        <f t="shared" si="12"/>
        <v>-3.7271739130434467E-4</v>
      </c>
      <c r="P156" s="2">
        <v>1</v>
      </c>
      <c r="Q156" s="6">
        <f t="shared" si="5"/>
        <v>1.3092391304347827E-2</v>
      </c>
      <c r="R156" s="6">
        <f t="shared" si="13"/>
        <v>1.173913043478296E-5</v>
      </c>
      <c r="U156" s="2">
        <f t="shared" si="14"/>
        <v>214</v>
      </c>
      <c r="V156" s="1">
        <f t="shared" si="6"/>
        <v>44110</v>
      </c>
      <c r="W156" s="6">
        <f t="shared" si="19"/>
        <v>0.98699409490641266</v>
      </c>
      <c r="X156" s="6">
        <f t="shared" si="20"/>
        <v>1.0697916327235553E-2</v>
      </c>
      <c r="Y156" s="6">
        <f t="shared" si="21"/>
        <v>2.307988766351634E-3</v>
      </c>
      <c r="AF156" s="6">
        <f t="shared" si="8"/>
        <v>59827.163430501787</v>
      </c>
      <c r="AG156" s="7">
        <f t="shared" si="9"/>
        <v>14366.836569498213</v>
      </c>
      <c r="AH156" s="5">
        <f t="shared" si="10"/>
        <v>0.24013902290700187</v>
      </c>
      <c r="AI156" s="5"/>
      <c r="AJ156" s="7">
        <f t="shared" si="16"/>
        <v>214</v>
      </c>
      <c r="AK156" s="12">
        <f t="shared" si="17"/>
        <v>1036</v>
      </c>
      <c r="AL156" s="12">
        <f t="shared" si="27"/>
        <v>905.42857142857144</v>
      </c>
    </row>
    <row r="157" spans="1:38" x14ac:dyDescent="0.25">
      <c r="A157" s="2">
        <v>215</v>
      </c>
      <c r="B157" s="7">
        <f>Raw_Data!C217</f>
        <v>76587</v>
      </c>
      <c r="C157" s="6">
        <f>Raw_Data!E217</f>
        <v>12800</v>
      </c>
      <c r="D157" s="6">
        <f>Raw_Data!D217</f>
        <v>1223</v>
      </c>
      <c r="E157" s="7">
        <f t="shared" ref="E157:G157" si="173">IF(ISBLANK(B157),(B156+B158)/2, B157)</f>
        <v>76587</v>
      </c>
      <c r="F157" s="6">
        <f t="shared" si="173"/>
        <v>12800</v>
      </c>
      <c r="G157" s="6">
        <f t="shared" si="173"/>
        <v>1223</v>
      </c>
      <c r="H157" s="6">
        <f t="shared" si="1"/>
        <v>0.98335065217391304</v>
      </c>
      <c r="I157" s="6">
        <f t="shared" si="2"/>
        <v>1.3600869565217392E-2</v>
      </c>
      <c r="J157" s="6">
        <f t="shared" si="3"/>
        <v>3.0484782608695654E-3</v>
      </c>
      <c r="K157" s="2">
        <v>1</v>
      </c>
      <c r="L157" s="6">
        <f t="shared" si="4"/>
        <v>-1.3374423957088847E-2</v>
      </c>
      <c r="M157" s="6">
        <f t="shared" si="12"/>
        <v>-3.5445652173915487E-4</v>
      </c>
      <c r="P157" s="2">
        <v>1</v>
      </c>
      <c r="Q157" s="6">
        <f t="shared" si="5"/>
        <v>1.3600869565217392E-2</v>
      </c>
      <c r="R157" s="6">
        <f t="shared" si="13"/>
        <v>7.0434782608695592E-5</v>
      </c>
      <c r="U157" s="2">
        <f t="shared" si="14"/>
        <v>215</v>
      </c>
      <c r="V157" s="1">
        <f t="shared" si="6"/>
        <v>44111</v>
      </c>
      <c r="W157" s="6">
        <f t="shared" si="19"/>
        <v>0.98676071806742249</v>
      </c>
      <c r="X157" s="6">
        <f t="shared" si="20"/>
        <v>1.0880771494317354E-2</v>
      </c>
      <c r="Y157" s="6">
        <f t="shared" si="21"/>
        <v>2.3585104382604048E-3</v>
      </c>
      <c r="AF157" s="6">
        <f t="shared" si="8"/>
        <v>60900.696889856532</v>
      </c>
      <c r="AG157" s="7">
        <f t="shared" si="9"/>
        <v>15686.303110143468</v>
      </c>
      <c r="AH157" s="5">
        <f t="shared" si="10"/>
        <v>0.25757181627187814</v>
      </c>
      <c r="AI157" s="5"/>
      <c r="AJ157" s="7">
        <f t="shared" si="16"/>
        <v>215</v>
      </c>
      <c r="AK157" s="12">
        <f t="shared" si="17"/>
        <v>2393</v>
      </c>
      <c r="AL157" s="12">
        <f t="shared" si="27"/>
        <v>1106.7142857142858</v>
      </c>
    </row>
    <row r="158" spans="1:38" x14ac:dyDescent="0.25">
      <c r="A158" s="2">
        <v>216</v>
      </c>
      <c r="B158" s="7">
        <f>Raw_Data!C218</f>
        <v>77455</v>
      </c>
      <c r="C158" s="6">
        <f>Raw_Data!E218</f>
        <v>13113</v>
      </c>
      <c r="D158" s="6">
        <f>Raw_Data!D218</f>
        <v>1234</v>
      </c>
      <c r="E158" s="7">
        <f t="shared" ref="E158:G158" si="174">IF(ISBLANK(B158),(B157+B159)/2, B158)</f>
        <v>77455</v>
      </c>
      <c r="F158" s="6">
        <f t="shared" si="174"/>
        <v>13113</v>
      </c>
      <c r="G158" s="6">
        <f t="shared" si="174"/>
        <v>1234</v>
      </c>
      <c r="H158" s="6">
        <f t="shared" si="1"/>
        <v>0.9831619565217391</v>
      </c>
      <c r="I158" s="6">
        <f t="shared" si="2"/>
        <v>1.3719130434782609E-2</v>
      </c>
      <c r="J158" s="6">
        <f t="shared" si="3"/>
        <v>3.118913043478261E-3</v>
      </c>
      <c r="K158" s="2">
        <v>1</v>
      </c>
      <c r="L158" s="6">
        <f t="shared" si="4"/>
        <v>-1.3488127120037807E-2</v>
      </c>
      <c r="M158" s="6">
        <f t="shared" si="12"/>
        <v>-2.0315217391303486E-4</v>
      </c>
      <c r="P158" s="2">
        <v>1</v>
      </c>
      <c r="Q158" s="6">
        <f t="shared" si="5"/>
        <v>1.3719130434782609E-2</v>
      </c>
      <c r="R158" s="6">
        <f t="shared" si="13"/>
        <v>6.7826086956521408E-5</v>
      </c>
      <c r="U158" s="2">
        <f t="shared" si="14"/>
        <v>216</v>
      </c>
      <c r="V158" s="1">
        <f t="shared" si="6"/>
        <v>44112</v>
      </c>
      <c r="W158" s="6">
        <f t="shared" si="19"/>
        <v>0.98655930101789369</v>
      </c>
      <c r="X158" s="6">
        <f t="shared" si="20"/>
        <v>1.1066351501270381E-2</v>
      </c>
      <c r="Y158" s="6">
        <f t="shared" si="21"/>
        <v>2.3743474808358271E-3</v>
      </c>
      <c r="AF158" s="6">
        <f t="shared" si="8"/>
        <v>61827.215317689042</v>
      </c>
      <c r="AG158" s="7">
        <f t="shared" si="9"/>
        <v>15627.784682310958</v>
      </c>
      <c r="AH158" s="5">
        <f t="shared" si="10"/>
        <v>0.25276546262046801</v>
      </c>
      <c r="AI158" s="5"/>
      <c r="AJ158" s="7">
        <f t="shared" si="16"/>
        <v>216</v>
      </c>
      <c r="AK158" s="12">
        <f t="shared" si="17"/>
        <v>868</v>
      </c>
      <c r="AL158" s="12">
        <f t="shared" si="27"/>
        <v>1103.8571428571429</v>
      </c>
    </row>
    <row r="159" spans="1:38" x14ac:dyDescent="0.25">
      <c r="A159" s="2">
        <v>217</v>
      </c>
      <c r="B159" s="7">
        <f>Raw_Data!C219</f>
        <v>78456</v>
      </c>
      <c r="C159" s="6">
        <f>Raw_Data!E219</f>
        <v>13417</v>
      </c>
      <c r="D159" s="6">
        <f>Raw_Data!D219</f>
        <v>1242</v>
      </c>
      <c r="E159" s="7">
        <f t="shared" ref="E159:G159" si="175">IF(ISBLANK(B159),(B158+B160)/2, B159)</f>
        <v>78456</v>
      </c>
      <c r="F159" s="6">
        <f t="shared" si="175"/>
        <v>13417</v>
      </c>
      <c r="G159" s="6">
        <f t="shared" si="175"/>
        <v>1242</v>
      </c>
      <c r="H159" s="6">
        <f t="shared" si="1"/>
        <v>0.98294434782608697</v>
      </c>
      <c r="I159" s="6">
        <f t="shared" si="2"/>
        <v>1.3868913043478261E-2</v>
      </c>
      <c r="J159" s="6">
        <f t="shared" si="3"/>
        <v>3.1867391304347824E-3</v>
      </c>
      <c r="K159" s="2">
        <v>1</v>
      </c>
      <c r="L159" s="6">
        <f t="shared" si="4"/>
        <v>-1.363236968657845E-2</v>
      </c>
      <c r="M159" s="6">
        <f t="shared" si="12"/>
        <v>-2.1630434782604624E-4</v>
      </c>
      <c r="P159" s="2">
        <v>1</v>
      </c>
      <c r="Q159" s="6">
        <f t="shared" si="5"/>
        <v>1.3868913043478261E-2</v>
      </c>
      <c r="R159" s="6">
        <f t="shared" si="13"/>
        <v>2.8043478260869874E-5</v>
      </c>
      <c r="U159" s="2">
        <f t="shared" si="14"/>
        <v>217</v>
      </c>
      <c r="V159" s="1">
        <f t="shared" si="6"/>
        <v>44113</v>
      </c>
      <c r="W159" s="6">
        <f t="shared" si="19"/>
        <v>0.98631859869509464</v>
      </c>
      <c r="X159" s="6">
        <f t="shared" si="20"/>
        <v>1.1255400352756784E-2</v>
      </c>
      <c r="Y159" s="6">
        <f t="shared" si="21"/>
        <v>2.4260009521488773E-3</v>
      </c>
      <c r="AF159" s="6">
        <f t="shared" si="8"/>
        <v>62934.446002564662</v>
      </c>
      <c r="AG159" s="7">
        <f t="shared" si="9"/>
        <v>15521.553997435338</v>
      </c>
      <c r="AH159" s="5">
        <f t="shared" si="10"/>
        <v>0.24663050178916032</v>
      </c>
      <c r="AI159" s="5"/>
      <c r="AJ159" s="7">
        <f t="shared" si="16"/>
        <v>217</v>
      </c>
      <c r="AK159" s="12">
        <f t="shared" si="17"/>
        <v>1001</v>
      </c>
      <c r="AL159" s="12">
        <f t="shared" si="27"/>
        <v>1104.1428571428571</v>
      </c>
    </row>
    <row r="160" spans="1:38" x14ac:dyDescent="0.25">
      <c r="A160" s="2">
        <v>218</v>
      </c>
      <c r="B160" s="7">
        <f>Raw_Data!C220</f>
        <v>79445</v>
      </c>
      <c r="C160" s="6">
        <f>Raw_Data!E220</f>
        <v>13539</v>
      </c>
      <c r="D160" s="6">
        <f>Raw_Data!D220</f>
        <v>1249</v>
      </c>
      <c r="E160" s="7">
        <f t="shared" ref="E160:G160" si="176">IF(ISBLANK(B160),(B159+B161)/2, B160)</f>
        <v>79445</v>
      </c>
      <c r="F160" s="6">
        <f t="shared" si="176"/>
        <v>13539</v>
      </c>
      <c r="G160" s="6">
        <f t="shared" si="176"/>
        <v>1249</v>
      </c>
      <c r="H160" s="6">
        <f t="shared" si="1"/>
        <v>0.98272934782608701</v>
      </c>
      <c r="I160" s="6">
        <f t="shared" si="2"/>
        <v>1.4055869565217391E-2</v>
      </c>
      <c r="J160" s="6">
        <f t="shared" si="3"/>
        <v>3.2147826086956523E-3</v>
      </c>
      <c r="K160" s="2">
        <v>1</v>
      </c>
      <c r="L160" s="6">
        <f t="shared" si="4"/>
        <v>-1.3813115530954632E-2</v>
      </c>
      <c r="M160" s="6">
        <f t="shared" si="12"/>
        <v>-1.9956521739133981E-4</v>
      </c>
      <c r="P160" s="2">
        <v>1</v>
      </c>
      <c r="Q160" s="6">
        <f t="shared" si="5"/>
        <v>1.4055869565217391E-2</v>
      </c>
      <c r="R160" s="6">
        <f t="shared" si="13"/>
        <v>8.0434782608693883E-6</v>
      </c>
      <c r="U160" s="2">
        <f t="shared" si="14"/>
        <v>218</v>
      </c>
      <c r="V160" s="1">
        <f t="shared" si="6"/>
        <v>44114</v>
      </c>
      <c r="W160" s="6">
        <f t="shared" si="19"/>
        <v>0.98610973853743478</v>
      </c>
      <c r="X160" s="6">
        <f t="shared" si="20"/>
        <v>1.1447270512945433E-2</v>
      </c>
      <c r="Y160" s="6">
        <f t="shared" si="21"/>
        <v>2.4429909496196307E-3</v>
      </c>
      <c r="AF160" s="6">
        <f t="shared" si="8"/>
        <v>63895.202727800024</v>
      </c>
      <c r="AG160" s="7">
        <f t="shared" si="9"/>
        <v>15549.797272199976</v>
      </c>
      <c r="AH160" s="5">
        <f t="shared" si="10"/>
        <v>0.24336408068761708</v>
      </c>
      <c r="AI160" s="5"/>
      <c r="AJ160" s="7">
        <f t="shared" si="16"/>
        <v>218</v>
      </c>
      <c r="AK160" s="12">
        <f t="shared" si="17"/>
        <v>989</v>
      </c>
      <c r="AL160" s="12">
        <f t="shared" si="27"/>
        <v>1063.4285714285713</v>
      </c>
    </row>
    <row r="161" spans="1:38" x14ac:dyDescent="0.25">
      <c r="A161" s="2">
        <v>219</v>
      </c>
      <c r="B161" s="7">
        <f>Raw_Data!C221</f>
        <v>80292</v>
      </c>
      <c r="C161" s="6">
        <f>Raw_Data!E221</f>
        <v>13573</v>
      </c>
      <c r="D161" s="6">
        <f>Raw_Data!D221</f>
        <v>1252</v>
      </c>
      <c r="E161" s="7">
        <f t="shared" ref="E161:G161" si="177">IF(ISBLANK(B161),(B160+B162)/2, B161)</f>
        <v>80292</v>
      </c>
      <c r="F161" s="6">
        <f t="shared" si="177"/>
        <v>13573</v>
      </c>
      <c r="G161" s="6">
        <f t="shared" si="177"/>
        <v>1252</v>
      </c>
      <c r="H161" s="6">
        <f t="shared" si="1"/>
        <v>0.98254521739130429</v>
      </c>
      <c r="I161" s="6">
        <f t="shared" si="2"/>
        <v>1.423195652173913E-2</v>
      </c>
      <c r="J161" s="6">
        <f t="shared" si="3"/>
        <v>3.2228260869565217E-3</v>
      </c>
      <c r="K161" s="2">
        <v>1</v>
      </c>
      <c r="L161" s="6">
        <f t="shared" si="4"/>
        <v>-1.3983540814555764E-2</v>
      </c>
      <c r="M161" s="6">
        <f t="shared" si="12"/>
        <v>-1.6141304347827568E-4</v>
      </c>
      <c r="P161" s="2">
        <v>1</v>
      </c>
      <c r="Q161" s="6">
        <f t="shared" si="5"/>
        <v>1.423195652173913E-2</v>
      </c>
      <c r="R161" s="6">
        <f t="shared" si="13"/>
        <v>9.3478260869564803E-6</v>
      </c>
      <c r="U161" s="2">
        <f t="shared" si="14"/>
        <v>219</v>
      </c>
      <c r="V161" s="1">
        <f t="shared" si="6"/>
        <v>44115</v>
      </c>
      <c r="W161" s="6">
        <f t="shared" si="19"/>
        <v>0.98586146936995023</v>
      </c>
      <c r="X161" s="6">
        <f t="shared" si="20"/>
        <v>1.1642716047866934E-2</v>
      </c>
      <c r="Y161" s="6">
        <f t="shared" si="21"/>
        <v>2.4958145821831622E-3</v>
      </c>
      <c r="AF161" s="6">
        <f t="shared" si="8"/>
        <v>65037.240898228956</v>
      </c>
      <c r="AG161" s="7">
        <f t="shared" si="9"/>
        <v>15254.759101771044</v>
      </c>
      <c r="AH161" s="5">
        <f t="shared" si="10"/>
        <v>0.23455421680083063</v>
      </c>
      <c r="AI161" s="5"/>
      <c r="AJ161" s="7">
        <f t="shared" si="16"/>
        <v>219</v>
      </c>
      <c r="AK161" s="12">
        <f t="shared" si="17"/>
        <v>847</v>
      </c>
      <c r="AL161" s="12">
        <f t="shared" si="27"/>
        <v>1096.4285714285713</v>
      </c>
    </row>
    <row r="162" spans="1:38" x14ac:dyDescent="0.25">
      <c r="A162" s="2">
        <v>220</v>
      </c>
      <c r="B162" s="7">
        <f>Raw_Data!C222</f>
        <v>80930</v>
      </c>
      <c r="C162" s="6">
        <f>Raw_Data!E222</f>
        <v>13615</v>
      </c>
      <c r="D162" s="6">
        <f>Raw_Data!D222</f>
        <v>1253</v>
      </c>
      <c r="E162" s="7">
        <f t="shared" ref="E162:G162" si="178">IF(ISBLANK(B162),(B161+B163)/2, B162)</f>
        <v>80930</v>
      </c>
      <c r="F162" s="6">
        <f t="shared" si="178"/>
        <v>13615</v>
      </c>
      <c r="G162" s="6">
        <f t="shared" si="178"/>
        <v>1253</v>
      </c>
      <c r="H162" s="6">
        <f t="shared" si="1"/>
        <v>0.98240652173913046</v>
      </c>
      <c r="I162" s="6">
        <f t="shared" si="2"/>
        <v>1.4361304347826087E-2</v>
      </c>
      <c r="J162" s="6">
        <f t="shared" si="3"/>
        <v>3.2321739130434781E-3</v>
      </c>
      <c r="K162" s="2">
        <v>1</v>
      </c>
      <c r="L162" s="6">
        <f t="shared" si="4"/>
        <v>-1.4108639051984877E-2</v>
      </c>
      <c r="M162" s="6">
        <f t="shared" si="12"/>
        <v>-1.5206521739125067E-4</v>
      </c>
      <c r="P162" s="2">
        <v>1</v>
      </c>
      <c r="Q162" s="6">
        <f t="shared" si="5"/>
        <v>1.4361304347826087E-2</v>
      </c>
      <c r="R162" s="6">
        <f t="shared" si="13"/>
        <v>8.4130434782608756E-5</v>
      </c>
      <c r="U162" s="2">
        <f t="shared" si="14"/>
        <v>220</v>
      </c>
      <c r="V162" s="1">
        <f t="shared" si="6"/>
        <v>44116</v>
      </c>
      <c r="W162" s="6">
        <f t="shared" si="19"/>
        <v>0.98564492144705607</v>
      </c>
      <c r="X162" s="6">
        <f t="shared" si="20"/>
        <v>1.1841082006851047E-2</v>
      </c>
      <c r="Y162" s="6">
        <f t="shared" si="21"/>
        <v>2.5139965460926777E-3</v>
      </c>
      <c r="AF162" s="6">
        <f t="shared" si="8"/>
        <v>66033.361343542099</v>
      </c>
      <c r="AG162" s="7">
        <f t="shared" si="9"/>
        <v>14896.638656457901</v>
      </c>
      <c r="AH162" s="5">
        <f t="shared" si="10"/>
        <v>0.22559261490502264</v>
      </c>
      <c r="AI162" s="5"/>
      <c r="AJ162" s="7">
        <f t="shared" si="16"/>
        <v>220</v>
      </c>
      <c r="AK162" s="12">
        <f t="shared" si="17"/>
        <v>638</v>
      </c>
      <c r="AL162" s="12">
        <f t="shared" si="27"/>
        <v>1110.2857142857142</v>
      </c>
    </row>
    <row r="163" spans="1:38" x14ac:dyDescent="0.25">
      <c r="A163" s="2">
        <v>221</v>
      </c>
      <c r="B163" s="7">
        <f>Raw_Data!C223</f>
        <v>81691</v>
      </c>
      <c r="C163" s="6">
        <f>Raw_Data!E223</f>
        <v>13986</v>
      </c>
      <c r="D163" s="6">
        <f>Raw_Data!D223</f>
        <v>1269</v>
      </c>
      <c r="E163" s="7">
        <f t="shared" ref="E163:G163" si="179">IF(ISBLANK(B163),(B162+B164)/2, B163)</f>
        <v>81691</v>
      </c>
      <c r="F163" s="6">
        <f t="shared" si="179"/>
        <v>13986</v>
      </c>
      <c r="G163" s="6">
        <f t="shared" si="179"/>
        <v>1269</v>
      </c>
      <c r="H163" s="6">
        <f t="shared" si="1"/>
        <v>0.98224108695652179</v>
      </c>
      <c r="I163" s="6">
        <f t="shared" si="2"/>
        <v>1.4442608695652174E-2</v>
      </c>
      <c r="J163" s="6">
        <f t="shared" si="3"/>
        <v>3.3163043478260869E-3</v>
      </c>
      <c r="K163" s="2">
        <v>1</v>
      </c>
      <c r="L163" s="6">
        <f t="shared" si="4"/>
        <v>-1.4186123663705105E-2</v>
      </c>
      <c r="M163" s="6">
        <f t="shared" si="12"/>
        <v>-2.2641304347825741E-4</v>
      </c>
      <c r="P163" s="2">
        <v>1</v>
      </c>
      <c r="Q163" s="6">
        <f t="shared" si="5"/>
        <v>1.4442608695652174E-2</v>
      </c>
      <c r="R163" s="6">
        <f t="shared" si="13"/>
        <v>6.0369565217391298E-4</v>
      </c>
      <c r="U163" s="2">
        <f t="shared" si="14"/>
        <v>221</v>
      </c>
      <c r="V163" s="1">
        <f t="shared" si="6"/>
        <v>44117</v>
      </c>
      <c r="W163" s="6">
        <f t="shared" si="19"/>
        <v>0.98538883666950094</v>
      </c>
      <c r="X163" s="6">
        <f t="shared" si="20"/>
        <v>1.2043133374573014E-2</v>
      </c>
      <c r="Y163" s="6">
        <f t="shared" si="21"/>
        <v>2.5680299559263675E-3</v>
      </c>
      <c r="AF163" s="6">
        <f t="shared" si="8"/>
        <v>67211.351320295653</v>
      </c>
      <c r="AG163" s="7">
        <f t="shared" si="9"/>
        <v>14479.648679704347</v>
      </c>
      <c r="AH163" s="5">
        <f t="shared" si="10"/>
        <v>0.21543457162022514</v>
      </c>
      <c r="AI163" s="5"/>
      <c r="AJ163" s="7">
        <f t="shared" si="16"/>
        <v>221</v>
      </c>
      <c r="AK163" s="12">
        <f t="shared" si="17"/>
        <v>761</v>
      </c>
      <c r="AL163" s="12">
        <f t="shared" si="27"/>
        <v>1071</v>
      </c>
    </row>
    <row r="164" spans="1:38" x14ac:dyDescent="0.25">
      <c r="A164" s="2">
        <v>222</v>
      </c>
      <c r="B164" s="7">
        <f>Raw_Data!C224</f>
        <v>83013</v>
      </c>
      <c r="C164" s="6">
        <f>Raw_Data!E224</f>
        <v>16756</v>
      </c>
      <c r="D164" s="6">
        <f>Raw_Data!D224</f>
        <v>1276</v>
      </c>
      <c r="E164" s="7">
        <f t="shared" ref="E164:G164" si="180">IF(ISBLANK(B164),(B163+B165)/2, B164)</f>
        <v>83013</v>
      </c>
      <c r="F164" s="6">
        <f t="shared" si="180"/>
        <v>16756</v>
      </c>
      <c r="G164" s="6">
        <f t="shared" si="180"/>
        <v>1276</v>
      </c>
      <c r="H164" s="6">
        <f t="shared" si="1"/>
        <v>0.98195369565217394</v>
      </c>
      <c r="I164" s="6">
        <f t="shared" si="2"/>
        <v>1.4126304347826087E-2</v>
      </c>
      <c r="J164" s="6">
        <f t="shared" si="3"/>
        <v>3.9199999999999999E-3</v>
      </c>
      <c r="K164" s="2">
        <v>1</v>
      </c>
      <c r="L164" s="6">
        <f t="shared" si="4"/>
        <v>-1.3871376760255199E-2</v>
      </c>
      <c r="M164" s="6">
        <f t="shared" si="12"/>
        <v>-2.7217391304351635E-4</v>
      </c>
      <c r="P164" s="2">
        <v>1</v>
      </c>
      <c r="Q164" s="6">
        <f t="shared" si="5"/>
        <v>1.4126304347826087E-2</v>
      </c>
      <c r="R164" s="6">
        <f t="shared" si="13"/>
        <v>4.1739130434782605E-5</v>
      </c>
      <c r="U164" s="2">
        <f t="shared" si="14"/>
        <v>222</v>
      </c>
      <c r="V164" s="1">
        <f t="shared" si="6"/>
        <v>44118</v>
      </c>
      <c r="W164" s="6">
        <f t="shared" si="19"/>
        <v>0.9851643488281695</v>
      </c>
      <c r="X164" s="6">
        <f t="shared" si="20"/>
        <v>1.224820699847007E-2</v>
      </c>
      <c r="Y164" s="6">
        <f t="shared" si="21"/>
        <v>2.5874441733602592E-3</v>
      </c>
      <c r="AF164" s="6">
        <f t="shared" si="8"/>
        <v>68243.995390420299</v>
      </c>
      <c r="AG164" s="7">
        <f t="shared" si="9"/>
        <v>14769.004609579701</v>
      </c>
      <c r="AH164" s="5">
        <f t="shared" si="10"/>
        <v>0.2164147120209918</v>
      </c>
      <c r="AI164" s="5"/>
      <c r="AJ164" s="7">
        <f t="shared" si="16"/>
        <v>222</v>
      </c>
      <c r="AK164" s="12">
        <f t="shared" si="17"/>
        <v>1322</v>
      </c>
      <c r="AL164" s="12">
        <f t="shared" si="27"/>
        <v>918</v>
      </c>
    </row>
    <row r="165" spans="1:38" x14ac:dyDescent="0.25">
      <c r="A165" s="2">
        <v>223</v>
      </c>
      <c r="B165" s="7">
        <f>Raw_Data!C225</f>
        <v>84195</v>
      </c>
      <c r="C165" s="6">
        <f>Raw_Data!E225</f>
        <v>16928</v>
      </c>
      <c r="D165" s="6">
        <f>Raw_Data!D225</f>
        <v>1296</v>
      </c>
      <c r="E165" s="7">
        <f t="shared" ref="E165:G165" si="181">IF(ISBLANK(B165),(B164+B166)/2, B165)</f>
        <v>84195</v>
      </c>
      <c r="F165" s="6">
        <f t="shared" si="181"/>
        <v>16928</v>
      </c>
      <c r="G165" s="6">
        <f t="shared" si="181"/>
        <v>1296</v>
      </c>
      <c r="H165" s="6">
        <f t="shared" si="1"/>
        <v>0.98169673913043476</v>
      </c>
      <c r="I165" s="6">
        <f t="shared" si="2"/>
        <v>1.4341521739130435E-2</v>
      </c>
      <c r="J165" s="6">
        <f t="shared" si="3"/>
        <v>3.9617391304347825E-3</v>
      </c>
      <c r="K165" s="2">
        <v>1</v>
      </c>
      <c r="L165" s="6">
        <f t="shared" si="4"/>
        <v>-1.4079025125472589E-2</v>
      </c>
      <c r="M165" s="6">
        <f t="shared" si="12"/>
        <v>-2.7097826086958099E-4</v>
      </c>
      <c r="P165" s="2">
        <v>1</v>
      </c>
      <c r="Q165" s="6">
        <f t="shared" si="5"/>
        <v>1.4341521739130435E-2</v>
      </c>
      <c r="R165" s="6">
        <f t="shared" si="13"/>
        <v>2.0434782608695461E-5</v>
      </c>
      <c r="U165" s="2">
        <f t="shared" si="14"/>
        <v>223</v>
      </c>
      <c r="V165" s="1">
        <f t="shared" si="6"/>
        <v>44119</v>
      </c>
      <c r="W165" s="6">
        <f t="shared" si="19"/>
        <v>0.98490019208107871</v>
      </c>
      <c r="X165" s="6">
        <f t="shared" si="20"/>
        <v>1.2457079650326955E-2</v>
      </c>
      <c r="Y165" s="6">
        <f t="shared" si="21"/>
        <v>2.6427282685946608E-3</v>
      </c>
      <c r="AF165" s="6">
        <f t="shared" si="8"/>
        <v>69459.116427037952</v>
      </c>
      <c r="AG165" s="7">
        <f t="shared" si="9"/>
        <v>14735.883572962048</v>
      </c>
      <c r="AH165" s="5">
        <f t="shared" si="10"/>
        <v>0.21215190072913012</v>
      </c>
      <c r="AI165" s="5"/>
      <c r="AJ165" s="7">
        <f t="shared" si="16"/>
        <v>223</v>
      </c>
      <c r="AK165" s="12">
        <f t="shared" si="17"/>
        <v>1182</v>
      </c>
      <c r="AL165" s="12">
        <f t="shared" si="27"/>
        <v>962.85714285714289</v>
      </c>
    </row>
    <row r="166" spans="1:38" x14ac:dyDescent="0.25">
      <c r="A166" s="2">
        <v>224</v>
      </c>
      <c r="B166" s="7">
        <f>Raw_Data!C226</f>
        <v>85506</v>
      </c>
      <c r="C166" s="6">
        <f>Raw_Data!E226</f>
        <v>17018</v>
      </c>
      <c r="D166" s="6">
        <f>Raw_Data!D226</f>
        <v>1300</v>
      </c>
      <c r="E166" s="7">
        <f t="shared" ref="E166:G166" si="182">IF(ISBLANK(B166),(B165+B167)/2, B166)</f>
        <v>85506</v>
      </c>
      <c r="F166" s="6">
        <f t="shared" si="182"/>
        <v>17018</v>
      </c>
      <c r="G166" s="6">
        <f t="shared" si="182"/>
        <v>1300</v>
      </c>
      <c r="H166" s="6">
        <f t="shared" si="1"/>
        <v>0.98141173913043478</v>
      </c>
      <c r="I166" s="6">
        <f t="shared" si="2"/>
        <v>1.4606086956521739E-2</v>
      </c>
      <c r="J166" s="6">
        <f t="shared" si="3"/>
        <v>3.9821739130434779E-3</v>
      </c>
      <c r="K166" s="2">
        <v>1</v>
      </c>
      <c r="L166" s="6">
        <f t="shared" si="4"/>
        <v>-1.4334585201890359E-2</v>
      </c>
      <c r="M166" s="6">
        <f t="shared" si="12"/>
        <v>-2.8282608695651135E-4</v>
      </c>
      <c r="P166" s="2">
        <v>1</v>
      </c>
      <c r="Q166" s="6">
        <f t="shared" si="5"/>
        <v>1.4606086956521739E-2</v>
      </c>
      <c r="R166" s="6">
        <f t="shared" si="13"/>
        <v>3.2391304347826125E-5</v>
      </c>
      <c r="U166" s="2">
        <f t="shared" si="14"/>
        <v>224</v>
      </c>
      <c r="V166" s="1">
        <f t="shared" si="6"/>
        <v>44120</v>
      </c>
      <c r="W166" s="6">
        <f t="shared" si="19"/>
        <v>0.98466750448182183</v>
      </c>
      <c r="X166" s="6">
        <f t="shared" si="20"/>
        <v>1.2669079177563315E-2</v>
      </c>
      <c r="Y166" s="6">
        <f t="shared" si="21"/>
        <v>2.6634163406146325E-3</v>
      </c>
      <c r="AF166" s="6">
        <f t="shared" si="8"/>
        <v>70529.479383619575</v>
      </c>
      <c r="AG166" s="7">
        <f t="shared" si="9"/>
        <v>14976.520616380425</v>
      </c>
      <c r="AH166" s="5">
        <f t="shared" si="10"/>
        <v>0.21234412542478956</v>
      </c>
      <c r="AI166" s="5"/>
      <c r="AJ166" s="7">
        <f t="shared" si="16"/>
        <v>224</v>
      </c>
      <c r="AK166" s="12">
        <f t="shared" si="17"/>
        <v>1311</v>
      </c>
      <c r="AL166" s="12">
        <f t="shared" si="27"/>
        <v>1007.1428571428571</v>
      </c>
    </row>
    <row r="167" spans="1:38" x14ac:dyDescent="0.25">
      <c r="A167" s="2">
        <v>225</v>
      </c>
      <c r="B167" s="7">
        <f>Raw_Data!C227</f>
        <v>86797</v>
      </c>
      <c r="C167" s="6">
        <f>Raw_Data!E227</f>
        <v>17155</v>
      </c>
      <c r="D167" s="6">
        <f>Raw_Data!D227</f>
        <v>1312</v>
      </c>
      <c r="E167" s="7">
        <f t="shared" ref="E167:G167" si="183">IF(ISBLANK(B167),(B166+B168)/2, B167)</f>
        <v>86797</v>
      </c>
      <c r="F167" s="6">
        <f t="shared" si="183"/>
        <v>17155</v>
      </c>
      <c r="G167" s="6">
        <f t="shared" si="183"/>
        <v>1312</v>
      </c>
      <c r="H167" s="6">
        <f t="shared" si="1"/>
        <v>0.98113108695652174</v>
      </c>
      <c r="I167" s="6">
        <f t="shared" si="2"/>
        <v>1.4854347826086956E-2</v>
      </c>
      <c r="J167" s="6">
        <f t="shared" si="3"/>
        <v>4.0145652173913041E-3</v>
      </c>
      <c r="K167" s="2">
        <v>1</v>
      </c>
      <c r="L167" s="6">
        <f t="shared" si="4"/>
        <v>-1.4574062428638941E-2</v>
      </c>
      <c r="M167" s="6">
        <f t="shared" si="12"/>
        <v>-2.2836956521737894E-4</v>
      </c>
      <c r="P167" s="2">
        <v>1</v>
      </c>
      <c r="Q167" s="6">
        <f t="shared" si="5"/>
        <v>1.4854347826086956E-2</v>
      </c>
      <c r="R167" s="6">
        <f t="shared" si="13"/>
        <v>1.000000000000046E-5</v>
      </c>
      <c r="U167" s="2">
        <f t="shared" si="14"/>
        <v>225</v>
      </c>
      <c r="V167" s="1">
        <f t="shared" si="6"/>
        <v>44121</v>
      </c>
      <c r="W167" s="6">
        <f t="shared" si="19"/>
        <v>0.98439501162000242</v>
      </c>
      <c r="X167" s="6">
        <f t="shared" si="20"/>
        <v>1.2884995019643833E-2</v>
      </c>
      <c r="Y167" s="6">
        <f t="shared" si="21"/>
        <v>2.7199933603540669E-3</v>
      </c>
      <c r="AF167" s="6">
        <f t="shared" si="8"/>
        <v>71782.946547988846</v>
      </c>
      <c r="AG167" s="7">
        <f t="shared" si="9"/>
        <v>15014.053452011154</v>
      </c>
      <c r="AH167" s="5">
        <f t="shared" si="10"/>
        <v>0.20915905760393735</v>
      </c>
      <c r="AI167" s="5"/>
      <c r="AJ167" s="7">
        <f t="shared" si="16"/>
        <v>225</v>
      </c>
      <c r="AK167" s="12">
        <f t="shared" si="17"/>
        <v>1291</v>
      </c>
      <c r="AL167" s="12">
        <f t="shared" si="27"/>
        <v>1050.2857142857142</v>
      </c>
    </row>
    <row r="168" spans="1:38" x14ac:dyDescent="0.25">
      <c r="A168" s="2">
        <v>226</v>
      </c>
      <c r="B168" s="7">
        <f>Raw_Data!C228</f>
        <v>87607</v>
      </c>
      <c r="C168" s="6">
        <f>Raw_Data!E228</f>
        <v>17196</v>
      </c>
      <c r="D168" s="6">
        <f>Raw_Data!D228</f>
        <v>1317</v>
      </c>
      <c r="E168" s="7">
        <f t="shared" ref="E168:G168" si="184">IF(ISBLANK(B168),(B167+B169)/2, B168)</f>
        <v>87607</v>
      </c>
      <c r="F168" s="6">
        <f t="shared" si="184"/>
        <v>17196</v>
      </c>
      <c r="G168" s="6">
        <f t="shared" si="184"/>
        <v>1317</v>
      </c>
      <c r="H168" s="6">
        <f t="shared" si="1"/>
        <v>0.98095500000000002</v>
      </c>
      <c r="I168" s="6">
        <f t="shared" si="2"/>
        <v>1.5020434782608696E-2</v>
      </c>
      <c r="J168" s="6">
        <f t="shared" si="3"/>
        <v>4.0245652173913045E-3</v>
      </c>
      <c r="K168" s="2">
        <v>1</v>
      </c>
      <c r="L168" s="6">
        <f t="shared" si="4"/>
        <v>-1.4734370602173913E-2</v>
      </c>
      <c r="M168" s="6">
        <f t="shared" si="12"/>
        <v>-1.5760869565217828E-4</v>
      </c>
      <c r="P168" s="2">
        <v>1</v>
      </c>
      <c r="Q168" s="6">
        <f t="shared" si="5"/>
        <v>1.5020434782608696E-2</v>
      </c>
      <c r="R168" s="6">
        <f t="shared" si="13"/>
        <v>9.1304347826087762E-6</v>
      </c>
      <c r="U168" s="2">
        <f t="shared" si="14"/>
        <v>226</v>
      </c>
      <c r="V168" s="1">
        <f t="shared" si="6"/>
        <v>44122</v>
      </c>
      <c r="W168" s="6">
        <f t="shared" si="19"/>
        <v>0.98415385654489085</v>
      </c>
      <c r="X168" s="6">
        <f t="shared" si="20"/>
        <v>1.3104145213745326E-2</v>
      </c>
      <c r="Y168" s="6">
        <f t="shared" si="21"/>
        <v>2.7419982413636138E-3</v>
      </c>
      <c r="AF168" s="6">
        <f t="shared" si="8"/>
        <v>72892.259893502094</v>
      </c>
      <c r="AG168" s="7">
        <f t="shared" si="9"/>
        <v>14714.740106497906</v>
      </c>
      <c r="AH168" s="5">
        <f t="shared" si="10"/>
        <v>0.20186972015954244</v>
      </c>
      <c r="AI168" s="5"/>
      <c r="AJ168" s="7">
        <f t="shared" si="16"/>
        <v>226</v>
      </c>
      <c r="AK168" s="12">
        <f t="shared" si="17"/>
        <v>810</v>
      </c>
      <c r="AL168" s="12">
        <f t="shared" si="27"/>
        <v>1045</v>
      </c>
    </row>
    <row r="169" spans="1:38" x14ac:dyDescent="0.25">
      <c r="A169" s="2">
        <v>227</v>
      </c>
      <c r="B169" s="7">
        <f>Raw_Data!C229</f>
        <v>88247</v>
      </c>
      <c r="C169" s="6">
        <f>Raw_Data!E229</f>
        <v>17229</v>
      </c>
      <c r="D169" s="6">
        <f>Raw_Data!D229</f>
        <v>1326</v>
      </c>
      <c r="E169" s="7">
        <f t="shared" ref="E169:G169" si="185">IF(ISBLANK(B169),(B168+B170)/2, B169)</f>
        <v>88247</v>
      </c>
      <c r="F169" s="6">
        <f t="shared" si="185"/>
        <v>17229</v>
      </c>
      <c r="G169" s="6">
        <f t="shared" si="185"/>
        <v>1326</v>
      </c>
      <c r="H169" s="6">
        <f t="shared" si="1"/>
        <v>0.98081586956521738</v>
      </c>
      <c r="I169" s="6">
        <f t="shared" si="2"/>
        <v>1.5150434782608696E-2</v>
      </c>
      <c r="J169" s="6">
        <f t="shared" si="3"/>
        <v>4.0336956521739133E-3</v>
      </c>
      <c r="K169" s="2">
        <v>1</v>
      </c>
      <c r="L169" s="6">
        <f t="shared" si="4"/>
        <v>-1.4859786865595463E-2</v>
      </c>
      <c r="M169" s="6">
        <f t="shared" si="12"/>
        <v>-2.1054347826088282E-4</v>
      </c>
      <c r="P169" s="2">
        <v>1</v>
      </c>
      <c r="Q169" s="6">
        <f t="shared" si="5"/>
        <v>1.5150434782608696E-2</v>
      </c>
      <c r="R169" s="6">
        <f t="shared" si="13"/>
        <v>4.1086956521738625E-5</v>
      </c>
      <c r="U169" s="2">
        <f t="shared" si="14"/>
        <v>227</v>
      </c>
      <c r="V169" s="1">
        <f t="shared" si="6"/>
        <v>44123</v>
      </c>
      <c r="W169" s="6">
        <f t="shared" si="19"/>
        <v>0.98387275544390629</v>
      </c>
      <c r="X169" s="6">
        <f t="shared" si="20"/>
        <v>1.3327332760613129E-2</v>
      </c>
      <c r="Y169" s="6">
        <f t="shared" si="21"/>
        <v>2.7999117954808847E-3</v>
      </c>
      <c r="AF169" s="6">
        <f t="shared" si="8"/>
        <v>74185.32495803108</v>
      </c>
      <c r="AG169" s="7">
        <f t="shared" si="9"/>
        <v>14061.67504196892</v>
      </c>
      <c r="AH169" s="5">
        <f t="shared" si="10"/>
        <v>0.18954793350199708</v>
      </c>
      <c r="AI169" s="5"/>
      <c r="AJ169" s="7">
        <f t="shared" si="16"/>
        <v>227</v>
      </c>
      <c r="AK169" s="12">
        <f t="shared" si="17"/>
        <v>640</v>
      </c>
      <c r="AL169" s="12">
        <f t="shared" si="27"/>
        <v>1045.2857142857142</v>
      </c>
    </row>
    <row r="170" spans="1:38" x14ac:dyDescent="0.25">
      <c r="A170" s="2">
        <v>228</v>
      </c>
      <c r="B170" s="7">
        <f>Raw_Data!C230</f>
        <v>89544</v>
      </c>
      <c r="C170" s="6">
        <f>Raw_Data!E230</f>
        <v>17402</v>
      </c>
      <c r="D170" s="6">
        <f>Raw_Data!D230</f>
        <v>1342</v>
      </c>
      <c r="E170" s="7">
        <f t="shared" ref="E170:G170" si="186">IF(ISBLANK(B170),(B169+B171)/2, B170)</f>
        <v>89544</v>
      </c>
      <c r="F170" s="6">
        <f t="shared" si="186"/>
        <v>17402</v>
      </c>
      <c r="G170" s="6">
        <f t="shared" si="186"/>
        <v>1342</v>
      </c>
      <c r="H170" s="6">
        <f t="shared" si="1"/>
        <v>0.98053391304347826</v>
      </c>
      <c r="I170" s="6">
        <f t="shared" si="2"/>
        <v>1.5391304347826087E-2</v>
      </c>
      <c r="J170" s="6">
        <f t="shared" si="3"/>
        <v>4.0747826086956519E-3</v>
      </c>
      <c r="K170" s="2">
        <v>1</v>
      </c>
      <c r="L170" s="6">
        <f t="shared" si="4"/>
        <v>-1.5091695879017014E-2</v>
      </c>
      <c r="M170" s="6">
        <f t="shared" si="12"/>
        <v>-2.9880434782608711E-4</v>
      </c>
      <c r="P170" s="2">
        <v>1</v>
      </c>
      <c r="Q170" s="6">
        <f t="shared" si="5"/>
        <v>1.5391304347826087E-2</v>
      </c>
      <c r="R170" s="6">
        <f t="shared" si="13"/>
        <v>3.3260869565217809E-5</v>
      </c>
      <c r="U170" s="2">
        <f t="shared" si="14"/>
        <v>228</v>
      </c>
      <c r="V170" s="1">
        <f t="shared" si="6"/>
        <v>44124</v>
      </c>
      <c r="W170" s="6">
        <f t="shared" si="19"/>
        <v>0.98362285710266306</v>
      </c>
      <c r="X170" s="6">
        <f t="shared" si="20"/>
        <v>1.3553865063808207E-2</v>
      </c>
      <c r="Y170" s="6">
        <f t="shared" si="21"/>
        <v>2.8232778335284931E-3</v>
      </c>
      <c r="AF170" s="6">
        <f t="shared" si="8"/>
        <v>75334.857327749909</v>
      </c>
      <c r="AG170" s="7">
        <f t="shared" si="9"/>
        <v>14209.142672250091</v>
      </c>
      <c r="AH170" s="5">
        <f t="shared" si="10"/>
        <v>0.18861312248103368</v>
      </c>
      <c r="AI170" s="5"/>
      <c r="AJ170" s="7">
        <f t="shared" si="16"/>
        <v>228</v>
      </c>
      <c r="AK170" s="12">
        <f t="shared" si="17"/>
        <v>1297</v>
      </c>
      <c r="AL170" s="12">
        <f t="shared" si="27"/>
        <v>1121.8571428571429</v>
      </c>
    </row>
    <row r="171" spans="1:38" x14ac:dyDescent="0.25">
      <c r="A171" s="2">
        <v>229</v>
      </c>
      <c r="B171" s="7">
        <f>Raw_Data!C231</f>
        <v>90996</v>
      </c>
      <c r="C171" s="6">
        <f>Raw_Data!E231</f>
        <v>17534</v>
      </c>
      <c r="D171" s="6">
        <f>Raw_Data!D231</f>
        <v>1363</v>
      </c>
      <c r="E171" s="7">
        <f t="shared" ref="E171:G171" si="187">IF(ISBLANK(B171),(B170+B172)/2, B171)</f>
        <v>90996</v>
      </c>
      <c r="F171" s="6">
        <f t="shared" si="187"/>
        <v>17534</v>
      </c>
      <c r="G171" s="6">
        <f t="shared" si="187"/>
        <v>1363</v>
      </c>
      <c r="H171" s="6">
        <f t="shared" si="1"/>
        <v>0.98021826086956521</v>
      </c>
      <c r="I171" s="6">
        <f t="shared" si="2"/>
        <v>1.5673695652173913E-2</v>
      </c>
      <c r="J171" s="6">
        <f t="shared" si="3"/>
        <v>4.1080434782608697E-3</v>
      </c>
      <c r="K171" s="2">
        <v>1</v>
      </c>
      <c r="L171" s="6">
        <f t="shared" si="4"/>
        <v>-1.5363642693572779E-2</v>
      </c>
      <c r="M171" s="6">
        <f t="shared" si="12"/>
        <v>-2.9945652173912762E-4</v>
      </c>
      <c r="P171" s="2">
        <v>1</v>
      </c>
      <c r="Q171" s="6">
        <f t="shared" si="5"/>
        <v>1.5673695652173913E-2</v>
      </c>
      <c r="R171" s="6">
        <f t="shared" si="13"/>
        <v>2.3913043478260461E-5</v>
      </c>
      <c r="U171" s="2">
        <f t="shared" si="14"/>
        <v>229</v>
      </c>
      <c r="V171" s="1">
        <f t="shared" si="6"/>
        <v>44125</v>
      </c>
      <c r="W171" s="6">
        <f t="shared" si="19"/>
        <v>0.9833328674636832</v>
      </c>
      <c r="X171" s="6">
        <f t="shared" si="20"/>
        <v>1.378455959292073E-2</v>
      </c>
      <c r="Y171" s="6">
        <f t="shared" si="21"/>
        <v>2.8825729433963852E-3</v>
      </c>
      <c r="AF171" s="6">
        <f t="shared" si="8"/>
        <v>76668.80966705727</v>
      </c>
      <c r="AG171" s="7">
        <f t="shared" si="9"/>
        <v>14327.19033294273</v>
      </c>
      <c r="AH171" s="5">
        <f t="shared" si="10"/>
        <v>0.1868711721906226</v>
      </c>
      <c r="AI171" s="5"/>
      <c r="AJ171" s="7">
        <f t="shared" si="16"/>
        <v>229</v>
      </c>
      <c r="AK171" s="12">
        <f t="shared" si="17"/>
        <v>1452</v>
      </c>
      <c r="AL171" s="12">
        <f t="shared" si="27"/>
        <v>1140.4285714285713</v>
      </c>
    </row>
    <row r="172" spans="1:38" x14ac:dyDescent="0.25">
      <c r="A172" s="2">
        <v>230</v>
      </c>
      <c r="B172" s="7">
        <f>Raw_Data!C232</f>
        <v>92299</v>
      </c>
      <c r="C172" s="6">
        <f>Raw_Data!E232</f>
        <v>17627</v>
      </c>
      <c r="D172" s="6">
        <f>Raw_Data!D232</f>
        <v>1380</v>
      </c>
      <c r="E172" s="7">
        <f t="shared" ref="E172:G172" si="188">IF(ISBLANK(B172),(B171+B173)/2, B172)</f>
        <v>92299</v>
      </c>
      <c r="F172" s="6">
        <f t="shared" si="188"/>
        <v>17627</v>
      </c>
      <c r="G172" s="6">
        <f t="shared" si="188"/>
        <v>1380</v>
      </c>
      <c r="H172" s="6">
        <f t="shared" si="1"/>
        <v>0.979935</v>
      </c>
      <c r="I172" s="6">
        <f t="shared" si="2"/>
        <v>1.5933043478260869E-2</v>
      </c>
      <c r="J172" s="6">
        <f t="shared" si="3"/>
        <v>4.1319565217391302E-3</v>
      </c>
      <c r="K172" s="2">
        <v>1</v>
      </c>
      <c r="L172" s="6">
        <f t="shared" si="4"/>
        <v>-1.5613346960869565E-2</v>
      </c>
      <c r="M172" s="6">
        <f t="shared" si="12"/>
        <v>-2.9913043478257961E-4</v>
      </c>
      <c r="P172" s="2">
        <v>1</v>
      </c>
      <c r="Q172" s="6">
        <f t="shared" si="5"/>
        <v>1.5933043478260869E-2</v>
      </c>
      <c r="R172" s="6">
        <f t="shared" si="13"/>
        <v>2.4130434782609032E-5</v>
      </c>
      <c r="U172" s="2">
        <f t="shared" si="14"/>
        <v>230</v>
      </c>
      <c r="V172" s="1">
        <f t="shared" si="6"/>
        <v>44126</v>
      </c>
      <c r="W172" s="6">
        <f t="shared" si="19"/>
        <v>0.98307394179827234</v>
      </c>
      <c r="X172" s="6">
        <f t="shared" si="20"/>
        <v>1.4018712280306926E-2</v>
      </c>
      <c r="Y172" s="6">
        <f t="shared" si="21"/>
        <v>2.9073459214204868E-3</v>
      </c>
      <c r="AF172" s="6">
        <f t="shared" si="8"/>
        <v>77859.867727947218</v>
      </c>
      <c r="AG172" s="7">
        <f t="shared" si="9"/>
        <v>14439.132272052782</v>
      </c>
      <c r="AH172" s="5">
        <f t="shared" si="10"/>
        <v>0.18545025432749307</v>
      </c>
      <c r="AI172" s="5"/>
      <c r="AJ172" s="7">
        <f t="shared" si="16"/>
        <v>230</v>
      </c>
      <c r="AK172" s="12">
        <f t="shared" si="17"/>
        <v>1303</v>
      </c>
      <c r="AL172" s="12">
        <f t="shared" si="27"/>
        <v>1157.7142857142858</v>
      </c>
    </row>
    <row r="173" spans="1:38" x14ac:dyDescent="0.25">
      <c r="A173" s="2">
        <v>231</v>
      </c>
      <c r="B173" s="7">
        <f>Raw_Data!C233</f>
        <v>93748</v>
      </c>
      <c r="C173" s="6">
        <f>Raw_Data!E233</f>
        <v>17722</v>
      </c>
      <c r="D173" s="6">
        <f>Raw_Data!D233</f>
        <v>1396</v>
      </c>
      <c r="E173" s="7">
        <f t="shared" ref="E173:G173" si="189">IF(ISBLANK(B173),(B172+B174)/2, B173)</f>
        <v>93748</v>
      </c>
      <c r="F173" s="6">
        <f t="shared" si="189"/>
        <v>17722</v>
      </c>
      <c r="G173" s="6">
        <f t="shared" si="189"/>
        <v>1396</v>
      </c>
      <c r="H173" s="6">
        <f t="shared" si="1"/>
        <v>0.97962000000000005</v>
      </c>
      <c r="I173" s="6">
        <f t="shared" si="2"/>
        <v>1.6223913043478262E-2</v>
      </c>
      <c r="J173" s="6">
        <f t="shared" si="3"/>
        <v>4.1560869565217392E-3</v>
      </c>
      <c r="K173" s="2">
        <v>1</v>
      </c>
      <c r="L173" s="6">
        <f t="shared" si="4"/>
        <v>-1.5893269695652176E-2</v>
      </c>
      <c r="M173" s="6">
        <f t="shared" si="12"/>
        <v>-3.4576086956522589E-4</v>
      </c>
      <c r="P173" s="2">
        <v>1</v>
      </c>
      <c r="Q173" s="6">
        <f t="shared" si="5"/>
        <v>1.6223913043478262E-2</v>
      </c>
      <c r="R173" s="6">
        <f t="shared" si="13"/>
        <v>1.9565217391302042E-6</v>
      </c>
      <c r="U173" s="2">
        <f t="shared" si="14"/>
        <v>231</v>
      </c>
      <c r="V173" s="1">
        <f t="shared" si="6"/>
        <v>44127</v>
      </c>
      <c r="W173" s="6">
        <f t="shared" si="19"/>
        <v>0.98277477495154486</v>
      </c>
      <c r="X173" s="6">
        <f t="shared" si="20"/>
        <v>1.4257155986871956E-2</v>
      </c>
      <c r="Y173" s="6">
        <f t="shared" si="21"/>
        <v>2.9680690615834808E-3</v>
      </c>
      <c r="AF173" s="6">
        <f t="shared" si="8"/>
        <v>79236.035222893639</v>
      </c>
      <c r="AG173" s="7">
        <f t="shared" si="9"/>
        <v>14511.964777106361</v>
      </c>
      <c r="AH173" s="5">
        <f t="shared" si="10"/>
        <v>0.18314854770665537</v>
      </c>
      <c r="AI173" s="5"/>
      <c r="AJ173" s="7">
        <f t="shared" si="16"/>
        <v>231</v>
      </c>
      <c r="AK173" s="12">
        <f t="shared" si="17"/>
        <v>1449</v>
      </c>
      <c r="AL173" s="12">
        <f t="shared" si="27"/>
        <v>1177.4285714285713</v>
      </c>
    </row>
    <row r="174" spans="1:38" x14ac:dyDescent="0.25">
      <c r="A174" s="2">
        <v>232</v>
      </c>
      <c r="B174" s="7">
        <f>Raw_Data!C234</f>
        <v>95480</v>
      </c>
      <c r="C174" s="6">
        <f>Raw_Data!E234</f>
        <v>17723</v>
      </c>
      <c r="D174" s="6">
        <f>Raw_Data!D234</f>
        <v>1404</v>
      </c>
      <c r="E174" s="7">
        <f t="shared" ref="E174:G174" si="190">IF(ISBLANK(B174),(B173+B175)/2, B174)</f>
        <v>95480</v>
      </c>
      <c r="F174" s="6">
        <f t="shared" si="190"/>
        <v>17723</v>
      </c>
      <c r="G174" s="6">
        <f t="shared" si="190"/>
        <v>1404</v>
      </c>
      <c r="H174" s="6">
        <f t="shared" si="1"/>
        <v>0.97924347826086955</v>
      </c>
      <c r="I174" s="6">
        <f t="shared" si="2"/>
        <v>1.6598478260869565E-2</v>
      </c>
      <c r="J174" s="6">
        <f t="shared" si="3"/>
        <v>4.1580434782608694E-3</v>
      </c>
      <c r="K174" s="2">
        <v>1</v>
      </c>
      <c r="L174" s="6">
        <f t="shared" si="4"/>
        <v>-1.6253951586011343E-2</v>
      </c>
      <c r="M174" s="6">
        <f t="shared" si="12"/>
        <v>-3.4717391304350809E-4</v>
      </c>
      <c r="P174" s="2">
        <v>1</v>
      </c>
      <c r="Q174" s="6">
        <f t="shared" si="5"/>
        <v>1.6598478260869565E-2</v>
      </c>
      <c r="R174" s="6">
        <f t="shared" si="13"/>
        <v>2.3478260869565053E-5</v>
      </c>
      <c r="U174" s="2">
        <f t="shared" si="14"/>
        <v>232</v>
      </c>
      <c r="V174" s="1">
        <f t="shared" si="6"/>
        <v>44128</v>
      </c>
      <c r="W174" s="6">
        <f t="shared" si="19"/>
        <v>0.98250652943952543</v>
      </c>
      <c r="X174" s="6">
        <f t="shared" si="20"/>
        <v>1.4499174320872469E-2</v>
      </c>
      <c r="Y174" s="6">
        <f t="shared" si="21"/>
        <v>2.9942962396018349E-3</v>
      </c>
      <c r="AF174" s="6">
        <f t="shared" si="8"/>
        <v>80469.964578183004</v>
      </c>
      <c r="AG174" s="7">
        <f t="shared" si="9"/>
        <v>15010.035421816996</v>
      </c>
      <c r="AH174" s="5">
        <f t="shared" si="10"/>
        <v>0.18652966358937001</v>
      </c>
      <c r="AI174" s="5"/>
      <c r="AJ174" s="7">
        <f t="shared" si="16"/>
        <v>232</v>
      </c>
      <c r="AK174" s="12">
        <f t="shared" si="17"/>
        <v>1732</v>
      </c>
      <c r="AL174" s="12">
        <f t="shared" si="27"/>
        <v>1240.4285714285713</v>
      </c>
    </row>
    <row r="175" spans="1:38" x14ac:dyDescent="0.25">
      <c r="A175" s="2">
        <v>233</v>
      </c>
      <c r="B175" s="7">
        <f>Raw_Data!C235</f>
        <v>96942</v>
      </c>
      <c r="C175" s="6">
        <f>Raw_Data!E235</f>
        <v>17828</v>
      </c>
      <c r="D175" s="6">
        <f>Raw_Data!D235</f>
        <v>1407</v>
      </c>
      <c r="E175" s="7">
        <f t="shared" ref="E175:G175" si="191">IF(ISBLANK(B175),(B174+B176)/2, B175)</f>
        <v>96942</v>
      </c>
      <c r="F175" s="6">
        <f t="shared" si="191"/>
        <v>17828</v>
      </c>
      <c r="G175" s="6">
        <f t="shared" si="191"/>
        <v>1407</v>
      </c>
      <c r="H175" s="6">
        <f t="shared" si="1"/>
        <v>0.97892565217391303</v>
      </c>
      <c r="I175" s="6">
        <f t="shared" si="2"/>
        <v>1.6892826086956522E-2</v>
      </c>
      <c r="J175" s="6">
        <f t="shared" si="3"/>
        <v>4.1815217391304345E-3</v>
      </c>
      <c r="K175" s="2">
        <v>1</v>
      </c>
      <c r="L175" s="6">
        <f t="shared" si="4"/>
        <v>-1.6536820794234405E-2</v>
      </c>
      <c r="M175" s="6">
        <f t="shared" si="12"/>
        <v>-2.5934782608694196E-4</v>
      </c>
      <c r="P175" s="2">
        <v>1</v>
      </c>
      <c r="Q175" s="6">
        <f t="shared" si="5"/>
        <v>1.6892826086956522E-2</v>
      </c>
      <c r="R175" s="6">
        <f t="shared" si="13"/>
        <v>1.2173913043478368E-5</v>
      </c>
      <c r="U175" s="2">
        <f t="shared" si="14"/>
        <v>233</v>
      </c>
      <c r="V175" s="1">
        <f t="shared" si="6"/>
        <v>44129</v>
      </c>
      <c r="W175" s="6">
        <f t="shared" si="19"/>
        <v>0.98219788814675324</v>
      </c>
      <c r="X175" s="6">
        <f t="shared" si="20"/>
        <v>1.4745616472857286E-2</v>
      </c>
      <c r="Y175" s="6">
        <f t="shared" si="21"/>
        <v>3.0564953803898093E-3</v>
      </c>
      <c r="AF175" s="6">
        <f t="shared" si="8"/>
        <v>81889.714524935102</v>
      </c>
      <c r="AG175" s="7">
        <f t="shared" si="9"/>
        <v>15052.285475064898</v>
      </c>
      <c r="AH175" s="5">
        <f t="shared" si="10"/>
        <v>0.18381167357081865</v>
      </c>
      <c r="AI175" s="5"/>
      <c r="AJ175" s="7">
        <f t="shared" si="16"/>
        <v>233</v>
      </c>
      <c r="AK175" s="12">
        <f t="shared" si="17"/>
        <v>1462</v>
      </c>
      <c r="AL175" s="12">
        <f t="shared" si="27"/>
        <v>1333.5714285714287</v>
      </c>
    </row>
    <row r="176" spans="1:38" x14ac:dyDescent="0.25">
      <c r="A176" s="2">
        <v>234</v>
      </c>
      <c r="B176" s="7">
        <f>Raw_Data!C236</f>
        <v>97866</v>
      </c>
      <c r="C176" s="6">
        <f>Raw_Data!E236</f>
        <v>17881</v>
      </c>
      <c r="D176" s="6">
        <f>Raw_Data!D236</f>
        <v>1410</v>
      </c>
      <c r="E176" s="7">
        <f t="shared" ref="E176:G176" si="192">IF(ISBLANK(B176),(B175+B177)/2, B176)</f>
        <v>97866</v>
      </c>
      <c r="F176" s="6">
        <f t="shared" si="192"/>
        <v>17881</v>
      </c>
      <c r="G176" s="6">
        <f t="shared" si="192"/>
        <v>1410</v>
      </c>
      <c r="H176" s="6">
        <f t="shared" si="1"/>
        <v>0.97872478260869566</v>
      </c>
      <c r="I176" s="6">
        <f t="shared" si="2"/>
        <v>1.7081521739130436E-2</v>
      </c>
      <c r="J176" s="6">
        <f t="shared" si="3"/>
        <v>4.1936956521739129E-3</v>
      </c>
      <c r="K176" s="2">
        <v>1</v>
      </c>
      <c r="L176" s="6">
        <f t="shared" si="4"/>
        <v>-1.6718108650756146E-2</v>
      </c>
      <c r="M176" s="6">
        <f t="shared" si="12"/>
        <v>-2.9293478260866701E-4</v>
      </c>
      <c r="P176" s="2">
        <v>1</v>
      </c>
      <c r="Q176" s="6">
        <f t="shared" si="5"/>
        <v>1.7081521739130436E-2</v>
      </c>
      <c r="R176" s="6">
        <f t="shared" si="13"/>
        <v>3.9565217391304697E-5</v>
      </c>
      <c r="U176" s="2">
        <f t="shared" si="14"/>
        <v>234</v>
      </c>
      <c r="V176" s="1">
        <f t="shared" si="6"/>
        <v>44130</v>
      </c>
      <c r="W176" s="6">
        <f t="shared" si="19"/>
        <v>0.9819200216036964</v>
      </c>
      <c r="X176" s="6">
        <f t="shared" si="20"/>
        <v>1.4995752857669121E-2</v>
      </c>
      <c r="Y176" s="6">
        <f t="shared" si="21"/>
        <v>3.0842255386342413E-3</v>
      </c>
      <c r="AF176" s="6">
        <f t="shared" si="8"/>
        <v>83167.900622996545</v>
      </c>
      <c r="AG176" s="7">
        <f t="shared" si="9"/>
        <v>14698.099377003455</v>
      </c>
      <c r="AH176" s="5">
        <f t="shared" si="10"/>
        <v>0.17672803169134368</v>
      </c>
      <c r="AI176" s="5"/>
      <c r="AJ176" s="7">
        <f t="shared" si="16"/>
        <v>234</v>
      </c>
      <c r="AK176" s="12">
        <f t="shared" si="17"/>
        <v>924</v>
      </c>
      <c r="AL176" s="12">
        <f t="shared" si="27"/>
        <v>1374.1428571428571</v>
      </c>
    </row>
    <row r="177" spans="1:38" x14ac:dyDescent="0.25">
      <c r="A177" s="2">
        <v>235</v>
      </c>
      <c r="B177" s="7">
        <f>Raw_Data!C237</f>
        <v>99637</v>
      </c>
      <c r="C177" s="6">
        <f>Raw_Data!E237</f>
        <v>18045</v>
      </c>
      <c r="D177" s="6">
        <f>Raw_Data!D237</f>
        <v>1428</v>
      </c>
      <c r="E177" s="7">
        <f t="shared" ref="E177:G177" si="193">IF(ISBLANK(B177),(B176+B178)/2, B177)</f>
        <v>99637</v>
      </c>
      <c r="F177" s="6">
        <f t="shared" si="193"/>
        <v>18045</v>
      </c>
      <c r="G177" s="6">
        <f t="shared" si="193"/>
        <v>1428</v>
      </c>
      <c r="H177" s="6">
        <f t="shared" si="1"/>
        <v>0.9783397826086957</v>
      </c>
      <c r="I177" s="6">
        <f t="shared" si="2"/>
        <v>1.7426956521739131E-2</v>
      </c>
      <c r="J177" s="6">
        <f t="shared" si="3"/>
        <v>4.2332608695652175E-3</v>
      </c>
      <c r="K177" s="2">
        <v>1</v>
      </c>
      <c r="L177" s="6">
        <f t="shared" si="4"/>
        <v>-1.7049484855009452E-2</v>
      </c>
      <c r="M177" s="6">
        <f t="shared" si="12"/>
        <v>-3.9434782608693819E-4</v>
      </c>
      <c r="P177" s="2">
        <v>1</v>
      </c>
      <c r="Q177" s="6">
        <f t="shared" si="5"/>
        <v>1.7426956521739131E-2</v>
      </c>
      <c r="R177" s="6">
        <f t="shared" si="13"/>
        <v>2.9130434782608829E-5</v>
      </c>
      <c r="U177" s="2">
        <f t="shared" si="14"/>
        <v>235</v>
      </c>
      <c r="V177" s="1">
        <f t="shared" si="6"/>
        <v>44131</v>
      </c>
      <c r="W177" s="6">
        <f t="shared" si="19"/>
        <v>0.98160159985963125</v>
      </c>
      <c r="X177" s="6">
        <f t="shared" si="20"/>
        <v>1.5250449950650951E-2</v>
      </c>
      <c r="Y177" s="6">
        <f t="shared" si="21"/>
        <v>3.1479501897181085E-3</v>
      </c>
      <c r="AF177" s="6">
        <f t="shared" si="8"/>
        <v>84632.640645696272</v>
      </c>
      <c r="AG177" s="7">
        <f t="shared" si="9"/>
        <v>15004.359354303728</v>
      </c>
      <c r="AH177" s="5">
        <f t="shared" si="10"/>
        <v>0.17728809168459672</v>
      </c>
      <c r="AI177" s="5"/>
      <c r="AJ177" s="7">
        <f t="shared" si="16"/>
        <v>235</v>
      </c>
      <c r="AK177" s="12">
        <f t="shared" si="17"/>
        <v>1771</v>
      </c>
      <c r="AL177" s="12">
        <f t="shared" si="27"/>
        <v>1441.8571428571429</v>
      </c>
    </row>
    <row r="178" spans="1:38" x14ac:dyDescent="0.25">
      <c r="A178" s="2">
        <v>236</v>
      </c>
      <c r="B178" s="7">
        <f>Raw_Data!C238</f>
        <v>101494</v>
      </c>
      <c r="C178" s="6">
        <f>Raw_Data!E238</f>
        <v>18165</v>
      </c>
      <c r="D178" s="6">
        <f>Raw_Data!D238</f>
        <v>1442</v>
      </c>
      <c r="E178" s="7">
        <f t="shared" ref="E178:G178" si="194">IF(ISBLANK(B178),(B177+B179)/2, B178)</f>
        <v>101494</v>
      </c>
      <c r="F178" s="6">
        <f t="shared" si="194"/>
        <v>18165</v>
      </c>
      <c r="G178" s="6">
        <f t="shared" si="194"/>
        <v>1442</v>
      </c>
      <c r="H178" s="6">
        <f t="shared" si="1"/>
        <v>0.97793608695652179</v>
      </c>
      <c r="I178" s="6">
        <f t="shared" si="2"/>
        <v>1.7801521739130435E-2</v>
      </c>
      <c r="J178" s="6">
        <f t="shared" si="3"/>
        <v>4.2623913043478264E-3</v>
      </c>
      <c r="K178" s="2">
        <v>1</v>
      </c>
      <c r="L178" s="6">
        <f t="shared" si="4"/>
        <v>-1.7408750511436675E-2</v>
      </c>
      <c r="M178" s="6">
        <f t="shared" si="12"/>
        <v>-3.9869565217393044E-4</v>
      </c>
      <c r="P178" s="2">
        <v>1</v>
      </c>
      <c r="Q178" s="6">
        <f t="shared" si="5"/>
        <v>1.7801521739130435E-2</v>
      </c>
      <c r="R178" s="6">
        <f t="shared" si="13"/>
        <v>2.8478260869564849E-5</v>
      </c>
      <c r="U178" s="2">
        <f t="shared" si="14"/>
        <v>236</v>
      </c>
      <c r="V178" s="1">
        <f t="shared" si="6"/>
        <v>44132</v>
      </c>
      <c r="W178" s="6">
        <f t="shared" si="19"/>
        <v>0.98131380224092701</v>
      </c>
      <c r="X178" s="6">
        <f t="shared" si="20"/>
        <v>1.5508964086359114E-2</v>
      </c>
      <c r="Y178" s="6">
        <f t="shared" si="21"/>
        <v>3.1772336727136355E-3</v>
      </c>
      <c r="AF178" s="6">
        <f t="shared" si="8"/>
        <v>85956.509691735744</v>
      </c>
      <c r="AG178" s="7">
        <f t="shared" si="9"/>
        <v>15537.490308264256</v>
      </c>
      <c r="AH178" s="5">
        <f t="shared" si="10"/>
        <v>0.1807599024667948</v>
      </c>
      <c r="AI178" s="5"/>
      <c r="AJ178" s="7">
        <f t="shared" si="16"/>
        <v>236</v>
      </c>
      <c r="AK178" s="12">
        <f t="shared" si="17"/>
        <v>1857</v>
      </c>
      <c r="AL178" s="12">
        <f t="shared" si="27"/>
        <v>1499.7142857142858</v>
      </c>
    </row>
    <row r="179" spans="1:38" x14ac:dyDescent="0.25">
      <c r="A179" s="2">
        <v>237</v>
      </c>
      <c r="B179" s="7">
        <f>Raw_Data!C239</f>
        <v>103305</v>
      </c>
      <c r="C179" s="6">
        <f>Raw_Data!E239</f>
        <v>18277</v>
      </c>
      <c r="D179" s="6">
        <f>Raw_Data!D239</f>
        <v>1461</v>
      </c>
      <c r="E179" s="7">
        <f t="shared" ref="E179:G179" si="195">IF(ISBLANK(B179),(B178+B180)/2, B179)</f>
        <v>103305</v>
      </c>
      <c r="F179" s="6">
        <f t="shared" si="195"/>
        <v>18277</v>
      </c>
      <c r="G179" s="6">
        <f t="shared" si="195"/>
        <v>1461</v>
      </c>
      <c r="H179" s="6">
        <f t="shared" si="1"/>
        <v>0.97754239130434784</v>
      </c>
      <c r="I179" s="6">
        <f t="shared" si="2"/>
        <v>1.8166739130434782E-2</v>
      </c>
      <c r="J179" s="6">
        <f t="shared" si="3"/>
        <v>4.2908695652173912E-3</v>
      </c>
      <c r="K179" s="2">
        <v>1</v>
      </c>
      <c r="L179" s="6">
        <f t="shared" si="4"/>
        <v>-1.7758757611767484E-2</v>
      </c>
      <c r="M179" s="6">
        <f t="shared" si="12"/>
        <v>-4.0739130434785942E-4</v>
      </c>
      <c r="P179" s="2">
        <v>1</v>
      </c>
      <c r="Q179" s="6">
        <f t="shared" si="5"/>
        <v>1.8166739130434782E-2</v>
      </c>
      <c r="R179" s="6">
        <f t="shared" si="13"/>
        <v>3.1521739130434441E-5</v>
      </c>
      <c r="U179" s="2">
        <f t="shared" si="14"/>
        <v>237</v>
      </c>
      <c r="V179" s="1">
        <f t="shared" si="6"/>
        <v>44133</v>
      </c>
      <c r="W179" s="6">
        <f t="shared" si="19"/>
        <v>0.98098528507452154</v>
      </c>
      <c r="X179" s="6">
        <f t="shared" si="20"/>
        <v>1.5772179997877927E-2</v>
      </c>
      <c r="Y179" s="6">
        <f t="shared" si="21"/>
        <v>3.2425349276008772E-3</v>
      </c>
      <c r="AF179" s="6">
        <f t="shared" si="8"/>
        <v>87467.68865720091</v>
      </c>
      <c r="AG179" s="7">
        <f t="shared" si="9"/>
        <v>15837.31134279909</v>
      </c>
      <c r="AH179" s="5">
        <f t="shared" si="10"/>
        <v>0.18106470613243145</v>
      </c>
      <c r="AI179" s="5"/>
      <c r="AJ179" s="7">
        <f t="shared" si="16"/>
        <v>237</v>
      </c>
      <c r="AK179" s="12">
        <f t="shared" si="17"/>
        <v>1811</v>
      </c>
      <c r="AL179" s="12">
        <f t="shared" si="27"/>
        <v>1572.2857142857142</v>
      </c>
    </row>
    <row r="180" spans="1:38" x14ac:dyDescent="0.25">
      <c r="A180" s="2">
        <v>238</v>
      </c>
      <c r="B180" s="7">
        <f>Raw_Data!C240</f>
        <v>105242</v>
      </c>
      <c r="C180" s="6">
        <f>Raw_Data!E240</f>
        <v>18407</v>
      </c>
      <c r="D180" s="6">
        <f>Raw_Data!D240</f>
        <v>1476</v>
      </c>
      <c r="E180" s="7">
        <f t="shared" ref="E180:G180" si="196">IF(ISBLANK(B180),(B179+B181)/2, B180)</f>
        <v>105242</v>
      </c>
      <c r="F180" s="6">
        <f t="shared" si="196"/>
        <v>18407</v>
      </c>
      <c r="G180" s="6">
        <f t="shared" si="196"/>
        <v>1476</v>
      </c>
      <c r="H180" s="6">
        <f t="shared" si="1"/>
        <v>0.97712130434782607</v>
      </c>
      <c r="I180" s="6">
        <f t="shared" si="2"/>
        <v>1.8556304347826087E-2</v>
      </c>
      <c r="J180" s="6">
        <f t="shared" si="3"/>
        <v>4.3223913043478257E-3</v>
      </c>
      <c r="K180" s="2">
        <v>1</v>
      </c>
      <c r="L180" s="6">
        <f t="shared" si="4"/>
        <v>-1.8131760308223062E-2</v>
      </c>
      <c r="M180" s="6">
        <f t="shared" si="12"/>
        <v>-4.2543478260870238E-4</v>
      </c>
      <c r="P180" s="2">
        <v>1</v>
      </c>
      <c r="Q180" s="6">
        <f t="shared" si="5"/>
        <v>1.8556304347826087E-2</v>
      </c>
      <c r="R180" s="6">
        <f t="shared" si="13"/>
        <v>1.521739130434796E-5</v>
      </c>
      <c r="U180" s="2">
        <f t="shared" si="14"/>
        <v>238</v>
      </c>
      <c r="V180" s="1">
        <f t="shared" si="6"/>
        <v>44134</v>
      </c>
      <c r="W180" s="6">
        <f t="shared" si="19"/>
        <v>0.98068723727693186</v>
      </c>
      <c r="X180" s="6">
        <f t="shared" si="20"/>
        <v>1.6039339033881665E-2</v>
      </c>
      <c r="Y180" s="6">
        <f t="shared" si="21"/>
        <v>3.2734236891861892E-3</v>
      </c>
      <c r="AF180" s="6">
        <f t="shared" si="8"/>
        <v>88838.708526113463</v>
      </c>
      <c r="AG180" s="7">
        <f t="shared" si="9"/>
        <v>16403.291473886537</v>
      </c>
      <c r="AH180" s="5">
        <f t="shared" si="10"/>
        <v>0.18464126444459639</v>
      </c>
      <c r="AI180" s="5"/>
      <c r="AJ180" s="7">
        <f t="shared" si="16"/>
        <v>238</v>
      </c>
      <c r="AK180" s="12">
        <f t="shared" si="17"/>
        <v>1937</v>
      </c>
      <c r="AL180" s="12">
        <f t="shared" si="27"/>
        <v>1642</v>
      </c>
    </row>
    <row r="181" spans="1:38" x14ac:dyDescent="0.25">
      <c r="A181" s="2">
        <v>239</v>
      </c>
      <c r="B181" s="7">
        <f>Raw_Data!C241</f>
        <v>107219</v>
      </c>
      <c r="C181" s="6">
        <f>Raw_Data!E241</f>
        <v>18468</v>
      </c>
      <c r="D181" s="6">
        <f>Raw_Data!D241</f>
        <v>1485</v>
      </c>
      <c r="E181" s="7">
        <f t="shared" ref="E181:G181" si="197">IF(ISBLANK(B181),(B180+B182)/2, B181)</f>
        <v>107219</v>
      </c>
      <c r="F181" s="6">
        <f t="shared" si="197"/>
        <v>18468</v>
      </c>
      <c r="G181" s="6">
        <f t="shared" si="197"/>
        <v>1485</v>
      </c>
      <c r="H181" s="6">
        <f t="shared" si="1"/>
        <v>0.97669152173913043</v>
      </c>
      <c r="I181" s="6">
        <f t="shared" si="2"/>
        <v>1.8970869565217392E-2</v>
      </c>
      <c r="J181" s="6">
        <f t="shared" si="3"/>
        <v>4.3376086956521736E-3</v>
      </c>
      <c r="K181" s="2">
        <v>1</v>
      </c>
      <c r="L181" s="6">
        <f t="shared" si="4"/>
        <v>-1.8528687464366731E-2</v>
      </c>
      <c r="M181" s="6">
        <f t="shared" si="12"/>
        <v>-3.6956521739128778E-4</v>
      </c>
      <c r="P181" s="2">
        <v>1</v>
      </c>
      <c r="Q181" s="6">
        <f t="shared" si="5"/>
        <v>1.8970869565217392E-2</v>
      </c>
      <c r="R181" s="6">
        <f t="shared" si="13"/>
        <v>8.6956521739168374E-7</v>
      </c>
      <c r="U181" s="2">
        <f t="shared" si="14"/>
        <v>239</v>
      </c>
      <c r="V181" s="1">
        <f t="shared" si="6"/>
        <v>44135</v>
      </c>
      <c r="W181" s="6">
        <f t="shared" si="19"/>
        <v>0.98034830055242128</v>
      </c>
      <c r="X181" s="6">
        <f t="shared" si="20"/>
        <v>1.6311345176927013E-2</v>
      </c>
      <c r="Y181" s="6">
        <f t="shared" si="21"/>
        <v>3.3403542706520934E-3</v>
      </c>
      <c r="AF181" s="6">
        <f t="shared" si="8"/>
        <v>90397.817458862104</v>
      </c>
      <c r="AG181" s="7">
        <f t="shared" si="9"/>
        <v>16821.182541137896</v>
      </c>
      <c r="AH181" s="5">
        <f t="shared" si="10"/>
        <v>0.18607952065648947</v>
      </c>
      <c r="AI181" s="5"/>
      <c r="AJ181" s="7">
        <f t="shared" si="16"/>
        <v>239</v>
      </c>
      <c r="AK181" s="12">
        <f t="shared" si="17"/>
        <v>1977</v>
      </c>
      <c r="AL181" s="12">
        <f t="shared" si="27"/>
        <v>1677</v>
      </c>
    </row>
    <row r="182" spans="1:38" x14ac:dyDescent="0.25">
      <c r="A182" s="2">
        <v>240</v>
      </c>
      <c r="B182" s="7">
        <f>Raw_Data!C242</f>
        <v>108642</v>
      </c>
      <c r="C182" s="6">
        <f>Raw_Data!E242</f>
        <v>18468</v>
      </c>
      <c r="D182" s="6">
        <f>Raw_Data!D242</f>
        <v>1489</v>
      </c>
      <c r="E182" s="7">
        <f t="shared" ref="E182:G182" si="198">IF(ISBLANK(B182),(B181+B183)/2, B182)</f>
        <v>108642</v>
      </c>
      <c r="F182" s="6">
        <f t="shared" si="198"/>
        <v>18468</v>
      </c>
      <c r="G182" s="6">
        <f t="shared" si="198"/>
        <v>1489</v>
      </c>
      <c r="H182" s="6">
        <f t="shared" si="1"/>
        <v>0.97638217391304349</v>
      </c>
      <c r="I182" s="6">
        <f t="shared" si="2"/>
        <v>1.9279347826086958E-2</v>
      </c>
      <c r="J182" s="6">
        <f t="shared" si="3"/>
        <v>4.3384782608695653E-3</v>
      </c>
      <c r="K182" s="2">
        <v>1</v>
      </c>
      <c r="L182" s="6">
        <f t="shared" si="4"/>
        <v>-1.8824011542060492E-2</v>
      </c>
      <c r="M182" s="6">
        <f t="shared" si="12"/>
        <v>-2.6641304347824191E-4</v>
      </c>
      <c r="P182" s="2">
        <v>1</v>
      </c>
      <c r="Q182" s="6">
        <f t="shared" si="5"/>
        <v>1.9279347826086958E-2</v>
      </c>
      <c r="R182" s="6">
        <f t="shared" si="13"/>
        <v>1.108695652173898E-5</v>
      </c>
      <c r="U182" s="2">
        <f t="shared" si="14"/>
        <v>240</v>
      </c>
      <c r="V182" s="1">
        <f t="shared" si="6"/>
        <v>44136</v>
      </c>
      <c r="W182" s="6">
        <f t="shared" si="19"/>
        <v>0.98003967421576965</v>
      </c>
      <c r="X182" s="6">
        <f t="shared" si="20"/>
        <v>1.6587423864293922E-2</v>
      </c>
      <c r="Y182" s="6">
        <f t="shared" si="21"/>
        <v>3.3729019199361058E-3</v>
      </c>
      <c r="AF182" s="6">
        <f t="shared" si="8"/>
        <v>91817.498607459609</v>
      </c>
      <c r="AG182" s="7">
        <f t="shared" si="9"/>
        <v>16824.501392540391</v>
      </c>
      <c r="AH182" s="5">
        <f t="shared" si="10"/>
        <v>0.18323850734018476</v>
      </c>
      <c r="AI182" s="5"/>
      <c r="AJ182" s="7">
        <f t="shared" si="16"/>
        <v>240</v>
      </c>
      <c r="AK182" s="12">
        <f t="shared" si="17"/>
        <v>1423</v>
      </c>
      <c r="AL182" s="12">
        <f t="shared" si="27"/>
        <v>1671.4285714285713</v>
      </c>
    </row>
    <row r="183" spans="1:38" x14ac:dyDescent="0.25">
      <c r="A183" s="2">
        <v>241</v>
      </c>
      <c r="B183" s="7">
        <f>Raw_Data!C243</f>
        <v>109670</v>
      </c>
      <c r="C183" s="6">
        <f>Raw_Data!E243</f>
        <v>18516</v>
      </c>
      <c r="D183" s="6">
        <f>Raw_Data!D243</f>
        <v>1492</v>
      </c>
      <c r="E183" s="7">
        <f t="shared" ref="E183:G183" si="199">IF(ISBLANK(B183),(B182+B184)/2, B183)</f>
        <v>109670</v>
      </c>
      <c r="F183" s="6">
        <f t="shared" si="199"/>
        <v>18516</v>
      </c>
      <c r="G183" s="6">
        <f t="shared" si="199"/>
        <v>1492</v>
      </c>
      <c r="H183" s="6">
        <f t="shared" si="1"/>
        <v>0.97615869565217395</v>
      </c>
      <c r="I183" s="6">
        <f t="shared" si="2"/>
        <v>1.9491739130434782E-2</v>
      </c>
      <c r="J183" s="6">
        <f t="shared" si="3"/>
        <v>4.3495652173913043E-3</v>
      </c>
      <c r="K183" s="2">
        <v>1</v>
      </c>
      <c r="L183" s="6">
        <f t="shared" si="4"/>
        <v>-1.9027030645557656E-2</v>
      </c>
      <c r="M183" s="6">
        <f t="shared" si="12"/>
        <v>-2.9750000000000609E-4</v>
      </c>
      <c r="P183" s="2">
        <v>1</v>
      </c>
      <c r="Q183" s="6">
        <f t="shared" si="5"/>
        <v>1.9491739130434782E-2</v>
      </c>
      <c r="R183" s="6">
        <f t="shared" si="13"/>
        <v>1.1695652173913072E-4</v>
      </c>
      <c r="U183" s="2">
        <f t="shared" si="14"/>
        <v>241</v>
      </c>
      <c r="V183" s="1">
        <f t="shared" si="6"/>
        <v>44137</v>
      </c>
      <c r="W183" s="6">
        <f t="shared" si="19"/>
        <v>0.97968998443408972</v>
      </c>
      <c r="X183" s="6">
        <f t="shared" si="20"/>
        <v>1.6868499339526544E-2</v>
      </c>
      <c r="Y183" s="6">
        <f t="shared" si="21"/>
        <v>3.4415162263841696E-3</v>
      </c>
      <c r="AF183" s="6">
        <f t="shared" si="8"/>
        <v>93426.071603187273</v>
      </c>
      <c r="AG183" s="7">
        <f t="shared" si="9"/>
        <v>16243.928396812727</v>
      </c>
      <c r="AH183" s="5">
        <f t="shared" si="10"/>
        <v>0.17386932917190706</v>
      </c>
      <c r="AI183" s="5"/>
      <c r="AJ183" s="7">
        <f t="shared" si="16"/>
        <v>241</v>
      </c>
      <c r="AK183" s="12">
        <f t="shared" si="17"/>
        <v>1028</v>
      </c>
      <c r="AL183" s="12">
        <f t="shared" si="27"/>
        <v>1686.2857142857142</v>
      </c>
    </row>
    <row r="184" spans="1:38" x14ac:dyDescent="0.25">
      <c r="A184" s="2">
        <v>242</v>
      </c>
      <c r="B184" s="7">
        <f>Raw_Data!C244</f>
        <v>111379</v>
      </c>
      <c r="C184" s="6">
        <f>Raw_Data!E244</f>
        <v>19043</v>
      </c>
      <c r="D184" s="6">
        <f>Raw_Data!D244</f>
        <v>1503</v>
      </c>
      <c r="E184" s="7">
        <f t="shared" ref="E184:G184" si="200">IF(ISBLANK(B184),(B183+B185)/2, B184)</f>
        <v>111379</v>
      </c>
      <c r="F184" s="6">
        <f t="shared" si="200"/>
        <v>19043</v>
      </c>
      <c r="G184" s="6">
        <f t="shared" si="200"/>
        <v>1503</v>
      </c>
      <c r="H184" s="6">
        <f t="shared" si="1"/>
        <v>0.97578717391304348</v>
      </c>
      <c r="I184" s="6">
        <f t="shared" si="2"/>
        <v>1.9746304347826087E-2</v>
      </c>
      <c r="J184" s="6">
        <f t="shared" si="3"/>
        <v>4.466521739130435E-3</v>
      </c>
      <c r="K184" s="2">
        <v>1</v>
      </c>
      <c r="L184" s="6">
        <f t="shared" si="4"/>
        <v>-1.9268190514792061E-2</v>
      </c>
      <c r="M184" s="6">
        <f t="shared" si="12"/>
        <v>-3.6293478260873702E-4</v>
      </c>
      <c r="P184" s="2">
        <v>1</v>
      </c>
      <c r="Q184" s="6">
        <f t="shared" si="5"/>
        <v>1.9746304347826087E-2</v>
      </c>
      <c r="R184" s="6">
        <f t="shared" si="13"/>
        <v>1.380434782608693E-4</v>
      </c>
      <c r="U184" s="2">
        <f t="shared" si="14"/>
        <v>242</v>
      </c>
      <c r="V184" s="1">
        <f t="shared" si="6"/>
        <v>44138</v>
      </c>
      <c r="W184" s="6">
        <f t="shared" si="19"/>
        <v>0.97937044174351018</v>
      </c>
      <c r="X184" s="6">
        <f t="shared" si="20"/>
        <v>1.7153780181858546E-2</v>
      </c>
      <c r="Y184" s="6">
        <f t="shared" si="21"/>
        <v>3.4757780746309313E-3</v>
      </c>
      <c r="AF184" s="6">
        <f t="shared" si="8"/>
        <v>94895.967979853172</v>
      </c>
      <c r="AG184" s="7">
        <f t="shared" si="9"/>
        <v>16483.032020146828</v>
      </c>
      <c r="AH184" s="5">
        <f t="shared" si="10"/>
        <v>0.17369580995945208</v>
      </c>
      <c r="AI184" s="5"/>
      <c r="AJ184" s="7">
        <f t="shared" si="16"/>
        <v>242</v>
      </c>
      <c r="AK184" s="12">
        <f t="shared" si="17"/>
        <v>1709</v>
      </c>
      <c r="AL184" s="12">
        <f t="shared" si="27"/>
        <v>1677.4285714285713</v>
      </c>
    </row>
    <row r="185" spans="1:38" x14ac:dyDescent="0.25">
      <c r="A185" s="2">
        <v>243</v>
      </c>
      <c r="B185" s="7">
        <f>Raw_Data!C245</f>
        <v>113009</v>
      </c>
      <c r="C185" s="6">
        <f>Raw_Data!E245</f>
        <v>19667</v>
      </c>
      <c r="D185" s="6">
        <f>Raw_Data!D245</f>
        <v>1514</v>
      </c>
      <c r="E185" s="7">
        <f t="shared" ref="E185:G185" si="201">IF(ISBLANK(B185),(B184+B186)/2, B185)</f>
        <v>113009</v>
      </c>
      <c r="F185" s="6">
        <f t="shared" si="201"/>
        <v>19667</v>
      </c>
      <c r="G185" s="6">
        <f t="shared" si="201"/>
        <v>1514</v>
      </c>
      <c r="H185" s="6">
        <f t="shared" si="1"/>
        <v>0.97543282608695647</v>
      </c>
      <c r="I185" s="6">
        <f t="shared" si="2"/>
        <v>1.9962608695652174E-2</v>
      </c>
      <c r="J185" s="6">
        <f t="shared" si="3"/>
        <v>4.6045652173913043E-3</v>
      </c>
      <c r="K185" s="2">
        <v>1</v>
      </c>
      <c r="L185" s="6">
        <f t="shared" si="4"/>
        <v>-1.9472183816068054E-2</v>
      </c>
      <c r="M185" s="6">
        <f t="shared" si="12"/>
        <v>-4.2369565217392768E-4</v>
      </c>
      <c r="P185" s="2">
        <v>1</v>
      </c>
      <c r="Q185" s="6">
        <f t="shared" si="5"/>
        <v>1.9962608695652174E-2</v>
      </c>
      <c r="R185" s="6">
        <f t="shared" si="13"/>
        <v>1.4282608695652139E-4</v>
      </c>
      <c r="U185" s="2">
        <f t="shared" si="14"/>
        <v>243</v>
      </c>
      <c r="V185" s="1">
        <f t="shared" si="6"/>
        <v>44139</v>
      </c>
      <c r="W185" s="6">
        <f t="shared" si="19"/>
        <v>0.97900965584449229</v>
      </c>
      <c r="X185" s="6">
        <f t="shared" si="20"/>
        <v>1.7444211928134744E-2</v>
      </c>
      <c r="Y185" s="6">
        <f t="shared" si="21"/>
        <v>3.5461322273733506E-3</v>
      </c>
      <c r="AF185" s="6">
        <f t="shared" si="8"/>
        <v>96555.583115335481</v>
      </c>
      <c r="AG185" s="7">
        <f t="shared" si="9"/>
        <v>16453.416884664519</v>
      </c>
      <c r="AH185" s="5">
        <f t="shared" si="10"/>
        <v>0.17040357847573601</v>
      </c>
      <c r="AI185" s="5"/>
      <c r="AJ185" s="7">
        <f t="shared" si="16"/>
        <v>243</v>
      </c>
      <c r="AK185" s="12">
        <f t="shared" si="17"/>
        <v>1630</v>
      </c>
      <c r="AL185" s="12">
        <f t="shared" si="27"/>
        <v>1645</v>
      </c>
    </row>
    <row r="186" spans="1:38" x14ac:dyDescent="0.25">
      <c r="A186" s="2">
        <v>244</v>
      </c>
      <c r="B186" s="7">
        <f>Raw_Data!C246</f>
        <v>115277</v>
      </c>
      <c r="C186" s="6">
        <f>Raw_Data!E246</f>
        <v>20304</v>
      </c>
      <c r="D186" s="6">
        <f>Raw_Data!D246</f>
        <v>1534</v>
      </c>
      <c r="E186" s="7">
        <f t="shared" ref="E186:G186" si="202">IF(ISBLANK(B186),(B185+B187)/2, B186)</f>
        <v>115277</v>
      </c>
      <c r="F186" s="6">
        <f t="shared" si="202"/>
        <v>20304</v>
      </c>
      <c r="G186" s="6">
        <f t="shared" si="202"/>
        <v>1534</v>
      </c>
      <c r="H186" s="6">
        <f t="shared" si="1"/>
        <v>0.97493978260869563</v>
      </c>
      <c r="I186" s="6">
        <f t="shared" si="2"/>
        <v>2.0312826086956521E-2</v>
      </c>
      <c r="J186" s="6">
        <f t="shared" si="3"/>
        <v>4.7473913043478257E-3</v>
      </c>
      <c r="K186" s="2">
        <v>1</v>
      </c>
      <c r="L186" s="6">
        <f t="shared" si="4"/>
        <v>-1.9803782249385633E-2</v>
      </c>
      <c r="M186" s="6">
        <f t="shared" si="12"/>
        <v>-4.8869565217390942E-4</v>
      </c>
      <c r="P186" s="2">
        <v>1</v>
      </c>
      <c r="Q186" s="6">
        <f t="shared" si="5"/>
        <v>2.0312826086956521E-2</v>
      </c>
      <c r="R186" s="6">
        <f t="shared" si="13"/>
        <v>1.3739130434782618E-4</v>
      </c>
      <c r="U186" s="2">
        <f t="shared" si="14"/>
        <v>244</v>
      </c>
      <c r="V186" s="1">
        <f t="shared" si="6"/>
        <v>44140</v>
      </c>
      <c r="W186" s="6">
        <f t="shared" si="19"/>
        <v>0.97867884933369842</v>
      </c>
      <c r="X186" s="6">
        <f t="shared" si="20"/>
        <v>1.7738985330496299E-2</v>
      </c>
      <c r="Y186" s="6">
        <f t="shared" si="21"/>
        <v>3.5821653358049581E-3</v>
      </c>
      <c r="AF186" s="6">
        <f t="shared" si="8"/>
        <v>98077.293064987272</v>
      </c>
      <c r="AG186" s="7">
        <f t="shared" si="9"/>
        <v>17199.706935012728</v>
      </c>
      <c r="AH186" s="5">
        <f t="shared" si="10"/>
        <v>0.17536889933958497</v>
      </c>
      <c r="AI186" s="5"/>
      <c r="AJ186" s="7">
        <f t="shared" si="16"/>
        <v>244</v>
      </c>
      <c r="AK186" s="12">
        <f t="shared" si="17"/>
        <v>2268</v>
      </c>
      <c r="AL186" s="12">
        <f t="shared" si="27"/>
        <v>1710.2857142857142</v>
      </c>
    </row>
    <row r="187" spans="1:38" x14ac:dyDescent="0.25">
      <c r="A187" s="2">
        <v>245</v>
      </c>
      <c r="B187" s="7">
        <f>Raw_Data!C247</f>
        <v>117505</v>
      </c>
      <c r="C187" s="6">
        <f>Raw_Data!E247</f>
        <v>20926</v>
      </c>
      <c r="D187" s="6">
        <f>Raw_Data!D247</f>
        <v>1544</v>
      </c>
      <c r="E187" s="7">
        <f t="shared" ref="E187:G187" si="203">IF(ISBLANK(B187),(B186+B188)/2, B187)</f>
        <v>117505</v>
      </c>
      <c r="F187" s="6">
        <f t="shared" si="203"/>
        <v>20926</v>
      </c>
      <c r="G187" s="6">
        <f t="shared" si="203"/>
        <v>1544</v>
      </c>
      <c r="H187" s="6">
        <f t="shared" si="1"/>
        <v>0.97445543478260865</v>
      </c>
      <c r="I187" s="6">
        <f t="shared" si="2"/>
        <v>2.0659782608695651E-2</v>
      </c>
      <c r="J187" s="6">
        <f t="shared" si="3"/>
        <v>4.8847826086956519E-3</v>
      </c>
      <c r="K187" s="2">
        <v>1</v>
      </c>
      <c r="L187" s="6">
        <f t="shared" si="4"/>
        <v>-2.0132037444470698E-2</v>
      </c>
      <c r="M187" s="6">
        <f t="shared" si="12"/>
        <v>-4.7652173913043105E-4</v>
      </c>
      <c r="P187" s="2">
        <v>1</v>
      </c>
      <c r="Q187" s="6">
        <f t="shared" si="5"/>
        <v>2.0659782608695651E-2</v>
      </c>
      <c r="R187" s="6">
        <f t="shared" si="13"/>
        <v>1.31304347826087E-4</v>
      </c>
      <c r="U187" s="2">
        <f t="shared" si="14"/>
        <v>245</v>
      </c>
      <c r="V187" s="1">
        <f t="shared" si="6"/>
        <v>44141</v>
      </c>
      <c r="W187" s="6">
        <f t="shared" si="19"/>
        <v>0.97830661449952039</v>
      </c>
      <c r="X187" s="6">
        <f t="shared" si="20"/>
        <v>1.8039068273228626E-2</v>
      </c>
      <c r="Y187" s="6">
        <f t="shared" si="21"/>
        <v>3.6543172272513894E-3</v>
      </c>
      <c r="AF187" s="6">
        <f t="shared" si="8"/>
        <v>99789.57330220622</v>
      </c>
      <c r="AG187" s="7">
        <f t="shared" si="9"/>
        <v>17715.42669779378</v>
      </c>
      <c r="AH187" s="5">
        <f t="shared" si="10"/>
        <v>0.17752783293444663</v>
      </c>
      <c r="AI187" s="5"/>
      <c r="AJ187" s="7">
        <f t="shared" si="16"/>
        <v>245</v>
      </c>
      <c r="AK187" s="12">
        <f t="shared" si="17"/>
        <v>2228</v>
      </c>
      <c r="AL187" s="12">
        <f t="shared" si="27"/>
        <v>1751.8571428571429</v>
      </c>
    </row>
    <row r="188" spans="1:38" x14ac:dyDescent="0.25">
      <c r="A188" s="2">
        <v>246</v>
      </c>
      <c r="B188" s="7">
        <f>Raw_Data!C248</f>
        <v>119661</v>
      </c>
      <c r="C188" s="6">
        <f>Raw_Data!E248</f>
        <v>21513</v>
      </c>
      <c r="D188" s="6">
        <f>Raw_Data!D248</f>
        <v>1561</v>
      </c>
      <c r="E188" s="7">
        <f t="shared" ref="E188:G188" si="204">IF(ISBLANK(B188),(B187+B189)/2, B188)</f>
        <v>119661</v>
      </c>
      <c r="F188" s="6">
        <f t="shared" si="204"/>
        <v>21513</v>
      </c>
      <c r="G188" s="6">
        <f t="shared" si="204"/>
        <v>1561</v>
      </c>
      <c r="H188" s="6">
        <f t="shared" si="1"/>
        <v>0.97398673913043476</v>
      </c>
      <c r="I188" s="6">
        <f t="shared" si="2"/>
        <v>2.0997173913043479E-2</v>
      </c>
      <c r="J188" s="6">
        <f t="shared" si="3"/>
        <v>5.0160869565217389E-3</v>
      </c>
      <c r="K188" s="2">
        <v>1</v>
      </c>
      <c r="L188" s="6">
        <f t="shared" si="4"/>
        <v>-2.045096895051985E-2</v>
      </c>
      <c r="M188" s="6">
        <f t="shared" si="12"/>
        <v>-3.62282608695641E-4</v>
      </c>
      <c r="P188" s="2">
        <v>1</v>
      </c>
      <c r="Q188" s="6">
        <f t="shared" si="5"/>
        <v>2.0997173913043479E-2</v>
      </c>
      <c r="R188" s="6">
        <f t="shared" si="13"/>
        <v>1.0782608695652195E-4</v>
      </c>
      <c r="U188" s="2">
        <f t="shared" si="14"/>
        <v>246</v>
      </c>
      <c r="V188" s="1">
        <f t="shared" si="6"/>
        <v>44142</v>
      </c>
      <c r="W188" s="6">
        <f t="shared" si="19"/>
        <v>0.97796418685559172</v>
      </c>
      <c r="X188" s="6">
        <f t="shared" si="20"/>
        <v>1.8343632688652214E-2</v>
      </c>
      <c r="Y188" s="6">
        <f t="shared" si="21"/>
        <v>3.6921804557557094E-3</v>
      </c>
      <c r="AF188" s="6">
        <f t="shared" si="8"/>
        <v>101364.74046427807</v>
      </c>
      <c r="AG188" s="7">
        <f t="shared" si="9"/>
        <v>18296.259535721925</v>
      </c>
      <c r="AH188" s="5">
        <f t="shared" si="10"/>
        <v>0.18049924906747733</v>
      </c>
      <c r="AI188" s="5"/>
      <c r="AJ188" s="7">
        <f t="shared" si="16"/>
        <v>246</v>
      </c>
      <c r="AK188" s="12">
        <f t="shared" si="17"/>
        <v>2156</v>
      </c>
      <c r="AL188" s="12">
        <f t="shared" si="27"/>
        <v>1777.4285714285713</v>
      </c>
    </row>
    <row r="189" spans="1:38" x14ac:dyDescent="0.25">
      <c r="A189" s="2">
        <v>247</v>
      </c>
      <c r="B189" s="7">
        <f>Raw_Data!C249</f>
        <v>120838</v>
      </c>
      <c r="C189" s="6">
        <f>Raw_Data!E249</f>
        <v>22005</v>
      </c>
      <c r="D189" s="6">
        <f>Raw_Data!D249</f>
        <v>1565</v>
      </c>
      <c r="E189" s="7">
        <f t="shared" ref="E189:G189" si="205">IF(ISBLANK(B189),(B188+B190)/2, B189)</f>
        <v>120838</v>
      </c>
      <c r="F189" s="6">
        <f t="shared" si="205"/>
        <v>22005</v>
      </c>
      <c r="G189" s="6">
        <f t="shared" si="205"/>
        <v>1565</v>
      </c>
      <c r="H189" s="6">
        <f t="shared" si="1"/>
        <v>0.97373086956521737</v>
      </c>
      <c r="I189" s="6">
        <f t="shared" si="2"/>
        <v>2.1145217391304347E-2</v>
      </c>
      <c r="J189" s="6">
        <f t="shared" si="3"/>
        <v>5.1239130434782608E-3</v>
      </c>
      <c r="K189" s="2">
        <v>1</v>
      </c>
      <c r="L189" s="6">
        <f t="shared" si="4"/>
        <v>-2.0589750917580339E-2</v>
      </c>
      <c r="M189" s="6">
        <f t="shared" si="12"/>
        <v>-3.1586956521739706E-4</v>
      </c>
      <c r="P189" s="2">
        <v>1</v>
      </c>
      <c r="Q189" s="6">
        <f t="shared" si="5"/>
        <v>2.1145217391304347E-2</v>
      </c>
      <c r="R189" s="6">
        <f t="shared" si="13"/>
        <v>2.0608695652173884E-4</v>
      </c>
      <c r="U189" s="2">
        <f t="shared" si="14"/>
        <v>247</v>
      </c>
      <c r="V189" s="1">
        <f t="shared" si="6"/>
        <v>44143</v>
      </c>
      <c r="W189" s="6">
        <f t="shared" si="19"/>
        <v>0.97758014031600116</v>
      </c>
      <c r="X189" s="6">
        <f t="shared" si="20"/>
        <v>1.8653669885503738E-2</v>
      </c>
      <c r="Y189" s="6">
        <f t="shared" si="21"/>
        <v>3.7661897984955254E-3</v>
      </c>
      <c r="AF189" s="6">
        <f t="shared" si="8"/>
        <v>103131.35454639468</v>
      </c>
      <c r="AG189" s="7">
        <f t="shared" si="9"/>
        <v>17706.645453605321</v>
      </c>
      <c r="AH189" s="5">
        <f t="shared" si="10"/>
        <v>0.17169022487375368</v>
      </c>
      <c r="AI189" s="5"/>
      <c r="AJ189" s="7">
        <f t="shared" si="16"/>
        <v>247</v>
      </c>
      <c r="AK189" s="12">
        <f t="shared" si="17"/>
        <v>1177</v>
      </c>
      <c r="AL189" s="12">
        <f t="shared" si="27"/>
        <v>1742.2857142857142</v>
      </c>
    </row>
    <row r="190" spans="1:38" x14ac:dyDescent="0.25">
      <c r="A190" s="2">
        <v>248</v>
      </c>
      <c r="B190" s="7">
        <f>Raw_Data!C250</f>
        <v>122567</v>
      </c>
      <c r="C190" s="6">
        <f>Raw_Data!E250</f>
        <v>22942</v>
      </c>
      <c r="D190" s="6">
        <f>Raw_Data!D250</f>
        <v>1576</v>
      </c>
      <c r="E190" s="7">
        <f t="shared" ref="E190:G190" si="206">IF(ISBLANK(B190),(B189+B191)/2, B190)</f>
        <v>122567</v>
      </c>
      <c r="F190" s="6">
        <f t="shared" si="206"/>
        <v>22942</v>
      </c>
      <c r="G190" s="6">
        <f t="shared" si="206"/>
        <v>1576</v>
      </c>
      <c r="H190" s="6">
        <f t="shared" si="1"/>
        <v>0.97335499999999997</v>
      </c>
      <c r="I190" s="6">
        <f t="shared" si="2"/>
        <v>2.1315000000000001E-2</v>
      </c>
      <c r="J190" s="6">
        <f t="shared" si="3"/>
        <v>5.3299999999999997E-3</v>
      </c>
      <c r="K190" s="2">
        <v>1</v>
      </c>
      <c r="L190" s="6">
        <f t="shared" si="4"/>
        <v>-2.0747061825E-2</v>
      </c>
      <c r="M190" s="6">
        <f t="shared" si="12"/>
        <v>-4.1391304347826452E-4</v>
      </c>
      <c r="P190" s="2">
        <v>1</v>
      </c>
      <c r="Q190" s="6">
        <f t="shared" si="5"/>
        <v>2.1315000000000001E-2</v>
      </c>
      <c r="R190" s="6">
        <f t="shared" si="13"/>
        <v>5.1521739130435361E-5</v>
      </c>
      <c r="U190" s="2">
        <f t="shared" si="14"/>
        <v>248</v>
      </c>
      <c r="V190" s="1">
        <f t="shared" si="6"/>
        <v>44144</v>
      </c>
      <c r="W190" s="6">
        <f t="shared" si="19"/>
        <v>0.97722572418622677</v>
      </c>
      <c r="X190" s="6">
        <f t="shared" si="20"/>
        <v>1.8968331958550379E-2</v>
      </c>
      <c r="Y190" s="6">
        <f t="shared" si="21"/>
        <v>3.8059438552224666E-3</v>
      </c>
      <c r="AF190" s="6">
        <f t="shared" si="8"/>
        <v>104761.66874335684</v>
      </c>
      <c r="AG190" s="7">
        <f t="shared" si="9"/>
        <v>17805.331256643156</v>
      </c>
      <c r="AH190" s="5">
        <f t="shared" si="10"/>
        <v>0.16996036308148471</v>
      </c>
      <c r="AI190" s="5"/>
      <c r="AJ190" s="7">
        <f t="shared" si="16"/>
        <v>248</v>
      </c>
      <c r="AK190" s="12">
        <f t="shared" si="17"/>
        <v>1729</v>
      </c>
      <c r="AL190" s="12">
        <f t="shared" si="27"/>
        <v>1842.4285714285713</v>
      </c>
    </row>
    <row r="191" spans="1:38" x14ac:dyDescent="0.25">
      <c r="A191" s="2">
        <v>249</v>
      </c>
      <c r="B191" s="7">
        <f>Raw_Data!C251</f>
        <v>124646</v>
      </c>
      <c r="C191" s="6">
        <f>Raw_Data!E251</f>
        <v>23165</v>
      </c>
      <c r="D191" s="6">
        <f>Raw_Data!D251</f>
        <v>1590</v>
      </c>
      <c r="E191" s="7">
        <f t="shared" ref="E191:G191" si="207">IF(ISBLANK(B191),(B190+B192)/2, B191)</f>
        <v>124646</v>
      </c>
      <c r="F191" s="6">
        <f t="shared" si="207"/>
        <v>23165</v>
      </c>
      <c r="G191" s="6">
        <f t="shared" si="207"/>
        <v>1590</v>
      </c>
      <c r="H191" s="6">
        <f t="shared" si="1"/>
        <v>0.97290304347826084</v>
      </c>
      <c r="I191" s="6">
        <f t="shared" si="2"/>
        <v>2.1715434782608695E-2</v>
      </c>
      <c r="J191" s="6">
        <f t="shared" si="3"/>
        <v>5.381521739130435E-3</v>
      </c>
      <c r="K191" s="2">
        <v>1</v>
      </c>
      <c r="L191" s="6">
        <f t="shared" si="4"/>
        <v>-2.1127012590453687E-2</v>
      </c>
      <c r="M191" s="6">
        <f t="shared" si="12"/>
        <v>-5.1923913043477876E-4</v>
      </c>
      <c r="P191" s="2">
        <v>1</v>
      </c>
      <c r="Q191" s="6">
        <f t="shared" si="5"/>
        <v>2.1715434782608695E-2</v>
      </c>
      <c r="R191" s="6">
        <f t="shared" si="13"/>
        <v>8.8478260869565006E-5</v>
      </c>
      <c r="U191" s="2">
        <f t="shared" si="14"/>
        <v>249</v>
      </c>
      <c r="V191" s="1">
        <f t="shared" si="6"/>
        <v>44145</v>
      </c>
      <c r="W191" s="6">
        <f t="shared" si="19"/>
        <v>0.97682949302609623</v>
      </c>
      <c r="X191" s="6">
        <f t="shared" si="20"/>
        <v>1.9288634741921676E-2</v>
      </c>
      <c r="Y191" s="6">
        <f t="shared" si="21"/>
        <v>3.8818722319825462E-3</v>
      </c>
      <c r="AF191" s="6">
        <f t="shared" si="8"/>
        <v>106584.33207995734</v>
      </c>
      <c r="AG191" s="7">
        <f t="shared" si="9"/>
        <v>18061.667920042659</v>
      </c>
      <c r="AH191" s="5">
        <f t="shared" si="10"/>
        <v>0.16945893986081531</v>
      </c>
      <c r="AI191" s="5"/>
      <c r="AJ191" s="7">
        <f t="shared" si="16"/>
        <v>249</v>
      </c>
      <c r="AK191" s="12">
        <f t="shared" si="17"/>
        <v>2079</v>
      </c>
      <c r="AL191" s="12">
        <f t="shared" si="27"/>
        <v>1895.2857142857142</v>
      </c>
    </row>
    <row r="192" spans="1:38" x14ac:dyDescent="0.25">
      <c r="A192" s="2">
        <v>250</v>
      </c>
      <c r="B192" s="7">
        <f>Raw_Data!C252</f>
        <v>127344</v>
      </c>
      <c r="C192" s="6">
        <f>Raw_Data!E252</f>
        <v>23558</v>
      </c>
      <c r="D192" s="6">
        <f>Raw_Data!D252</f>
        <v>1604</v>
      </c>
      <c r="E192" s="7">
        <f t="shared" ref="E192:G192" si="208">IF(ISBLANK(B192),(B191+B193)/2, B192)</f>
        <v>127344</v>
      </c>
      <c r="F192" s="6">
        <f t="shared" si="208"/>
        <v>23558</v>
      </c>
      <c r="G192" s="6">
        <f t="shared" si="208"/>
        <v>1604</v>
      </c>
      <c r="H192" s="6">
        <f t="shared" si="1"/>
        <v>0.97231652173913041</v>
      </c>
      <c r="I192" s="6">
        <f t="shared" si="2"/>
        <v>2.2213478260869564E-2</v>
      </c>
      <c r="J192" s="6">
        <f t="shared" si="3"/>
        <v>5.47E-3</v>
      </c>
      <c r="K192" s="2">
        <v>1</v>
      </c>
      <c r="L192" s="6">
        <f t="shared" si="4"/>
        <v>-2.159853191833648E-2</v>
      </c>
      <c r="M192" s="6">
        <f t="shared" si="12"/>
        <v>-5.4717391304348606E-4</v>
      </c>
      <c r="P192" s="2">
        <v>1</v>
      </c>
      <c r="Q192" s="6">
        <f t="shared" si="5"/>
        <v>2.2213478260869564E-2</v>
      </c>
      <c r="R192" s="6">
        <f t="shared" si="13"/>
        <v>1.9347826086956073E-5</v>
      </c>
      <c r="U192" s="2">
        <f t="shared" si="14"/>
        <v>250</v>
      </c>
      <c r="V192" s="1">
        <f t="shared" si="6"/>
        <v>44146</v>
      </c>
      <c r="W192" s="6">
        <f t="shared" si="19"/>
        <v>0.97646271082745506</v>
      </c>
      <c r="X192" s="6">
        <f t="shared" si="20"/>
        <v>1.9613709448735271E-2</v>
      </c>
      <c r="Y192" s="6">
        <f t="shared" si="21"/>
        <v>3.9235797238093171E-3</v>
      </c>
      <c r="AF192" s="6">
        <f t="shared" si="8"/>
        <v>108271.53019370673</v>
      </c>
      <c r="AG192" s="7">
        <f t="shared" si="9"/>
        <v>19072.469806293273</v>
      </c>
      <c r="AH192" s="5">
        <f t="shared" si="10"/>
        <v>0.17615406166488132</v>
      </c>
      <c r="AI192" s="5"/>
      <c r="AJ192" s="7">
        <f t="shared" si="16"/>
        <v>250</v>
      </c>
      <c r="AK192" s="12">
        <f t="shared" si="17"/>
        <v>2698</v>
      </c>
      <c r="AL192" s="12">
        <f t="shared" si="27"/>
        <v>2047.8571428571429</v>
      </c>
    </row>
    <row r="193" spans="1:38" x14ac:dyDescent="0.25">
      <c r="A193" s="2">
        <v>251</v>
      </c>
      <c r="B193" s="7">
        <f>Raw_Data!C253</f>
        <v>129680</v>
      </c>
      <c r="C193" s="6">
        <f>Raw_Data!E253</f>
        <v>23629</v>
      </c>
      <c r="D193" s="6">
        <f>Raw_Data!D253</f>
        <v>1622</v>
      </c>
      <c r="E193" s="7">
        <f t="shared" ref="E193:G193" si="209">IF(ISBLANK(B193),(B192+B194)/2, B193)</f>
        <v>129680</v>
      </c>
      <c r="F193" s="6">
        <f t="shared" si="209"/>
        <v>23629</v>
      </c>
      <c r="G193" s="6">
        <f t="shared" si="209"/>
        <v>1622</v>
      </c>
      <c r="H193" s="6">
        <f t="shared" si="1"/>
        <v>0.97180869565217387</v>
      </c>
      <c r="I193" s="6">
        <f t="shared" si="2"/>
        <v>2.270195652173913E-2</v>
      </c>
      <c r="J193" s="6">
        <f t="shared" si="3"/>
        <v>5.4893478260869561E-3</v>
      </c>
      <c r="K193" s="2">
        <v>1</v>
      </c>
      <c r="L193" s="6">
        <f t="shared" si="4"/>
        <v>-2.2061958756143665E-2</v>
      </c>
      <c r="M193" s="6">
        <f t="shared" si="12"/>
        <v>-5.9782608695652106E-4</v>
      </c>
      <c r="P193" s="2">
        <v>1</v>
      </c>
      <c r="Q193" s="6">
        <f t="shared" si="5"/>
        <v>2.270195652173913E-2</v>
      </c>
      <c r="R193" s="6">
        <f t="shared" si="13"/>
        <v>5.8260869565217657E-5</v>
      </c>
      <c r="U193" s="2">
        <f t="shared" si="14"/>
        <v>251</v>
      </c>
      <c r="V193" s="1">
        <f t="shared" si="6"/>
        <v>44147</v>
      </c>
      <c r="W193" s="6">
        <f t="shared" si="19"/>
        <v>0.97605391179727119</v>
      </c>
      <c r="X193" s="6">
        <f t="shared" si="20"/>
        <v>1.9944597564463259E-2</v>
      </c>
      <c r="Y193" s="6">
        <f t="shared" si="21"/>
        <v>4.0014906382659877E-3</v>
      </c>
      <c r="AF193" s="6">
        <f t="shared" si="8"/>
        <v>110152.00573255253</v>
      </c>
      <c r="AG193" s="7">
        <f t="shared" si="9"/>
        <v>19527.994267447473</v>
      </c>
      <c r="AH193" s="5">
        <f t="shared" si="10"/>
        <v>0.17728223955232517</v>
      </c>
      <c r="AI193" s="5"/>
      <c r="AJ193" s="7">
        <f t="shared" si="16"/>
        <v>251</v>
      </c>
      <c r="AK193" s="12">
        <f t="shared" si="17"/>
        <v>2336</v>
      </c>
      <c r="AL193" s="12">
        <f t="shared" si="27"/>
        <v>2057.5714285714284</v>
      </c>
    </row>
    <row r="194" spans="1:38" x14ac:dyDescent="0.25">
      <c r="A194" s="2">
        <v>252</v>
      </c>
      <c r="B194" s="7">
        <f>Raw_Data!C254</f>
        <v>132844</v>
      </c>
      <c r="C194" s="6">
        <f>Raw_Data!E254</f>
        <v>23872</v>
      </c>
      <c r="D194" s="6">
        <f>Raw_Data!D254</f>
        <v>1647</v>
      </c>
      <c r="E194" s="7">
        <f t="shared" ref="E194:G194" si="210">IF(ISBLANK(B194),(B193+B195)/2, B194)</f>
        <v>132844</v>
      </c>
      <c r="F194" s="6">
        <f t="shared" si="210"/>
        <v>23872</v>
      </c>
      <c r="G194" s="6">
        <f t="shared" si="210"/>
        <v>1647</v>
      </c>
      <c r="H194" s="6">
        <f t="shared" si="1"/>
        <v>0.97112086956521737</v>
      </c>
      <c r="I194" s="6">
        <f t="shared" si="2"/>
        <v>2.3331521739130435E-2</v>
      </c>
      <c r="J194" s="6">
        <f t="shared" si="3"/>
        <v>5.5476086956521738E-3</v>
      </c>
      <c r="K194" s="2">
        <v>1</v>
      </c>
      <c r="L194" s="6">
        <f t="shared" si="4"/>
        <v>-2.2657727679584121E-2</v>
      </c>
      <c r="M194" s="6">
        <f t="shared" si="12"/>
        <v>-7.0184782608695429E-4</v>
      </c>
      <c r="P194" s="2">
        <v>1</v>
      </c>
      <c r="Q194" s="6">
        <f t="shared" si="5"/>
        <v>2.3331521739130435E-2</v>
      </c>
      <c r="R194" s="6">
        <f t="shared" si="13"/>
        <v>1.0173913043478276E-4</v>
      </c>
      <c r="U194" s="2">
        <f t="shared" si="14"/>
        <v>252</v>
      </c>
      <c r="V194" s="1">
        <f t="shared" si="6"/>
        <v>44148</v>
      </c>
      <c r="W194" s="6">
        <f t="shared" si="19"/>
        <v>0.97567437552917491</v>
      </c>
      <c r="X194" s="6">
        <f t="shared" si="20"/>
        <v>2.0280408348716483E-2</v>
      </c>
      <c r="Y194" s="6">
        <f t="shared" si="21"/>
        <v>4.0452161221082392E-3</v>
      </c>
      <c r="AF194" s="6">
        <f t="shared" si="8"/>
        <v>111897.87256579542</v>
      </c>
      <c r="AG194" s="7">
        <f t="shared" si="9"/>
        <v>20946.12743420458</v>
      </c>
      <c r="AH194" s="5">
        <f t="shared" si="10"/>
        <v>0.18718968425327617</v>
      </c>
      <c r="AI194" s="5"/>
      <c r="AJ194" s="7">
        <f t="shared" si="16"/>
        <v>252</v>
      </c>
      <c r="AK194" s="12">
        <f t="shared" si="17"/>
        <v>3164</v>
      </c>
      <c r="AL194" s="12">
        <f t="shared" si="27"/>
        <v>2191.2857142857142</v>
      </c>
    </row>
    <row r="195" spans="1:38" x14ac:dyDescent="0.25">
      <c r="A195" s="2">
        <v>253</v>
      </c>
      <c r="B195" s="7">
        <f>Raw_Data!C255</f>
        <v>136137</v>
      </c>
      <c r="C195" s="6">
        <f>Raw_Data!E255</f>
        <v>24329</v>
      </c>
      <c r="D195" s="6">
        <f>Raw_Data!D255</f>
        <v>1658</v>
      </c>
      <c r="E195" s="7">
        <f t="shared" ref="E195:G195" si="211">IF(ISBLANK(B195),(B194+B196)/2, B195)</f>
        <v>136137</v>
      </c>
      <c r="F195" s="6">
        <f t="shared" si="211"/>
        <v>24329</v>
      </c>
      <c r="G195" s="6">
        <f t="shared" si="211"/>
        <v>1658</v>
      </c>
      <c r="H195" s="6">
        <f t="shared" si="1"/>
        <v>0.97040499999999996</v>
      </c>
      <c r="I195" s="6">
        <f t="shared" si="2"/>
        <v>2.3945652173913045E-2</v>
      </c>
      <c r="J195" s="6">
        <f t="shared" si="3"/>
        <v>5.6493478260869565E-3</v>
      </c>
      <c r="K195" s="2">
        <v>1</v>
      </c>
      <c r="L195" s="6">
        <f t="shared" si="4"/>
        <v>-2.3236980597826088E-2</v>
      </c>
      <c r="M195" s="6">
        <f t="shared" si="12"/>
        <v>-5.1543478260868136E-4</v>
      </c>
      <c r="P195" s="2">
        <v>1</v>
      </c>
      <c r="Q195" s="6">
        <f t="shared" si="5"/>
        <v>2.3945652173913045E-2</v>
      </c>
      <c r="R195" s="6">
        <f t="shared" si="13"/>
        <v>1.8260869565217552E-5</v>
      </c>
      <c r="U195" s="2">
        <f t="shared" si="14"/>
        <v>253</v>
      </c>
      <c r="V195" s="1">
        <f t="shared" si="6"/>
        <v>44149</v>
      </c>
      <c r="W195" s="6">
        <f t="shared" si="19"/>
        <v>0.97525261485910975</v>
      </c>
      <c r="X195" s="6">
        <f t="shared" si="20"/>
        <v>2.0622210090362369E-2</v>
      </c>
      <c r="Y195" s="6">
        <f t="shared" si="21"/>
        <v>4.1251750505283142E-3</v>
      </c>
      <c r="AF195" s="6">
        <f t="shared" si="8"/>
        <v>113837.97164809518</v>
      </c>
      <c r="AG195" s="7">
        <f t="shared" si="9"/>
        <v>22299.028351904824</v>
      </c>
      <c r="AH195" s="5">
        <f t="shared" si="10"/>
        <v>0.19588392193807985</v>
      </c>
      <c r="AI195" s="5"/>
      <c r="AJ195" s="7">
        <f t="shared" si="16"/>
        <v>253</v>
      </c>
      <c r="AK195" s="12">
        <f t="shared" si="17"/>
        <v>3293</v>
      </c>
      <c r="AL195" s="12">
        <f t="shared" si="27"/>
        <v>2353.7142857142858</v>
      </c>
    </row>
    <row r="196" spans="1:38" x14ac:dyDescent="0.25">
      <c r="A196" s="2">
        <v>254</v>
      </c>
      <c r="B196" s="7">
        <f>Raw_Data!C256</f>
        <v>137586</v>
      </c>
      <c r="C196" s="6">
        <f>Raw_Data!E256</f>
        <v>24410</v>
      </c>
      <c r="D196" s="6">
        <f>Raw_Data!D256</f>
        <v>1661</v>
      </c>
      <c r="E196" s="7">
        <f t="shared" ref="E196:G196" si="212">IF(ISBLANK(B196),(B195+B197)/2, B196)</f>
        <v>137586</v>
      </c>
      <c r="F196" s="6">
        <f t="shared" si="212"/>
        <v>24410</v>
      </c>
      <c r="G196" s="6">
        <f t="shared" si="212"/>
        <v>1661</v>
      </c>
      <c r="H196" s="6">
        <f t="shared" si="1"/>
        <v>0.97009000000000001</v>
      </c>
      <c r="I196" s="6">
        <f t="shared" si="2"/>
        <v>2.4242391304347827E-2</v>
      </c>
      <c r="J196" s="6">
        <f t="shared" si="3"/>
        <v>5.6676086956521741E-3</v>
      </c>
      <c r="K196" s="2">
        <v>1</v>
      </c>
      <c r="L196" s="6">
        <f t="shared" si="4"/>
        <v>-2.3517301380434782E-2</v>
      </c>
      <c r="M196" s="6">
        <f t="shared" si="12"/>
        <v>-3.2173913043476166E-4</v>
      </c>
      <c r="P196" s="2">
        <v>1</v>
      </c>
      <c r="Q196" s="6">
        <f t="shared" si="5"/>
        <v>2.4242391304347827E-2</v>
      </c>
      <c r="R196" s="6">
        <f t="shared" si="13"/>
        <v>3.4999999999999441E-5</v>
      </c>
      <c r="U196" s="2">
        <f t="shared" si="14"/>
        <v>254</v>
      </c>
      <c r="V196" s="1">
        <f t="shared" si="6"/>
        <v>44150</v>
      </c>
      <c r="W196" s="6">
        <f t="shared" si="19"/>
        <v>0.97485992592008031</v>
      </c>
      <c r="X196" s="6">
        <f t="shared" si="20"/>
        <v>2.0969088994449037E-2</v>
      </c>
      <c r="Y196" s="6">
        <f t="shared" si="21"/>
        <v>4.1709850854702675E-3</v>
      </c>
      <c r="AF196" s="6">
        <f t="shared" si="8"/>
        <v>115644.34076763059</v>
      </c>
      <c r="AG196" s="7">
        <f t="shared" si="9"/>
        <v>21941.659232369406</v>
      </c>
      <c r="AH196" s="5">
        <f t="shared" si="10"/>
        <v>0.18973396438359033</v>
      </c>
      <c r="AI196" s="5"/>
      <c r="AJ196" s="7">
        <f t="shared" si="16"/>
        <v>254</v>
      </c>
      <c r="AK196" s="12">
        <f t="shared" si="17"/>
        <v>1449</v>
      </c>
      <c r="AL196" s="12">
        <f t="shared" si="27"/>
        <v>2392.5714285714284</v>
      </c>
    </row>
    <row r="197" spans="1:38" x14ac:dyDescent="0.25">
      <c r="A197" s="2">
        <v>255</v>
      </c>
      <c r="B197" s="7">
        <f>Raw_Data!C257</f>
        <v>139097</v>
      </c>
      <c r="C197" s="6">
        <f>Raw_Data!E257</f>
        <v>24568</v>
      </c>
      <c r="D197" s="6">
        <f>Raw_Data!D257</f>
        <v>1664</v>
      </c>
      <c r="E197" s="7">
        <f t="shared" ref="E197:G197" si="213">IF(ISBLANK(B197),(B196+B198)/2, B197)</f>
        <v>139097</v>
      </c>
      <c r="F197" s="6">
        <f t="shared" si="213"/>
        <v>24568</v>
      </c>
      <c r="G197" s="6">
        <f t="shared" si="213"/>
        <v>1664</v>
      </c>
      <c r="H197" s="6">
        <f t="shared" si="1"/>
        <v>0.96976152173913044</v>
      </c>
      <c r="I197" s="6">
        <f t="shared" si="2"/>
        <v>2.4535869565217392E-2</v>
      </c>
      <c r="J197" s="6">
        <f t="shared" si="3"/>
        <v>5.7026086956521735E-3</v>
      </c>
      <c r="K197" s="2">
        <v>1</v>
      </c>
      <c r="L197" s="6">
        <f t="shared" si="4"/>
        <v>-2.3793942206758036E-2</v>
      </c>
      <c r="M197" s="6">
        <f t="shared" si="12"/>
        <v>-4.8065217391307646E-4</v>
      </c>
      <c r="P197" s="2">
        <v>1</v>
      </c>
      <c r="Q197" s="6">
        <f t="shared" si="5"/>
        <v>2.4535869565217392E-2</v>
      </c>
      <c r="R197" s="6">
        <f t="shared" si="13"/>
        <v>4.8913043478261177E-5</v>
      </c>
      <c r="U197" s="2">
        <f t="shared" si="14"/>
        <v>255</v>
      </c>
      <c r="V197" s="1">
        <f t="shared" si="6"/>
        <v>44151</v>
      </c>
      <c r="W197" s="6">
        <f t="shared" si="19"/>
        <v>0.97442479913833946</v>
      </c>
      <c r="X197" s="6">
        <f t="shared" si="20"/>
        <v>2.132214133250878E-2</v>
      </c>
      <c r="Y197" s="6">
        <f t="shared" si="21"/>
        <v>4.2530595291521874E-3</v>
      </c>
      <c r="AF197" s="6">
        <f t="shared" si="8"/>
        <v>117645.92396363849</v>
      </c>
      <c r="AG197" s="7">
        <f t="shared" si="9"/>
        <v>21451.076036361512</v>
      </c>
      <c r="AH197" s="5">
        <f t="shared" si="10"/>
        <v>0.18233590517756926</v>
      </c>
      <c r="AI197" s="5"/>
      <c r="AJ197" s="7">
        <f t="shared" si="16"/>
        <v>255</v>
      </c>
      <c r="AK197" s="12">
        <f t="shared" si="17"/>
        <v>1511</v>
      </c>
      <c r="AL197" s="12">
        <f t="shared" si="27"/>
        <v>2361.4285714285716</v>
      </c>
    </row>
    <row r="198" spans="1:38" x14ac:dyDescent="0.25">
      <c r="A198" s="2">
        <v>256</v>
      </c>
      <c r="B198" s="7">
        <f>Raw_Data!C258</f>
        <v>142008</v>
      </c>
      <c r="C198" s="6">
        <f>Raw_Data!E258</f>
        <v>24760</v>
      </c>
      <c r="D198" s="6">
        <f>Raw_Data!D258</f>
        <v>1697</v>
      </c>
      <c r="E198" s="7">
        <f t="shared" ref="E198:G198" si="214">IF(ISBLANK(B198),(B197+B199)/2, B198)</f>
        <v>142008</v>
      </c>
      <c r="F198" s="6">
        <f t="shared" si="214"/>
        <v>24760</v>
      </c>
      <c r="G198" s="6">
        <f t="shared" si="214"/>
        <v>1697</v>
      </c>
      <c r="H198" s="6">
        <f t="shared" si="1"/>
        <v>0.96912869565217385</v>
      </c>
      <c r="I198" s="6">
        <f t="shared" si="2"/>
        <v>2.5119782608695653E-2</v>
      </c>
      <c r="J198" s="6">
        <f t="shared" si="3"/>
        <v>5.7515217391304347E-3</v>
      </c>
      <c r="K198" s="2">
        <v>1</v>
      </c>
      <c r="L198" s="6">
        <f t="shared" si="4"/>
        <v>-2.4344302154631379E-2</v>
      </c>
      <c r="M198" s="6">
        <f t="shared" si="12"/>
        <v>-6.1478260869562984E-4</v>
      </c>
      <c r="P198" s="2">
        <v>1</v>
      </c>
      <c r="Q198" s="6">
        <f t="shared" si="5"/>
        <v>2.5119782608695653E-2</v>
      </c>
      <c r="R198" s="6">
        <f t="shared" si="13"/>
        <v>6.8043478260869546E-5</v>
      </c>
      <c r="U198" s="2">
        <f t="shared" si="14"/>
        <v>256</v>
      </c>
      <c r="V198" s="1">
        <f t="shared" si="6"/>
        <v>44152</v>
      </c>
      <c r="W198" s="6">
        <f t="shared" si="19"/>
        <v>0.97401854814734201</v>
      </c>
      <c r="X198" s="6">
        <f t="shared" si="20"/>
        <v>2.1680429123292804E-2</v>
      </c>
      <c r="Y198" s="6">
        <f t="shared" si="21"/>
        <v>4.3010227293647759E-3</v>
      </c>
      <c r="AF198" s="6">
        <f t="shared" si="8"/>
        <v>119514.67852222675</v>
      </c>
      <c r="AG198" s="7">
        <f t="shared" si="9"/>
        <v>22493.32147777325</v>
      </c>
      <c r="AH198" s="5">
        <f t="shared" si="10"/>
        <v>0.18820551379879294</v>
      </c>
      <c r="AI198" s="5"/>
      <c r="AJ198" s="7">
        <f t="shared" si="16"/>
        <v>256</v>
      </c>
      <c r="AK198" s="12">
        <f t="shared" si="17"/>
        <v>2911</v>
      </c>
      <c r="AL198" s="12">
        <f t="shared" si="27"/>
        <v>2480.2857142857142</v>
      </c>
    </row>
    <row r="199" spans="1:38" x14ac:dyDescent="0.25">
      <c r="A199" s="2">
        <v>257</v>
      </c>
      <c r="B199" s="7">
        <f>Raw_Data!C259</f>
        <v>144753</v>
      </c>
      <c r="C199" s="6">
        <f>Raw_Data!E259</f>
        <v>25058</v>
      </c>
      <c r="D199" s="6">
        <f>Raw_Data!D259</f>
        <v>1712</v>
      </c>
      <c r="E199" s="7">
        <f t="shared" ref="E199:G199" si="215">IF(ISBLANK(B199),(B198+B200)/2, B199)</f>
        <v>144753</v>
      </c>
      <c r="F199" s="6">
        <f t="shared" si="215"/>
        <v>25058</v>
      </c>
      <c r="G199" s="6">
        <f t="shared" si="215"/>
        <v>1712</v>
      </c>
      <c r="H199" s="6">
        <f t="shared" si="1"/>
        <v>0.96853195652173918</v>
      </c>
      <c r="I199" s="6">
        <f t="shared" si="2"/>
        <v>2.5648478260869564E-2</v>
      </c>
      <c r="J199" s="6">
        <f t="shared" si="3"/>
        <v>5.8195652173913042E-3</v>
      </c>
      <c r="K199" s="2">
        <v>1</v>
      </c>
      <c r="L199" s="6">
        <f t="shared" si="4"/>
        <v>-2.4841370831805293E-2</v>
      </c>
      <c r="M199" s="6">
        <f t="shared" si="12"/>
        <v>-6.9369565217386464E-4</v>
      </c>
      <c r="P199" s="2">
        <v>1</v>
      </c>
      <c r="Q199" s="6">
        <f t="shared" si="5"/>
        <v>2.5648478260869564E-2</v>
      </c>
      <c r="R199" s="6">
        <f t="shared" si="13"/>
        <v>8.8913043478261282E-5</v>
      </c>
      <c r="U199" s="2">
        <f t="shared" si="14"/>
        <v>257</v>
      </c>
      <c r="V199" s="1">
        <f t="shared" si="6"/>
        <v>44153</v>
      </c>
      <c r="W199" s="6">
        <f t="shared" si="19"/>
        <v>0.97356963990353607</v>
      </c>
      <c r="X199" s="6">
        <f t="shared" si="20"/>
        <v>2.2045077828617747E-2</v>
      </c>
      <c r="Y199" s="6">
        <f t="shared" si="21"/>
        <v>4.3852822678466579E-3</v>
      </c>
      <c r="AF199" s="6">
        <f t="shared" si="8"/>
        <v>121579.6564437341</v>
      </c>
      <c r="AG199" s="7">
        <f t="shared" si="9"/>
        <v>23173.3435562659</v>
      </c>
      <c r="AH199" s="5">
        <f t="shared" si="10"/>
        <v>0.19060214705402051</v>
      </c>
      <c r="AI199" s="5"/>
      <c r="AJ199" s="7">
        <f t="shared" si="16"/>
        <v>257</v>
      </c>
      <c r="AK199" s="12">
        <f t="shared" si="17"/>
        <v>2745</v>
      </c>
      <c r="AL199" s="12">
        <f t="shared" si="27"/>
        <v>2487</v>
      </c>
    </row>
    <row r="200" spans="1:38" x14ac:dyDescent="0.25">
      <c r="A200" s="2">
        <v>258</v>
      </c>
      <c r="B200" s="7">
        <f>Raw_Data!C260</f>
        <v>148390</v>
      </c>
      <c r="C200" s="6">
        <f>Raw_Data!E260</f>
        <v>25437</v>
      </c>
      <c r="D200" s="6">
        <f>Raw_Data!D260</f>
        <v>1742</v>
      </c>
      <c r="E200" s="7">
        <f t="shared" ref="E200:G200" si="216">IF(ISBLANK(B200),(B199+B201)/2, B200)</f>
        <v>148390</v>
      </c>
      <c r="F200" s="6">
        <f t="shared" si="216"/>
        <v>25437</v>
      </c>
      <c r="G200" s="6">
        <f t="shared" si="216"/>
        <v>1742</v>
      </c>
      <c r="H200" s="6">
        <f t="shared" si="1"/>
        <v>0.96774130434782613</v>
      </c>
      <c r="I200" s="6">
        <f t="shared" si="2"/>
        <v>2.6350217391304349E-2</v>
      </c>
      <c r="J200" s="6">
        <f t="shared" si="3"/>
        <v>5.9084782608695655E-3</v>
      </c>
      <c r="K200" s="2">
        <v>1</v>
      </c>
      <c r="L200" s="6">
        <f t="shared" si="4"/>
        <v>-2.5500193748109641E-2</v>
      </c>
      <c r="M200" s="6">
        <f t="shared" si="12"/>
        <v>-8.1010869565217858E-4</v>
      </c>
      <c r="P200" s="2">
        <v>1</v>
      </c>
      <c r="Q200" s="6">
        <f t="shared" si="5"/>
        <v>2.6350217391304349E-2</v>
      </c>
      <c r="R200" s="6">
        <f t="shared" si="13"/>
        <v>6.760869565217327E-5</v>
      </c>
      <c r="U200" s="2">
        <f t="shared" si="14"/>
        <v>258</v>
      </c>
      <c r="V200" s="1">
        <f t="shared" si="6"/>
        <v>44154</v>
      </c>
      <c r="W200" s="6">
        <f t="shared" si="19"/>
        <v>0.9731494065267392</v>
      </c>
      <c r="X200" s="6">
        <f t="shared" si="20"/>
        <v>2.2415124117002042E-2</v>
      </c>
      <c r="Y200" s="6">
        <f t="shared" si="21"/>
        <v>4.4354693562583805E-3</v>
      </c>
      <c r="AF200" s="6">
        <f t="shared" si="8"/>
        <v>123512.72997699968</v>
      </c>
      <c r="AG200" s="7">
        <f t="shared" si="9"/>
        <v>24877.270023000325</v>
      </c>
      <c r="AH200" s="5">
        <f t="shared" si="10"/>
        <v>0.20141462363946555</v>
      </c>
      <c r="AI200" s="5"/>
      <c r="AJ200" s="7">
        <f t="shared" si="16"/>
        <v>258</v>
      </c>
      <c r="AK200" s="12">
        <f t="shared" si="17"/>
        <v>3637</v>
      </c>
      <c r="AL200" s="12">
        <f t="shared" si="27"/>
        <v>2672.8571428571427</v>
      </c>
    </row>
    <row r="201" spans="1:38" x14ac:dyDescent="0.25">
      <c r="A201" s="2">
        <v>259</v>
      </c>
      <c r="B201" s="7">
        <f>Raw_Data!C261</f>
        <v>152206</v>
      </c>
      <c r="C201" s="6">
        <f>Raw_Data!E261</f>
        <v>25728</v>
      </c>
      <c r="D201" s="6">
        <f>Raw_Data!D261</f>
        <v>1762</v>
      </c>
      <c r="E201" s="7">
        <f t="shared" ref="E201:G201" si="217">IF(ISBLANK(B201),(B200+B202)/2, B201)</f>
        <v>152206</v>
      </c>
      <c r="F201" s="6">
        <f t="shared" si="217"/>
        <v>25728</v>
      </c>
      <c r="G201" s="6">
        <f t="shared" si="217"/>
        <v>1762</v>
      </c>
      <c r="H201" s="6">
        <f t="shared" si="1"/>
        <v>0.96691173913043482</v>
      </c>
      <c r="I201" s="6">
        <f t="shared" si="2"/>
        <v>2.7112173913043477E-2</v>
      </c>
      <c r="J201" s="6">
        <f t="shared" si="3"/>
        <v>5.9760869565217388E-3</v>
      </c>
      <c r="K201" s="2">
        <v>1</v>
      </c>
      <c r="L201" s="6">
        <f t="shared" si="4"/>
        <v>-2.6215079229867676E-2</v>
      </c>
      <c r="M201" s="6">
        <f t="shared" si="12"/>
        <v>-8.1717391304347853E-4</v>
      </c>
      <c r="P201" s="2">
        <v>1</v>
      </c>
      <c r="Q201" s="6">
        <f t="shared" si="5"/>
        <v>2.7112173913043477E-2</v>
      </c>
      <c r="R201" s="6">
        <f t="shared" si="13"/>
        <v>9.760869565217465E-5</v>
      </c>
      <c r="U201" s="2">
        <f t="shared" si="14"/>
        <v>259</v>
      </c>
      <c r="V201" s="1">
        <f t="shared" si="6"/>
        <v>44155</v>
      </c>
      <c r="W201" s="6">
        <f t="shared" si="19"/>
        <v>0.97268629042107546</v>
      </c>
      <c r="X201" s="6">
        <f t="shared" si="20"/>
        <v>2.2791723877669735E-2</v>
      </c>
      <c r="Y201" s="6">
        <f t="shared" si="21"/>
        <v>4.5219857012552839E-3</v>
      </c>
      <c r="AF201" s="6">
        <f t="shared" si="8"/>
        <v>125643.06406305288</v>
      </c>
      <c r="AG201" s="7">
        <f t="shared" si="9"/>
        <v>26562.93593694712</v>
      </c>
      <c r="AH201" s="5">
        <f t="shared" si="10"/>
        <v>0.21141585598085019</v>
      </c>
      <c r="AI201" s="5"/>
      <c r="AJ201" s="7">
        <f t="shared" si="16"/>
        <v>259</v>
      </c>
      <c r="AK201" s="12">
        <f t="shared" si="17"/>
        <v>3816</v>
      </c>
      <c r="AL201" s="12">
        <f t="shared" si="27"/>
        <v>2766</v>
      </c>
    </row>
    <row r="202" spans="1:38" x14ac:dyDescent="0.25">
      <c r="A202" s="2">
        <v>260</v>
      </c>
      <c r="B202" s="7">
        <f>Raw_Data!C262</f>
        <v>155908</v>
      </c>
      <c r="C202" s="6">
        <f>Raw_Data!E262</f>
        <v>26156</v>
      </c>
      <c r="D202" s="6">
        <f>Raw_Data!D262</f>
        <v>1783</v>
      </c>
      <c r="E202" s="7">
        <f t="shared" ref="E202:G202" si="218">IF(ISBLANK(B202),(B201+B203)/2, B202)</f>
        <v>155908</v>
      </c>
      <c r="F202" s="6">
        <f t="shared" si="218"/>
        <v>26156</v>
      </c>
      <c r="G202" s="6">
        <f t="shared" si="218"/>
        <v>1783</v>
      </c>
      <c r="H202" s="6">
        <f t="shared" si="1"/>
        <v>0.96610695652173917</v>
      </c>
      <c r="I202" s="6">
        <f t="shared" si="2"/>
        <v>2.7819347826086957E-2</v>
      </c>
      <c r="J202" s="6">
        <f t="shared" si="3"/>
        <v>6.0736956521739134E-3</v>
      </c>
      <c r="K202" s="2">
        <v>1</v>
      </c>
      <c r="L202" s="6">
        <f t="shared" si="4"/>
        <v>-2.6876465460680531E-2</v>
      </c>
      <c r="M202" s="6">
        <f t="shared" si="12"/>
        <v>-6.4065217391306994E-4</v>
      </c>
      <c r="P202" s="2">
        <v>1</v>
      </c>
      <c r="Q202" s="6">
        <f t="shared" si="5"/>
        <v>2.7819347826086957E-2</v>
      </c>
      <c r="R202" s="6">
        <f t="shared" si="13"/>
        <v>6.3043478260868882E-5</v>
      </c>
      <c r="U202" s="2">
        <f t="shared" si="14"/>
        <v>260</v>
      </c>
      <c r="V202" s="1">
        <f t="shared" si="6"/>
        <v>44156</v>
      </c>
      <c r="W202" s="6">
        <f t="shared" si="19"/>
        <v>0.97225164320486401</v>
      </c>
      <c r="X202" s="6">
        <f t="shared" si="20"/>
        <v>2.3173887231199827E-2</v>
      </c>
      <c r="Y202" s="6">
        <f t="shared" si="21"/>
        <v>4.5744695639358176E-3</v>
      </c>
      <c r="AF202" s="6">
        <f t="shared" si="8"/>
        <v>127642.44125762554</v>
      </c>
      <c r="AG202" s="7">
        <f t="shared" si="9"/>
        <v>28265.558742374458</v>
      </c>
      <c r="AH202" s="5">
        <f t="shared" si="10"/>
        <v>0.22144326341522266</v>
      </c>
      <c r="AI202" s="5"/>
      <c r="AJ202" s="7">
        <f t="shared" si="16"/>
        <v>260</v>
      </c>
      <c r="AK202" s="12">
        <f t="shared" si="17"/>
        <v>3702</v>
      </c>
      <c r="AL202" s="12">
        <f t="shared" si="27"/>
        <v>2824.4285714285716</v>
      </c>
    </row>
    <row r="203" spans="1:38" x14ac:dyDescent="0.25">
      <c r="A203" s="2">
        <v>261</v>
      </c>
      <c r="B203" s="7">
        <f>Raw_Data!C263</f>
        <v>158100</v>
      </c>
      <c r="C203" s="6">
        <f>Raw_Data!E263</f>
        <v>26442</v>
      </c>
      <c r="D203" s="6">
        <f>Raw_Data!D263</f>
        <v>1787</v>
      </c>
      <c r="E203" s="7">
        <f t="shared" ref="E203:G203" si="219">IF(ISBLANK(B203),(B202+B204)/2, B203)</f>
        <v>158100</v>
      </c>
      <c r="F203" s="6">
        <f t="shared" si="219"/>
        <v>26442</v>
      </c>
      <c r="G203" s="6">
        <f t="shared" si="219"/>
        <v>1787</v>
      </c>
      <c r="H203" s="6">
        <f t="shared" si="1"/>
        <v>0.96563043478260868</v>
      </c>
      <c r="I203" s="6">
        <f t="shared" si="2"/>
        <v>2.8232826086956521E-2</v>
      </c>
      <c r="J203" s="6">
        <f t="shared" si="3"/>
        <v>6.1367391304347823E-3</v>
      </c>
      <c r="K203" s="2">
        <v>1</v>
      </c>
      <c r="L203" s="6">
        <f t="shared" si="4"/>
        <v>-2.72624761294896E-2</v>
      </c>
      <c r="M203" s="6">
        <f t="shared" si="12"/>
        <v>-4.7000000000002595E-4</v>
      </c>
      <c r="P203" s="2">
        <v>1</v>
      </c>
      <c r="Q203" s="6">
        <f t="shared" si="5"/>
        <v>2.8232826086956521E-2</v>
      </c>
      <c r="R203" s="6">
        <f t="shared" si="13"/>
        <v>3.7826086956522197E-5</v>
      </c>
      <c r="U203" s="2">
        <f t="shared" si="14"/>
        <v>261</v>
      </c>
      <c r="V203" s="1">
        <f t="shared" si="6"/>
        <v>44157</v>
      </c>
      <c r="W203" s="6">
        <f t="shared" si="19"/>
        <v>0.97177388162401135</v>
      </c>
      <c r="X203" s="6">
        <f t="shared" si="20"/>
        <v>2.356280176202543E-2</v>
      </c>
      <c r="Y203" s="6">
        <f t="shared" si="21"/>
        <v>4.6633166139637451E-3</v>
      </c>
      <c r="AF203" s="6">
        <f t="shared" si="8"/>
        <v>129840.14452954779</v>
      </c>
      <c r="AG203" s="7">
        <f t="shared" si="9"/>
        <v>28259.85547045221</v>
      </c>
      <c r="AH203" s="5">
        <f t="shared" si="10"/>
        <v>0.21765113996789415</v>
      </c>
      <c r="AI203" s="5"/>
      <c r="AJ203" s="7">
        <f t="shared" si="16"/>
        <v>261</v>
      </c>
      <c r="AK203" s="12">
        <f t="shared" si="17"/>
        <v>2192</v>
      </c>
      <c r="AL203" s="12">
        <f t="shared" si="27"/>
        <v>2930.5714285714284</v>
      </c>
    </row>
    <row r="204" spans="1:38" x14ac:dyDescent="0.25">
      <c r="A204" s="2">
        <v>262</v>
      </c>
      <c r="B204" s="7">
        <f>Raw_Data!C264</f>
        <v>160232</v>
      </c>
      <c r="C204" s="6">
        <f>Raw_Data!E264</f>
        <v>26611</v>
      </c>
      <c r="D204" s="6">
        <f>Raw_Data!D264</f>
        <v>1792</v>
      </c>
      <c r="E204" s="7">
        <f t="shared" ref="E204:G204" si="220">IF(ISBLANK(B204),(B203+B205)/2, B204)</f>
        <v>160232</v>
      </c>
      <c r="F204" s="6">
        <f t="shared" si="220"/>
        <v>26611</v>
      </c>
      <c r="G204" s="6">
        <f t="shared" si="220"/>
        <v>1792</v>
      </c>
      <c r="H204" s="6">
        <f t="shared" si="1"/>
        <v>0.96516695652173912</v>
      </c>
      <c r="I204" s="6">
        <f t="shared" si="2"/>
        <v>2.8658478260869567E-2</v>
      </c>
      <c r="J204" s="6">
        <f t="shared" si="3"/>
        <v>6.1745652173913045E-3</v>
      </c>
      <c r="K204" s="2">
        <v>1</v>
      </c>
      <c r="L204" s="6">
        <f t="shared" si="4"/>
        <v>-2.7660216241587904E-2</v>
      </c>
      <c r="M204" s="6">
        <f t="shared" si="12"/>
        <v>-5.1499999999998769E-4</v>
      </c>
      <c r="P204" s="2">
        <v>1</v>
      </c>
      <c r="Q204" s="6">
        <f t="shared" si="5"/>
        <v>2.8658478260869567E-2</v>
      </c>
      <c r="R204" s="6">
        <f t="shared" si="13"/>
        <v>-7.9195652173913098E-4</v>
      </c>
      <c r="U204" s="2">
        <f t="shared" si="14"/>
        <v>262</v>
      </c>
      <c r="V204" s="1">
        <f t="shared" si="6"/>
        <v>44158</v>
      </c>
      <c r="W204" s="6">
        <f t="shared" si="19"/>
        <v>0.97132437783513226</v>
      </c>
      <c r="X204" s="6">
        <f t="shared" si="20"/>
        <v>2.3957449809691937E-2</v>
      </c>
      <c r="Y204" s="6">
        <f t="shared" si="21"/>
        <v>4.7181723551754364E-3</v>
      </c>
      <c r="AF204" s="6">
        <f t="shared" si="8"/>
        <v>131907.86195839162</v>
      </c>
      <c r="AG204" s="7">
        <f t="shared" si="9"/>
        <v>28324.138041608385</v>
      </c>
      <c r="AH204" s="5">
        <f t="shared" si="10"/>
        <v>0.21472668589339136</v>
      </c>
      <c r="AI204" s="5"/>
      <c r="AJ204" s="7">
        <f t="shared" si="16"/>
        <v>262</v>
      </c>
      <c r="AK204" s="12">
        <f t="shared" si="17"/>
        <v>2132</v>
      </c>
      <c r="AL204" s="12">
        <f t="shared" si="27"/>
        <v>3019.2857142857142</v>
      </c>
    </row>
    <row r="205" spans="1:38" x14ac:dyDescent="0.25">
      <c r="A205" s="2">
        <v>263</v>
      </c>
      <c r="B205" s="7">
        <f>Raw_Data!C265</f>
        <v>162838</v>
      </c>
      <c r="C205" s="6">
        <f>Raw_Data!E265</f>
        <v>22951</v>
      </c>
      <c r="D205" s="6">
        <f>Raw_Data!D265</f>
        <v>1809</v>
      </c>
      <c r="E205" s="7">
        <f t="shared" ref="E205:G205" si="221">IF(ISBLANK(B205),(B204+B206)/2, B205)</f>
        <v>162838</v>
      </c>
      <c r="F205" s="6">
        <f t="shared" si="221"/>
        <v>22951</v>
      </c>
      <c r="G205" s="6">
        <f t="shared" si="221"/>
        <v>1809</v>
      </c>
      <c r="H205" s="6">
        <f t="shared" si="1"/>
        <v>0.96460043478260871</v>
      </c>
      <c r="I205" s="6">
        <f t="shared" si="2"/>
        <v>3.0016956521739132E-2</v>
      </c>
      <c r="J205" s="6">
        <f t="shared" si="3"/>
        <v>5.3826086956521735E-3</v>
      </c>
      <c r="K205" s="2">
        <v>1</v>
      </c>
      <c r="L205" s="6">
        <f t="shared" si="4"/>
        <v>-2.895436931172023E-2</v>
      </c>
      <c r="M205" s="6">
        <f t="shared" si="12"/>
        <v>-6.4206521739129663E-4</v>
      </c>
      <c r="P205" s="2">
        <v>1</v>
      </c>
      <c r="Q205" s="6">
        <f t="shared" si="5"/>
        <v>3.0016956521739132E-2</v>
      </c>
      <c r="R205" s="6">
        <f t="shared" si="13"/>
        <v>9.6173913043478328E-4</v>
      </c>
      <c r="U205" s="2">
        <f t="shared" si="14"/>
        <v>263</v>
      </c>
      <c r="V205" s="1">
        <f t="shared" si="6"/>
        <v>44159</v>
      </c>
      <c r="W205" s="6">
        <f t="shared" si="19"/>
        <v>0.9708315217956669</v>
      </c>
      <c r="X205" s="6">
        <f t="shared" si="20"/>
        <v>2.4359051953519156E-2</v>
      </c>
      <c r="Y205" s="6">
        <f t="shared" si="21"/>
        <v>4.809426250814498E-3</v>
      </c>
      <c r="AF205" s="6">
        <f t="shared" si="8"/>
        <v>134174.99973993227</v>
      </c>
      <c r="AG205" s="7">
        <f t="shared" si="9"/>
        <v>28663.000260067725</v>
      </c>
      <c r="AH205" s="5">
        <f t="shared" si="10"/>
        <v>0.21362400086174349</v>
      </c>
      <c r="AI205" s="5"/>
      <c r="AJ205" s="2">
        <v>263</v>
      </c>
      <c r="AK205" s="12">
        <f t="shared" si="17"/>
        <v>2606</v>
      </c>
      <c r="AL205" s="12">
        <f t="shared" si="27"/>
        <v>2975.7142857142858</v>
      </c>
    </row>
    <row r="206" spans="1:38" x14ac:dyDescent="0.25">
      <c r="A206" s="2">
        <v>264</v>
      </c>
      <c r="B206" s="7">
        <f>Raw_Data!C266</f>
        <v>166139</v>
      </c>
      <c r="C206" s="6">
        <f>Raw_Data!E266</f>
        <v>27349</v>
      </c>
      <c r="D206" s="6">
        <f>Raw_Data!D266</f>
        <v>1835</v>
      </c>
      <c r="E206" s="7">
        <f t="shared" ref="E206:G206" si="222">IF(ISBLANK(B206),(B205+B207)/2, B206)</f>
        <v>166139</v>
      </c>
      <c r="F206" s="6">
        <f t="shared" si="222"/>
        <v>27349</v>
      </c>
      <c r="G206" s="6">
        <f t="shared" si="222"/>
        <v>1835</v>
      </c>
      <c r="H206" s="6">
        <f t="shared" si="1"/>
        <v>0.96388282608695652</v>
      </c>
      <c r="I206" s="6">
        <f t="shared" si="2"/>
        <v>2.9772826086956521E-2</v>
      </c>
      <c r="J206" s="6">
        <f t="shared" si="3"/>
        <v>6.3443478260869568E-3</v>
      </c>
      <c r="K206" s="2">
        <v>1</v>
      </c>
      <c r="L206" s="6">
        <f t="shared" si="4"/>
        <v>-2.8697515749291115E-2</v>
      </c>
      <c r="P206" s="2">
        <v>1</v>
      </c>
      <c r="Q206" s="6">
        <f t="shared" si="5"/>
        <v>2.9772826086956521E-2</v>
      </c>
      <c r="U206" s="2">
        <f t="shared" si="14"/>
        <v>264</v>
      </c>
      <c r="V206" s="1">
        <f t="shared" si="6"/>
        <v>44160</v>
      </c>
      <c r="W206" s="6">
        <f t="shared" si="19"/>
        <v>0.97036670726944707</v>
      </c>
      <c r="X206" s="6">
        <f t="shared" si="20"/>
        <v>2.4766561481870935E-2</v>
      </c>
      <c r="Y206" s="6">
        <f t="shared" si="21"/>
        <v>4.8667312486816005E-3</v>
      </c>
      <c r="AF206" s="6">
        <f t="shared" si="8"/>
        <v>136313.14656054348</v>
      </c>
      <c r="AG206" s="7">
        <f t="shared" si="9"/>
        <v>29825.853439456521</v>
      </c>
      <c r="AH206" s="5">
        <f t="shared" si="10"/>
        <v>0.21880393925327934</v>
      </c>
      <c r="AI206" s="5"/>
      <c r="AJ206" s="2">
        <v>264</v>
      </c>
      <c r="AK206" s="12">
        <f t="shared" si="17"/>
        <v>3301</v>
      </c>
      <c r="AL206" s="12">
        <f t="shared" si="27"/>
        <v>3055.1428571428573</v>
      </c>
    </row>
    <row r="207" spans="1:38" x14ac:dyDescent="0.25">
      <c r="U207" s="2">
        <f t="shared" si="14"/>
        <v>265</v>
      </c>
      <c r="V207" s="1">
        <f t="shared" si="6"/>
        <v>44161</v>
      </c>
      <c r="W207" s="6">
        <f t="shared" si="19"/>
        <v>0.9698582962698471</v>
      </c>
      <c r="X207" s="6">
        <f t="shared" si="20"/>
        <v>2.5181233301728109E-2</v>
      </c>
      <c r="Y207" s="6">
        <f t="shared" si="21"/>
        <v>4.9604704284253428E-3</v>
      </c>
      <c r="AH207" s="5"/>
      <c r="AI207" s="5"/>
      <c r="AJ207" s="5"/>
      <c r="AK207" s="5"/>
      <c r="AL207" s="5"/>
    </row>
    <row r="208" spans="1:38" x14ac:dyDescent="0.25">
      <c r="U208" s="2">
        <f t="shared" si="14"/>
        <v>266</v>
      </c>
      <c r="V208" s="1">
        <f t="shared" si="6"/>
        <v>44162</v>
      </c>
      <c r="W208" s="6">
        <f t="shared" si="19"/>
        <v>0.96937770526748068</v>
      </c>
      <c r="X208" s="6">
        <f t="shared" si="20"/>
        <v>2.5601990341353631E-2</v>
      </c>
      <c r="Y208" s="6">
        <f t="shared" si="21"/>
        <v>5.0203043911652865E-3</v>
      </c>
      <c r="AH208" s="5"/>
      <c r="AI208" s="5"/>
      <c r="AJ208" s="5"/>
      <c r="AK208" s="5"/>
      <c r="AL208" s="5"/>
    </row>
    <row r="209" spans="21:38" x14ac:dyDescent="0.25">
      <c r="U209" s="2">
        <f t="shared" si="14"/>
        <v>267</v>
      </c>
      <c r="V209" s="1">
        <f t="shared" si="6"/>
        <v>44163</v>
      </c>
      <c r="W209" s="6">
        <f t="shared" si="19"/>
        <v>0.96885326714969755</v>
      </c>
      <c r="X209" s="6">
        <f t="shared" si="20"/>
        <v>2.6030123202505528E-2</v>
      </c>
      <c r="Y209" s="6">
        <f t="shared" si="21"/>
        <v>5.1166096477974462E-3</v>
      </c>
      <c r="AH209" s="5"/>
      <c r="AI209" s="5"/>
      <c r="AJ209" s="5"/>
      <c r="AK209" s="5"/>
      <c r="AL209" s="5"/>
    </row>
    <row r="210" spans="21:38" x14ac:dyDescent="0.25">
      <c r="U210" s="2">
        <f t="shared" si="14"/>
        <v>268</v>
      </c>
      <c r="V210" s="1">
        <f t="shared" si="6"/>
        <v>44164</v>
      </c>
      <c r="W210" s="6">
        <f t="shared" si="19"/>
        <v>0.96835642222566298</v>
      </c>
      <c r="X210" s="6">
        <f t="shared" si="20"/>
        <v>2.6464523103884065E-2</v>
      </c>
      <c r="Y210" s="6">
        <f t="shared" si="21"/>
        <v>5.1790546704525179E-3</v>
      </c>
      <c r="AH210" s="5"/>
      <c r="AI210" s="5"/>
      <c r="AJ210" s="5"/>
      <c r="AK210" s="5"/>
      <c r="AL210" s="5"/>
    </row>
    <row r="211" spans="21:38" x14ac:dyDescent="0.25">
      <c r="U211" s="2">
        <f t="shared" si="14"/>
        <v>269</v>
      </c>
      <c r="V211" s="1">
        <f t="shared" si="6"/>
        <v>44165</v>
      </c>
      <c r="W211" s="6">
        <f t="shared" si="19"/>
        <v>0.96781547304736104</v>
      </c>
      <c r="X211" s="6">
        <f t="shared" si="20"/>
        <v>2.6906517744753132E-2</v>
      </c>
      <c r="Y211" s="6">
        <f t="shared" si="21"/>
        <v>5.2780092078863741E-3</v>
      </c>
      <c r="AH211" s="5"/>
      <c r="AI211" s="5"/>
      <c r="AJ211" s="5"/>
      <c r="AK211" s="5"/>
      <c r="AL211" s="5"/>
    </row>
    <row r="212" spans="21:38" x14ac:dyDescent="0.25">
      <c r="U212" s="2">
        <f t="shared" si="14"/>
        <v>270</v>
      </c>
      <c r="V212" s="1">
        <f t="shared" si="6"/>
        <v>44166</v>
      </c>
      <c r="W212" s="6">
        <f t="shared" si="19"/>
        <v>0.96730188492809188</v>
      </c>
      <c r="X212" s="6">
        <f t="shared" si="20"/>
        <v>2.7354965242419725E-2</v>
      </c>
      <c r="Y212" s="6">
        <f t="shared" si="21"/>
        <v>5.3431498294879264E-3</v>
      </c>
      <c r="AH212" s="5"/>
      <c r="AI212" s="5"/>
      <c r="AJ212" s="5"/>
      <c r="AK212" s="5"/>
      <c r="AL212" s="5"/>
    </row>
    <row r="213" spans="21:38" x14ac:dyDescent="0.25">
      <c r="U213" s="2">
        <f t="shared" si="14"/>
        <v>271</v>
      </c>
      <c r="V213" s="1">
        <f t="shared" si="6"/>
        <v>44167</v>
      </c>
      <c r="W213" s="6">
        <f t="shared" si="19"/>
        <v>0.96674392884671145</v>
      </c>
      <c r="X213" s="6">
        <f t="shared" si="20"/>
        <v>2.7811231833292163E-2</v>
      </c>
      <c r="Y213" s="6">
        <f t="shared" si="21"/>
        <v>5.4448393199969707E-3</v>
      </c>
      <c r="AH213" s="5"/>
      <c r="AI213" s="5"/>
      <c r="AJ213" s="5"/>
      <c r="AK213" s="5"/>
      <c r="AL213" s="5"/>
    </row>
    <row r="214" spans="21:38" x14ac:dyDescent="0.25">
      <c r="U214" s="2">
        <f t="shared" si="14"/>
        <v>272</v>
      </c>
      <c r="V214" s="1">
        <f t="shared" si="6"/>
        <v>44168</v>
      </c>
      <c r="W214" s="6">
        <f t="shared" si="19"/>
        <v>0.96621309632171071</v>
      </c>
      <c r="X214" s="6">
        <f t="shared" si="20"/>
        <v>2.8274141097201215E-2</v>
      </c>
      <c r="Y214" s="6">
        <f t="shared" si="21"/>
        <v>5.5127625810876615E-3</v>
      </c>
      <c r="AH214" s="5"/>
      <c r="AI214" s="5"/>
      <c r="AJ214" s="5"/>
      <c r="AK214" s="5"/>
      <c r="AL214" s="5"/>
    </row>
    <row r="215" spans="21:38" x14ac:dyDescent="0.25">
      <c r="U215" s="2">
        <f t="shared" si="14"/>
        <v>273</v>
      </c>
      <c r="V215" s="1">
        <f t="shared" si="6"/>
        <v>44169</v>
      </c>
      <c r="W215" s="6">
        <f t="shared" si="19"/>
        <v>0.96563762549157772</v>
      </c>
      <c r="X215" s="6">
        <f t="shared" si="20"/>
        <v>2.8745099285573388E-2</v>
      </c>
      <c r="Y215" s="6">
        <f t="shared" si="21"/>
        <v>5.6172752228495259E-3</v>
      </c>
      <c r="AH215" s="5"/>
      <c r="AI215" s="5"/>
      <c r="AJ215" s="5"/>
      <c r="AK215" s="5"/>
      <c r="AL215" s="5"/>
    </row>
    <row r="216" spans="21:38" x14ac:dyDescent="0.25">
      <c r="U216" s="2">
        <f t="shared" si="14"/>
        <v>274</v>
      </c>
      <c r="V216" s="1">
        <f t="shared" si="6"/>
        <v>44170</v>
      </c>
      <c r="W216" s="6">
        <f t="shared" si="19"/>
        <v>0.96508903531823242</v>
      </c>
      <c r="X216" s="6">
        <f t="shared" si="20"/>
        <v>2.9222893958485083E-2</v>
      </c>
      <c r="Y216" s="6">
        <f t="shared" si="21"/>
        <v>5.6880707232821147E-3</v>
      </c>
      <c r="AH216" s="5"/>
      <c r="AI216" s="5"/>
      <c r="AJ216" s="5"/>
      <c r="AK216" s="5"/>
      <c r="AL216" s="5"/>
    </row>
    <row r="217" spans="21:38" x14ac:dyDescent="0.25">
      <c r="U217" s="2">
        <f t="shared" si="14"/>
        <v>275</v>
      </c>
      <c r="V217" s="1">
        <f t="shared" si="6"/>
        <v>44171</v>
      </c>
      <c r="W217" s="6">
        <f t="shared" si="19"/>
        <v>0.96449552980200559</v>
      </c>
      <c r="X217" s="6">
        <f t="shared" si="20"/>
        <v>2.9708972899844532E-2</v>
      </c>
      <c r="Y217" s="6">
        <f t="shared" si="21"/>
        <v>5.7954972981505036E-3</v>
      </c>
      <c r="AH217" s="5"/>
      <c r="AI217" s="5"/>
      <c r="AJ217" s="5"/>
      <c r="AK217" s="5"/>
      <c r="AL217" s="5"/>
    </row>
    <row r="218" spans="21:38" x14ac:dyDescent="0.25">
      <c r="U218" s="2">
        <f t="shared" si="14"/>
        <v>276</v>
      </c>
      <c r="V218" s="1">
        <f t="shared" si="6"/>
        <v>44172</v>
      </c>
      <c r="W218" s="6">
        <f t="shared" si="19"/>
        <v>0.9639286566254287</v>
      </c>
      <c r="X218" s="6">
        <f t="shared" si="20"/>
        <v>3.0202086119496568E-2</v>
      </c>
      <c r="Y218" s="6">
        <f t="shared" si="21"/>
        <v>5.8692572550743715E-3</v>
      </c>
      <c r="AH218" s="5"/>
      <c r="AI218" s="5"/>
      <c r="AJ218" s="5"/>
      <c r="AK218" s="5"/>
      <c r="AL218" s="5"/>
    </row>
    <row r="219" spans="21:38" x14ac:dyDescent="0.25">
      <c r="U219" s="2">
        <f t="shared" si="14"/>
        <v>277</v>
      </c>
      <c r="V219" s="1">
        <f t="shared" si="6"/>
        <v>44173</v>
      </c>
      <c r="W219" s="6">
        <f t="shared" si="19"/>
        <v>0.96331658432124478</v>
      </c>
      <c r="X219" s="6">
        <f t="shared" si="20"/>
        <v>3.0703724492269636E-2</v>
      </c>
      <c r="Y219" s="6">
        <f t="shared" si="21"/>
        <v>5.979691186486215E-3</v>
      </c>
      <c r="AH219" s="5"/>
      <c r="AI219" s="5"/>
      <c r="AJ219" s="5"/>
      <c r="AK219" s="5"/>
      <c r="AL219" s="5"/>
    </row>
    <row r="220" spans="21:38" x14ac:dyDescent="0.25">
      <c r="U220" s="2">
        <f t="shared" si="14"/>
        <v>278</v>
      </c>
      <c r="V220" s="1">
        <f t="shared" si="6"/>
        <v>44174</v>
      </c>
      <c r="W220" s="6">
        <f t="shared" si="19"/>
        <v>0.96273089061054085</v>
      </c>
      <c r="X220" s="6">
        <f t="shared" si="20"/>
        <v>3.1212598897033789E-2</v>
      </c>
      <c r="Y220" s="6">
        <f t="shared" si="21"/>
        <v>6.0565104924250445E-3</v>
      </c>
      <c r="AH220" s="5"/>
      <c r="AI220" s="5"/>
      <c r="AJ220" s="5"/>
      <c r="AK220" s="5"/>
      <c r="AL220" s="5"/>
    </row>
    <row r="221" spans="21:38" x14ac:dyDescent="0.25">
      <c r="U221" s="2">
        <f t="shared" si="14"/>
        <v>279</v>
      </c>
      <c r="V221" s="1">
        <f t="shared" si="6"/>
        <v>44175</v>
      </c>
      <c r="W221" s="6">
        <f t="shared" si="19"/>
        <v>0.96209970719629001</v>
      </c>
      <c r="X221" s="6">
        <f t="shared" si="20"/>
        <v>3.1730244900368465E-2</v>
      </c>
      <c r="Y221" s="6">
        <f t="shared" si="21"/>
        <v>6.1700479033421508E-3</v>
      </c>
      <c r="AH221" s="5"/>
      <c r="AI221" s="5"/>
      <c r="AJ221" s="5"/>
      <c r="AK221" s="5"/>
      <c r="AL221" s="5"/>
    </row>
    <row r="222" spans="21:38" x14ac:dyDescent="0.25">
      <c r="U222" s="2">
        <f t="shared" si="14"/>
        <v>280</v>
      </c>
      <c r="V222" s="1">
        <f t="shared" si="6"/>
        <v>44176</v>
      </c>
      <c r="W222" s="6">
        <f t="shared" si="19"/>
        <v>0.96149464319871369</v>
      </c>
      <c r="X222" s="6">
        <f t="shared" si="20"/>
        <v>3.2255332617027885E-2</v>
      </c>
      <c r="Y222" s="6">
        <f t="shared" si="21"/>
        <v>6.2500241842580861E-3</v>
      </c>
      <c r="AH222" s="5"/>
      <c r="AI222" s="5"/>
      <c r="AJ222" s="5"/>
      <c r="AK222" s="5"/>
      <c r="AL222" s="5"/>
    </row>
    <row r="223" spans="21:38" x14ac:dyDescent="0.25">
      <c r="U223" s="2">
        <f t="shared" si="14"/>
        <v>281</v>
      </c>
      <c r="V223" s="1">
        <f t="shared" si="6"/>
        <v>44177</v>
      </c>
      <c r="W223" s="6">
        <f t="shared" si="19"/>
        <v>0.96084379209494986</v>
      </c>
      <c r="X223" s="6">
        <f t="shared" si="20"/>
        <v>3.2789443950016574E-2</v>
      </c>
      <c r="Y223" s="6">
        <f t="shared" si="21"/>
        <v>6.366763955034248E-3</v>
      </c>
      <c r="AH223" s="5"/>
      <c r="AI223" s="5"/>
      <c r="AJ223" s="5"/>
      <c r="AK223" s="5"/>
      <c r="AL223" s="5"/>
    </row>
    <row r="224" spans="21:38" x14ac:dyDescent="0.25">
      <c r="U224" s="2">
        <f t="shared" si="14"/>
        <v>282</v>
      </c>
      <c r="V224" s="1">
        <f t="shared" si="6"/>
        <v>44178</v>
      </c>
      <c r="W224" s="6">
        <f t="shared" si="19"/>
        <v>0.96021879580949887</v>
      </c>
      <c r="X224" s="6">
        <f t="shared" si="20"/>
        <v>3.333120656223542E-2</v>
      </c>
      <c r="Y224" s="6">
        <f t="shared" si="21"/>
        <v>6.4499976282653398E-3</v>
      </c>
      <c r="AH224" s="5"/>
      <c r="AI224" s="5"/>
      <c r="AJ224" s="5"/>
      <c r="AK224" s="5"/>
      <c r="AL224" s="5"/>
    </row>
    <row r="225" spans="21:38" x14ac:dyDescent="0.25">
      <c r="U225" s="2">
        <f t="shared" si="14"/>
        <v>283</v>
      </c>
      <c r="V225" s="1">
        <f t="shared" si="6"/>
        <v>44179</v>
      </c>
      <c r="W225" s="6">
        <f t="shared" si="19"/>
        <v>0.95954770816256163</v>
      </c>
      <c r="X225" s="6">
        <f t="shared" si="20"/>
        <v>3.3882250383117866E-2</v>
      </c>
      <c r="Y225" s="6">
        <f t="shared" si="21"/>
        <v>6.5700414543211497E-3</v>
      </c>
      <c r="AH225" s="5"/>
      <c r="AI225" s="5"/>
      <c r="AJ225" s="5"/>
      <c r="AK225" s="5"/>
      <c r="AL225" s="5"/>
    </row>
    <row r="226" spans="21:38" x14ac:dyDescent="0.25">
      <c r="U226" s="2">
        <f t="shared" si="14"/>
        <v>284</v>
      </c>
      <c r="V226" s="1">
        <f t="shared" si="6"/>
        <v>44180</v>
      </c>
      <c r="W226" s="6">
        <f t="shared" si="19"/>
        <v>0.95890220533461934</v>
      </c>
      <c r="X226" s="6">
        <f t="shared" si="20"/>
        <v>3.4441158879110326E-2</v>
      </c>
      <c r="Y226" s="6">
        <f t="shared" si="21"/>
        <v>6.6566357862699911E-3</v>
      </c>
      <c r="AH226" s="5"/>
      <c r="AI226" s="5"/>
      <c r="AJ226" s="5"/>
      <c r="AK226" s="5"/>
      <c r="AL226" s="5"/>
    </row>
    <row r="227" spans="21:38" x14ac:dyDescent="0.25">
      <c r="U227" s="2">
        <f t="shared" si="14"/>
        <v>285</v>
      </c>
      <c r="V227" s="1">
        <f t="shared" si="6"/>
        <v>44181</v>
      </c>
      <c r="W227" s="6">
        <f t="shared" si="19"/>
        <v>0.95821030002161978</v>
      </c>
      <c r="X227" s="6">
        <f t="shared" si="20"/>
        <v>3.5009611742932351E-2</v>
      </c>
      <c r="Y227" s="6">
        <f t="shared" si="21"/>
        <v>6.7800882354485019E-3</v>
      </c>
      <c r="AH227" s="5"/>
      <c r="AI227" s="5"/>
      <c r="AJ227" s="5"/>
      <c r="AK227" s="5"/>
      <c r="AL227" s="5"/>
    </row>
    <row r="228" spans="21:38" x14ac:dyDescent="0.25">
      <c r="U228" s="2">
        <f t="shared" si="14"/>
        <v>286</v>
      </c>
      <c r="V228" s="1">
        <f t="shared" si="6"/>
        <v>44182</v>
      </c>
      <c r="W228" s="6">
        <f t="shared" si="19"/>
        <v>0.95754370416033541</v>
      </c>
      <c r="X228" s="6">
        <f t="shared" si="20"/>
        <v>3.5586146440773625E-2</v>
      </c>
      <c r="Y228" s="6">
        <f t="shared" si="21"/>
        <v>6.8701493988906608E-3</v>
      </c>
      <c r="AH228" s="5"/>
      <c r="AI228" s="5"/>
      <c r="AJ228" s="5"/>
      <c r="AK228" s="5"/>
      <c r="AL228" s="5"/>
    </row>
    <row r="229" spans="21:38" x14ac:dyDescent="0.25">
      <c r="U229" s="2">
        <f t="shared" si="14"/>
        <v>287</v>
      </c>
      <c r="V229" s="1">
        <f t="shared" si="6"/>
        <v>44183</v>
      </c>
      <c r="W229" s="6">
        <f t="shared" si="19"/>
        <v>0.95683038781773</v>
      </c>
      <c r="X229" s="6">
        <f t="shared" si="20"/>
        <v>3.617249421391313E-2</v>
      </c>
      <c r="Y229" s="6">
        <f t="shared" si="21"/>
        <v>6.9971179683575406E-3</v>
      </c>
      <c r="AH229" s="5"/>
      <c r="AI229" s="5"/>
      <c r="AJ229" s="5"/>
      <c r="AK229" s="5"/>
      <c r="AL229" s="5"/>
    </row>
    <row r="230" spans="21:38" x14ac:dyDescent="0.25">
      <c r="U230" s="2">
        <f t="shared" si="14"/>
        <v>288</v>
      </c>
      <c r="V230" s="1">
        <f t="shared" si="6"/>
        <v>44184</v>
      </c>
      <c r="W230" s="6">
        <f t="shared" si="19"/>
        <v>0.95614210023790003</v>
      </c>
      <c r="X230" s="6">
        <f t="shared" si="20"/>
        <v>3.6767144662870906E-2</v>
      </c>
      <c r="Y230" s="6">
        <f t="shared" si="21"/>
        <v>7.0907550992287119E-3</v>
      </c>
      <c r="AH230" s="5"/>
      <c r="AI230" s="5"/>
      <c r="AJ230" s="5"/>
      <c r="AK230" s="5"/>
      <c r="AL230" s="5"/>
    </row>
    <row r="231" spans="21:38" x14ac:dyDescent="0.25">
      <c r="U231" s="2">
        <f t="shared" si="14"/>
        <v>289</v>
      </c>
      <c r="V231" s="1">
        <f t="shared" si="6"/>
        <v>44185</v>
      </c>
      <c r="W231" s="6">
        <f t="shared" si="19"/>
        <v>0.95540676731545127</v>
      </c>
      <c r="X231" s="6">
        <f t="shared" si="20"/>
        <v>3.7371882412778799E-2</v>
      </c>
      <c r="Y231" s="6">
        <f t="shared" si="21"/>
        <v>7.221350271770649E-3</v>
      </c>
      <c r="AH231" s="5"/>
      <c r="AI231" s="5"/>
      <c r="AJ231" s="5"/>
      <c r="AK231" s="5"/>
      <c r="AL231" s="5"/>
    </row>
    <row r="232" spans="21:38" x14ac:dyDescent="0.25">
      <c r="U232" s="2">
        <f t="shared" si="14"/>
        <v>290</v>
      </c>
      <c r="V232" s="1">
        <f t="shared" si="6"/>
        <v>44186</v>
      </c>
      <c r="W232" s="6">
        <f t="shared" si="19"/>
        <v>0.95469617720573774</v>
      </c>
      <c r="X232" s="6">
        <f t="shared" si="20"/>
        <v>3.7985147268980508E-2</v>
      </c>
      <c r="Y232" s="6">
        <f t="shared" si="21"/>
        <v>7.3186755252813689E-3</v>
      </c>
      <c r="AH232" s="5"/>
      <c r="AI232" s="5"/>
      <c r="AJ232" s="5"/>
      <c r="AK232" s="5"/>
      <c r="AL232" s="5"/>
    </row>
    <row r="233" spans="21:38" x14ac:dyDescent="0.25">
      <c r="U233" s="2">
        <f t="shared" si="14"/>
        <v>291</v>
      </c>
      <c r="V233" s="1">
        <f t="shared" si="6"/>
        <v>44187</v>
      </c>
      <c r="W233" s="6">
        <f t="shared" si="19"/>
        <v>0.95393821004773272</v>
      </c>
      <c r="X233" s="6">
        <f t="shared" si="20"/>
        <v>3.8608779127421784E-2</v>
      </c>
      <c r="Y233" s="6">
        <f t="shared" si="21"/>
        <v>7.4530108248462047E-3</v>
      </c>
      <c r="AH233" s="5"/>
      <c r="AI233" s="5"/>
      <c r="AJ233" s="5"/>
      <c r="AK233" s="5"/>
      <c r="AL233" s="5"/>
    </row>
    <row r="234" spans="21:38" x14ac:dyDescent="0.25">
      <c r="U234" s="2">
        <f t="shared" si="14"/>
        <v>292</v>
      </c>
      <c r="V234" s="1">
        <f t="shared" si="6"/>
        <v>44188</v>
      </c>
      <c r="W234" s="6">
        <f t="shared" si="19"/>
        <v>0.95320469456712598</v>
      </c>
      <c r="X234" s="6">
        <f t="shared" si="20"/>
        <v>3.9241166002111111E-2</v>
      </c>
      <c r="Y234" s="6">
        <f t="shared" si="21"/>
        <v>7.5541394307625112E-3</v>
      </c>
      <c r="AH234" s="5"/>
      <c r="AI234" s="5"/>
      <c r="AJ234" s="5"/>
      <c r="AK234" s="5"/>
      <c r="AL234" s="5"/>
    </row>
    <row r="235" spans="21:38" x14ac:dyDescent="0.25">
      <c r="U235" s="2">
        <f t="shared" si="14"/>
        <v>293</v>
      </c>
      <c r="V235" s="1">
        <f t="shared" si="6"/>
        <v>44189</v>
      </c>
      <c r="W235" s="6">
        <f t="shared" si="19"/>
        <v>0.95242346352279661</v>
      </c>
      <c r="X235" s="6">
        <f t="shared" si="20"/>
        <v>3.9884205000130159E-2</v>
      </c>
      <c r="Y235" s="6">
        <f t="shared" si="21"/>
        <v>7.6923314770739335E-3</v>
      </c>
      <c r="AH235" s="5"/>
      <c r="AI235" s="5"/>
      <c r="AJ235" s="5"/>
      <c r="AK235" s="5"/>
      <c r="AL235" s="5"/>
    </row>
    <row r="236" spans="21:38" x14ac:dyDescent="0.25">
      <c r="U236" s="2">
        <f t="shared" si="14"/>
        <v>294</v>
      </c>
      <c r="V236" s="1">
        <f t="shared" si="6"/>
        <v>44190</v>
      </c>
      <c r="W236" s="6">
        <f t="shared" si="19"/>
        <v>0.95166638792730185</v>
      </c>
      <c r="X236" s="6">
        <f t="shared" si="20"/>
        <v>4.0536230278706217E-2</v>
      </c>
      <c r="Y236" s="6">
        <f t="shared" si="21"/>
        <v>7.797381793991527E-3</v>
      </c>
      <c r="AH236" s="5"/>
      <c r="AI236" s="5"/>
      <c r="AJ236" s="5"/>
      <c r="AK236" s="5"/>
      <c r="AL236" s="5"/>
    </row>
    <row r="237" spans="21:38" x14ac:dyDescent="0.25">
      <c r="U237" s="2">
        <f t="shared" si="14"/>
        <v>295</v>
      </c>
      <c r="V237" s="1">
        <f t="shared" si="6"/>
        <v>44191</v>
      </c>
      <c r="W237" s="6">
        <f t="shared" si="19"/>
        <v>0.95086125149245893</v>
      </c>
      <c r="X237" s="6">
        <f t="shared" si="20"/>
        <v>4.1199198151481695E-2</v>
      </c>
      <c r="Y237" s="6">
        <f t="shared" si="21"/>
        <v>7.9395503560601363E-3</v>
      </c>
      <c r="AH237" s="5"/>
      <c r="AI237" s="5"/>
      <c r="AJ237" s="5"/>
      <c r="AK237" s="5"/>
      <c r="AL237" s="5"/>
    </row>
    <row r="238" spans="21:38" x14ac:dyDescent="0.25">
      <c r="U238" s="2">
        <f t="shared" si="14"/>
        <v>296</v>
      </c>
      <c r="V238" s="1">
        <f t="shared" si="6"/>
        <v>44192</v>
      </c>
      <c r="W238" s="6">
        <f t="shared" si="19"/>
        <v>0.95007996929405447</v>
      </c>
      <c r="X238" s="6">
        <f t="shared" si="20"/>
        <v>4.1871386781456708E-2</v>
      </c>
      <c r="Y238" s="6">
        <f t="shared" si="21"/>
        <v>8.0486439244884037E-3</v>
      </c>
      <c r="AH238" s="5"/>
      <c r="AI238" s="5"/>
      <c r="AJ238" s="5"/>
      <c r="AK238" s="5"/>
      <c r="AL238" s="5"/>
    </row>
    <row r="239" spans="21:38" x14ac:dyDescent="0.25">
      <c r="U239" s="2">
        <f t="shared" si="14"/>
        <v>297</v>
      </c>
      <c r="V239" s="1">
        <f t="shared" si="6"/>
        <v>44193</v>
      </c>
      <c r="W239" s="6">
        <f t="shared" si="19"/>
        <v>0.94925027428601605</v>
      </c>
      <c r="X239" s="6">
        <f t="shared" si="20"/>
        <v>4.2554813741155127E-2</v>
      </c>
      <c r="Y239" s="6">
        <f t="shared" si="21"/>
        <v>8.1949119728295938E-3</v>
      </c>
      <c r="AH239" s="5"/>
      <c r="AI239" s="5"/>
      <c r="AJ239" s="5"/>
      <c r="AK239" s="5"/>
      <c r="AL239" s="5"/>
    </row>
    <row r="240" spans="21:38" x14ac:dyDescent="0.25">
      <c r="U240" s="2">
        <f t="shared" si="14"/>
        <v>298</v>
      </c>
      <c r="V240" s="1">
        <f t="shared" si="6"/>
        <v>44194</v>
      </c>
      <c r="W240" s="6">
        <f t="shared" si="19"/>
        <v>0.94844412744599738</v>
      </c>
      <c r="X240" s="6">
        <f t="shared" si="20"/>
        <v>4.32476989871119E-2</v>
      </c>
      <c r="Y240" s="6">
        <f t="shared" si="21"/>
        <v>8.3081735668903353E-3</v>
      </c>
      <c r="AH240" s="5"/>
      <c r="AI240" s="5"/>
      <c r="AJ240" s="5"/>
      <c r="AK240" s="5"/>
      <c r="AL240" s="5"/>
    </row>
    <row r="241" spans="21:38" x14ac:dyDescent="0.25">
      <c r="U241" s="2">
        <f t="shared" si="14"/>
        <v>299</v>
      </c>
      <c r="V241" s="1">
        <f t="shared" si="6"/>
        <v>44195</v>
      </c>
      <c r="W241" s="6">
        <f t="shared" si="19"/>
        <v>0.94758920921395673</v>
      </c>
      <c r="X241" s="6">
        <f t="shared" si="20"/>
        <v>4.3952123461796354E-2</v>
      </c>
      <c r="Y241" s="6">
        <f t="shared" si="21"/>
        <v>8.4586673242477272E-3</v>
      </c>
      <c r="AH241" s="5"/>
      <c r="AI241" s="5"/>
      <c r="AJ241" s="5"/>
      <c r="AK241" s="5"/>
      <c r="AL241" s="5"/>
    </row>
    <row r="242" spans="21:38" x14ac:dyDescent="0.25">
      <c r="U242" s="2">
        <f t="shared" si="14"/>
        <v>300</v>
      </c>
      <c r="V242" s="1">
        <f t="shared" si="6"/>
        <v>44196</v>
      </c>
      <c r="W242" s="6">
        <f t="shared" si="19"/>
        <v>0.94675752837284211</v>
      </c>
      <c r="X242" s="6">
        <f t="shared" si="20"/>
        <v>4.4666246625375994E-2</v>
      </c>
      <c r="Y242" s="6">
        <f t="shared" si="21"/>
        <v>8.5762250017815643E-3</v>
      </c>
      <c r="AH242" s="5"/>
      <c r="AI242" s="5"/>
      <c r="AJ242" s="5"/>
      <c r="AK242" s="5"/>
      <c r="AL242" s="5"/>
    </row>
    <row r="243" spans="21:38" x14ac:dyDescent="0.25">
      <c r="U243" s="2">
        <f t="shared" si="14"/>
        <v>301</v>
      </c>
      <c r="V243" s="1">
        <f t="shared" si="6"/>
        <v>44197</v>
      </c>
      <c r="W243" s="6">
        <f t="shared" si="19"/>
        <v>0.94587671104588034</v>
      </c>
      <c r="X243" s="6">
        <f t="shared" si="20"/>
        <v>4.5392214961977796E-2</v>
      </c>
      <c r="Y243" s="6">
        <f t="shared" si="21"/>
        <v>8.7310739921427263E-3</v>
      </c>
      <c r="AH243" s="5"/>
      <c r="AI243" s="5"/>
      <c r="AJ243" s="5"/>
      <c r="AK243" s="5"/>
      <c r="AL243" s="5"/>
    </row>
    <row r="244" spans="21:38" x14ac:dyDescent="0.25">
      <c r="U244" s="2">
        <f t="shared" si="14"/>
        <v>302</v>
      </c>
      <c r="V244" s="1">
        <f t="shared" si="6"/>
        <v>44198</v>
      </c>
      <c r="W244" s="6">
        <f t="shared" si="19"/>
        <v>0.94501881579211366</v>
      </c>
      <c r="X244" s="6">
        <f t="shared" si="20"/>
        <v>4.6128125064881967E-2</v>
      </c>
      <c r="Y244" s="6">
        <f t="shared" si="21"/>
        <v>8.8530591430040079E-3</v>
      </c>
      <c r="AH244" s="5"/>
      <c r="AI244" s="5"/>
      <c r="AJ244" s="5"/>
      <c r="AK244" s="5"/>
      <c r="AL244" s="5"/>
    </row>
    <row r="245" spans="21:38" x14ac:dyDescent="0.25">
      <c r="U245" s="2">
        <f t="shared" si="14"/>
        <v>303</v>
      </c>
      <c r="V245" s="1">
        <f t="shared" si="6"/>
        <v>44199</v>
      </c>
      <c r="W245" s="6">
        <f t="shared" si="19"/>
        <v>0.94411141256711861</v>
      </c>
      <c r="X245" s="6">
        <f t="shared" si="20"/>
        <v>4.6876191194199293E-2</v>
      </c>
      <c r="Y245" s="6">
        <f t="shared" si="21"/>
        <v>9.0123962386829005E-3</v>
      </c>
      <c r="AH245" s="5"/>
      <c r="AI245" s="5"/>
      <c r="AJ245" s="5"/>
      <c r="AK245" s="5"/>
      <c r="AL245" s="5"/>
    </row>
    <row r="246" spans="21:38" x14ac:dyDescent="0.25">
      <c r="U246" s="2">
        <f t="shared" si="14"/>
        <v>304</v>
      </c>
      <c r="V246" s="1">
        <f t="shared" si="6"/>
        <v>44200</v>
      </c>
      <c r="W246" s="6">
        <f t="shared" si="19"/>
        <v>0.94322661174685796</v>
      </c>
      <c r="X246" s="6">
        <f t="shared" si="20"/>
        <v>4.7634444622150093E-2</v>
      </c>
      <c r="Y246" s="6">
        <f t="shared" si="21"/>
        <v>9.1389436309915455E-3</v>
      </c>
      <c r="AH246" s="5"/>
      <c r="AI246" s="5"/>
      <c r="AJ246" s="5"/>
      <c r="AK246" s="5"/>
      <c r="AL246" s="5"/>
    </row>
    <row r="247" spans="21:38" x14ac:dyDescent="0.25">
      <c r="U247" s="2">
        <f t="shared" si="14"/>
        <v>305</v>
      </c>
      <c r="V247" s="1">
        <f t="shared" si="6"/>
        <v>44201</v>
      </c>
      <c r="W247" s="6">
        <f t="shared" si="19"/>
        <v>0.94229192521866145</v>
      </c>
      <c r="X247" s="6">
        <f t="shared" si="20"/>
        <v>4.840516968379973E-2</v>
      </c>
      <c r="Y247" s="6">
        <f t="shared" si="21"/>
        <v>9.3029050975395738E-3</v>
      </c>
      <c r="AH247" s="5"/>
      <c r="AI247" s="5"/>
      <c r="AJ247" s="5"/>
      <c r="AK247" s="5"/>
      <c r="AL247" s="5"/>
    </row>
    <row r="248" spans="21:38" x14ac:dyDescent="0.25">
      <c r="U248" s="2">
        <f t="shared" si="14"/>
        <v>306</v>
      </c>
      <c r="V248" s="1">
        <f t="shared" si="6"/>
        <v>44202</v>
      </c>
      <c r="W248" s="6">
        <f t="shared" si="19"/>
        <v>0.94137951728898828</v>
      </c>
      <c r="X248" s="6">
        <f t="shared" si="20"/>
        <v>4.9186329789365678E-2</v>
      </c>
      <c r="Y248" s="6">
        <f t="shared" si="21"/>
        <v>9.4341529216455909E-3</v>
      </c>
      <c r="AH248" s="5"/>
      <c r="AI248" s="5"/>
      <c r="AJ248" s="5"/>
      <c r="AK248" s="5"/>
      <c r="AL248" s="5"/>
    </row>
    <row r="249" spans="21:38" x14ac:dyDescent="0.25">
      <c r="U249" s="2">
        <f t="shared" si="14"/>
        <v>307</v>
      </c>
      <c r="V249" s="1">
        <f t="shared" si="6"/>
        <v>44203</v>
      </c>
      <c r="W249" s="6">
        <f t="shared" si="19"/>
        <v>0.94041683982507784</v>
      </c>
      <c r="X249" s="6">
        <f t="shared" si="20"/>
        <v>4.998028171458254E-2</v>
      </c>
      <c r="Y249" s="6">
        <f t="shared" si="21"/>
        <v>9.6028784603404121E-3</v>
      </c>
      <c r="AH249" s="5"/>
      <c r="AI249" s="5"/>
      <c r="AJ249" s="5"/>
      <c r="AK249" s="5"/>
      <c r="AL249" s="5"/>
    </row>
    <row r="250" spans="21:38" x14ac:dyDescent="0.25">
      <c r="U250" s="2">
        <f t="shared" si="14"/>
        <v>308</v>
      </c>
      <c r="V250" s="1">
        <f t="shared" si="6"/>
        <v>44204</v>
      </c>
      <c r="W250" s="6">
        <f t="shared" si="19"/>
        <v>0.93947611325300406</v>
      </c>
      <c r="X250" s="6">
        <f t="shared" si="20"/>
        <v>5.0784918376751392E-2</v>
      </c>
      <c r="Y250" s="6">
        <f t="shared" si="21"/>
        <v>9.7389683702440357E-3</v>
      </c>
      <c r="AH250" s="5"/>
      <c r="AI250" s="5"/>
      <c r="AJ250" s="5"/>
      <c r="AK250" s="5"/>
      <c r="AL250" s="5"/>
    </row>
    <row r="251" spans="21:38" x14ac:dyDescent="0.25">
      <c r="U251" s="2">
        <f t="shared" si="14"/>
        <v>309</v>
      </c>
      <c r="V251" s="1">
        <f t="shared" si="6"/>
        <v>44205</v>
      </c>
      <c r="W251" s="6">
        <f t="shared" si="19"/>
        <v>0.93848472741520161</v>
      </c>
      <c r="X251" s="6">
        <f t="shared" si="20"/>
        <v>5.1602671426906881E-2</v>
      </c>
      <c r="Y251" s="6">
        <f t="shared" si="21"/>
        <v>9.9126011578923208E-3</v>
      </c>
      <c r="AH251" s="5"/>
      <c r="AI251" s="5"/>
      <c r="AJ251" s="5"/>
      <c r="AK251" s="5"/>
      <c r="AL251" s="5"/>
    </row>
    <row r="252" spans="21:38" x14ac:dyDescent="0.25">
      <c r="U252" s="2">
        <f t="shared" si="14"/>
        <v>310</v>
      </c>
      <c r="V252" s="1">
        <f t="shared" si="6"/>
        <v>44206</v>
      </c>
      <c r="W252" s="6">
        <f t="shared" si="19"/>
        <v>0.93751496112488342</v>
      </c>
      <c r="X252" s="6">
        <f t="shared" si="20"/>
        <v>5.2431360565266379E-2</v>
      </c>
      <c r="Y252" s="6">
        <f t="shared" si="21"/>
        <v>1.0053678309849708E-2</v>
      </c>
      <c r="AH252" s="5"/>
      <c r="AI252" s="5"/>
      <c r="AJ252" s="5"/>
      <c r="AK252" s="5"/>
      <c r="AL252" s="5"/>
    </row>
    <row r="253" spans="21:38" x14ac:dyDescent="0.25">
      <c r="U253" s="2">
        <f t="shared" si="14"/>
        <v>311</v>
      </c>
      <c r="V253" s="1">
        <f t="shared" si="6"/>
        <v>44207</v>
      </c>
      <c r="W253" s="6">
        <f t="shared" si="19"/>
        <v>0.93649414014041232</v>
      </c>
      <c r="X253" s="6">
        <f t="shared" si="20"/>
        <v>5.3273494823961501E-2</v>
      </c>
      <c r="Y253" s="6">
        <f t="shared" si="21"/>
        <v>1.0232365035627038E-2</v>
      </c>
      <c r="AH253" s="5"/>
      <c r="AI253" s="5"/>
      <c r="AJ253" s="5"/>
      <c r="AK253" s="5"/>
      <c r="AL253" s="5"/>
    </row>
    <row r="254" spans="21:38" x14ac:dyDescent="0.25">
      <c r="U254" s="2">
        <f t="shared" si="14"/>
        <v>312</v>
      </c>
      <c r="V254" s="1">
        <f t="shared" si="6"/>
        <v>44208</v>
      </c>
      <c r="W254" s="6">
        <f t="shared" si="19"/>
        <v>0.93549460401100226</v>
      </c>
      <c r="X254" s="6">
        <f t="shared" si="20"/>
        <v>5.4126817865338912E-2</v>
      </c>
      <c r="Y254" s="6">
        <f t="shared" si="21"/>
        <v>1.0378578123658378E-2</v>
      </c>
      <c r="AH254" s="5"/>
      <c r="AI254" s="5"/>
      <c r="AJ254" s="5"/>
      <c r="AK254" s="5"/>
      <c r="AL254" s="5"/>
    </row>
    <row r="255" spans="21:38" x14ac:dyDescent="0.25">
      <c r="U255" s="2">
        <f t="shared" si="14"/>
        <v>313</v>
      </c>
      <c r="V255" s="1">
        <f t="shared" si="6"/>
        <v>44209</v>
      </c>
      <c r="W255" s="6">
        <f t="shared" si="19"/>
        <v>0.93444361229538186</v>
      </c>
      <c r="X255" s="6">
        <f t="shared" si="20"/>
        <v>5.4993918681922729E-2</v>
      </c>
      <c r="Y255" s="6">
        <f t="shared" si="21"/>
        <v>1.0562469022696318E-2</v>
      </c>
      <c r="AH255" s="5"/>
      <c r="AI255" s="5"/>
      <c r="AJ255" s="5"/>
      <c r="AK255" s="5"/>
      <c r="AL255" s="5"/>
    </row>
    <row r="256" spans="21:38" x14ac:dyDescent="0.25">
      <c r="U256" s="2">
        <f t="shared" si="14"/>
        <v>314</v>
      </c>
      <c r="V256" s="1">
        <f t="shared" si="6"/>
        <v>44210</v>
      </c>
      <c r="W256" s="6">
        <f t="shared" si="19"/>
        <v>0.93341356771196549</v>
      </c>
      <c r="X256" s="6">
        <f t="shared" si="20"/>
        <v>5.5872461977333907E-2</v>
      </c>
      <c r="Y256" s="6">
        <f t="shared" si="21"/>
        <v>1.0713970310700129E-2</v>
      </c>
      <c r="AH256" s="5"/>
      <c r="AI256" s="5"/>
      <c r="AJ256" s="5"/>
      <c r="AK256" s="5"/>
      <c r="AL256" s="5"/>
    </row>
    <row r="257" spans="21:38" x14ac:dyDescent="0.25">
      <c r="U257" s="2">
        <f t="shared" si="14"/>
        <v>315</v>
      </c>
      <c r="V257" s="1">
        <f t="shared" si="6"/>
        <v>44211</v>
      </c>
      <c r="W257" s="6">
        <f t="shared" si="19"/>
        <v>0.93233166144617996</v>
      </c>
      <c r="X257" s="6">
        <f t="shared" si="20"/>
        <v>5.6765119359703513E-2</v>
      </c>
      <c r="Y257" s="6">
        <f t="shared" si="21"/>
        <v>1.0903219194117452E-2</v>
      </c>
      <c r="AH257" s="5"/>
      <c r="AI257" s="5"/>
      <c r="AJ257" s="5"/>
      <c r="AK257" s="5"/>
      <c r="AL257" s="5"/>
    </row>
    <row r="258" spans="21:38" x14ac:dyDescent="0.25">
      <c r="U258" s="2">
        <f t="shared" si="14"/>
        <v>316</v>
      </c>
      <c r="V258" s="1">
        <f t="shared" si="6"/>
        <v>44212</v>
      </c>
      <c r="W258" s="6">
        <f t="shared" si="19"/>
        <v>0.93127036190624413</v>
      </c>
      <c r="X258" s="6">
        <f t="shared" si="20"/>
        <v>5.7669473549473708E-2</v>
      </c>
      <c r="Y258" s="6">
        <f t="shared" si="21"/>
        <v>1.1060164544281726E-2</v>
      </c>
      <c r="AH258" s="5"/>
      <c r="AI258" s="5"/>
      <c r="AJ258" s="5"/>
      <c r="AK258" s="5"/>
      <c r="AL258" s="5"/>
    </row>
    <row r="259" spans="21:38" x14ac:dyDescent="0.25">
      <c r="U259" s="2">
        <f t="shared" si="14"/>
        <v>317</v>
      </c>
      <c r="V259" s="1">
        <f t="shared" si="6"/>
        <v>44213</v>
      </c>
      <c r="W259" s="6">
        <f t="shared" si="19"/>
        <v>0.93015678967062765</v>
      </c>
      <c r="X259" s="6">
        <f t="shared" si="20"/>
        <v>5.8588281504029616E-2</v>
      </c>
      <c r="Y259" s="6">
        <f t="shared" si="21"/>
        <v>1.1254928825343683E-2</v>
      </c>
      <c r="AH259" s="5"/>
      <c r="AI259" s="5"/>
      <c r="AJ259" s="5"/>
      <c r="AK259" s="5"/>
      <c r="AL259" s="5"/>
    </row>
    <row r="260" spans="21:38" x14ac:dyDescent="0.25">
      <c r="U260" s="2">
        <f t="shared" si="14"/>
        <v>318</v>
      </c>
      <c r="V260" s="1">
        <f t="shared" si="6"/>
        <v>44214</v>
      </c>
      <c r="W260" s="6">
        <f t="shared" si="19"/>
        <v>0.92906348144849549</v>
      </c>
      <c r="X260" s="6">
        <f t="shared" si="20"/>
        <v>5.9519040828972428E-2</v>
      </c>
      <c r="Y260" s="6">
        <f t="shared" si="21"/>
        <v>1.1417477722531624E-2</v>
      </c>
      <c r="AH260" s="5"/>
      <c r="AI260" s="5"/>
      <c r="AJ260" s="5"/>
      <c r="AK260" s="5"/>
      <c r="AL260" s="5"/>
    </row>
    <row r="261" spans="21:38" x14ac:dyDescent="0.25">
      <c r="U261" s="2">
        <f t="shared" si="14"/>
        <v>319</v>
      </c>
      <c r="V261" s="1">
        <f t="shared" si="6"/>
        <v>44215</v>
      </c>
      <c r="W261" s="6">
        <f t="shared" si="19"/>
        <v>0.92791748491575832</v>
      </c>
      <c r="X261" s="6">
        <f t="shared" si="20"/>
        <v>6.0464596645634291E-2</v>
      </c>
      <c r="Y261" s="6">
        <f t="shared" si="21"/>
        <v>1.1617918438608288E-2</v>
      </c>
      <c r="AH261" s="5"/>
      <c r="AI261" s="5"/>
      <c r="AJ261" s="5"/>
      <c r="AK261" s="5"/>
      <c r="AL261" s="5"/>
    </row>
    <row r="262" spans="21:38" x14ac:dyDescent="0.25">
      <c r="U262" s="2">
        <f t="shared" si="14"/>
        <v>320</v>
      </c>
      <c r="V262" s="1">
        <f t="shared" si="6"/>
        <v>44216</v>
      </c>
      <c r="W262" s="6">
        <f t="shared" si="19"/>
        <v>0.92679140778740254</v>
      </c>
      <c r="X262" s="6">
        <f t="shared" si="20"/>
        <v>6.1422358202213478E-2</v>
      </c>
      <c r="Y262" s="6">
        <f t="shared" si="21"/>
        <v>1.1786234010383551E-2</v>
      </c>
      <c r="AH262" s="5"/>
      <c r="AI262" s="5"/>
      <c r="AJ262" s="5"/>
      <c r="AK262" s="5"/>
      <c r="AL262" s="5"/>
    </row>
    <row r="263" spans="21:38" x14ac:dyDescent="0.25">
      <c r="U263" s="2">
        <f t="shared" si="14"/>
        <v>321</v>
      </c>
      <c r="V263" s="1">
        <f t="shared" si="6"/>
        <v>44217</v>
      </c>
      <c r="W263" s="6">
        <f t="shared" si="19"/>
        <v>0.92561222247718833</v>
      </c>
      <c r="X263" s="6">
        <f t="shared" si="20"/>
        <v>6.2395261682446933E-2</v>
      </c>
      <c r="Y263" s="6">
        <f t="shared" si="21"/>
        <v>1.199251584036562E-2</v>
      </c>
      <c r="AH263" s="5"/>
      <c r="AI263" s="5"/>
      <c r="AJ263" s="5"/>
      <c r="AK263" s="5"/>
      <c r="AL263" s="5"/>
    </row>
    <row r="264" spans="21:38" x14ac:dyDescent="0.25">
      <c r="U264" s="2">
        <f t="shared" si="14"/>
        <v>322</v>
      </c>
      <c r="V264" s="1">
        <f t="shared" si="6"/>
        <v>44218</v>
      </c>
      <c r="W264" s="6">
        <f t="shared" si="19"/>
        <v>0.92445261050779071</v>
      </c>
      <c r="X264" s="6">
        <f t="shared" si="20"/>
        <v>6.3380624619899378E-2</v>
      </c>
      <c r="Y264" s="6">
        <f t="shared" si="21"/>
        <v>1.2166764872309511E-2</v>
      </c>
      <c r="AH264" s="5"/>
      <c r="AI264" s="5"/>
      <c r="AJ264" s="5"/>
      <c r="AK264" s="5"/>
      <c r="AL264" s="5"/>
    </row>
    <row r="265" spans="21:38" x14ac:dyDescent="0.25">
      <c r="U265" s="2">
        <f t="shared" si="14"/>
        <v>323</v>
      </c>
      <c r="V265" s="1">
        <f t="shared" si="6"/>
        <v>44219</v>
      </c>
      <c r="W265" s="6">
        <f t="shared" si="19"/>
        <v>0.9232394666051067</v>
      </c>
      <c r="X265" s="6">
        <f t="shared" si="20"/>
        <v>6.4381477245766552E-2</v>
      </c>
      <c r="Y265" s="6">
        <f t="shared" si="21"/>
        <v>1.2379056149127574E-2</v>
      </c>
      <c r="AH265" s="5"/>
      <c r="AI265" s="5"/>
      <c r="AJ265" s="5"/>
      <c r="AK265" s="5"/>
      <c r="AL265" s="5"/>
    </row>
    <row r="266" spans="21:38" x14ac:dyDescent="0.25">
      <c r="U266" s="2">
        <f t="shared" si="14"/>
        <v>324</v>
      </c>
      <c r="V266" s="1">
        <f t="shared" si="6"/>
        <v>44220</v>
      </c>
      <c r="W266" s="6">
        <f t="shared" si="19"/>
        <v>0.92204554900167601</v>
      </c>
      <c r="X266" s="6">
        <f t="shared" si="20"/>
        <v>6.5395041903235071E-2</v>
      </c>
      <c r="Y266" s="6">
        <f t="shared" si="21"/>
        <v>1.2559409095088535E-2</v>
      </c>
      <c r="AH266" s="5"/>
      <c r="AI266" s="5"/>
      <c r="AJ266" s="5"/>
      <c r="AK266" s="5"/>
      <c r="AL266" s="5"/>
    </row>
    <row r="267" spans="21:38" x14ac:dyDescent="0.25">
      <c r="U267" s="2">
        <f t="shared" si="14"/>
        <v>325</v>
      </c>
      <c r="V267" s="1">
        <f t="shared" si="6"/>
        <v>44221</v>
      </c>
      <c r="W267" s="6">
        <f t="shared" si="19"/>
        <v>0.92079767224147013</v>
      </c>
      <c r="X267" s="6">
        <f t="shared" si="20"/>
        <v>6.6424445945560739E-2</v>
      </c>
      <c r="Y267" s="6">
        <f t="shared" si="21"/>
        <v>1.2777881812969977E-2</v>
      </c>
      <c r="AH267" s="5"/>
      <c r="AI267" s="5"/>
      <c r="AJ267" s="5"/>
      <c r="AK267" s="5"/>
      <c r="AL267" s="5"/>
    </row>
    <row r="268" spans="21:38" x14ac:dyDescent="0.25">
      <c r="U268" s="2">
        <f t="shared" si="14"/>
        <v>326</v>
      </c>
      <c r="V268" s="1">
        <f t="shared" si="6"/>
        <v>44222</v>
      </c>
      <c r="W268" s="6">
        <f t="shared" si="19"/>
        <v>0.91956867427275168</v>
      </c>
      <c r="X268" s="6">
        <f t="shared" si="20"/>
        <v>6.7466812927373943E-2</v>
      </c>
      <c r="Y268" s="6">
        <f t="shared" si="21"/>
        <v>1.2964512799874012E-2</v>
      </c>
      <c r="AH268" s="5"/>
      <c r="AI268" s="5"/>
      <c r="AJ268" s="5"/>
      <c r="AK268" s="5"/>
      <c r="AL268" s="5"/>
    </row>
    <row r="269" spans="21:38" x14ac:dyDescent="0.25">
      <c r="U269" s="2">
        <f t="shared" si="14"/>
        <v>327</v>
      </c>
      <c r="V269" s="1">
        <f t="shared" si="6"/>
        <v>44223</v>
      </c>
      <c r="W269" s="6">
        <f t="shared" si="19"/>
        <v>0.91828528689282318</v>
      </c>
      <c r="X269" s="6">
        <f t="shared" si="20"/>
        <v>6.8525370491217416E-2</v>
      </c>
      <c r="Y269" s="6">
        <f t="shared" si="21"/>
        <v>1.3189342615960303E-2</v>
      </c>
      <c r="AH269" s="5"/>
      <c r="AI269" s="5"/>
      <c r="AJ269" s="5"/>
      <c r="AK269" s="5"/>
      <c r="AL269" s="5"/>
    </row>
    <row r="270" spans="21:38" x14ac:dyDescent="0.25">
      <c r="U270" s="2">
        <f t="shared" si="14"/>
        <v>328</v>
      </c>
      <c r="V270" s="1">
        <f t="shared" si="6"/>
        <v>44224</v>
      </c>
      <c r="W270" s="6">
        <f t="shared" si="19"/>
        <v>0.91702043087863749</v>
      </c>
      <c r="X270" s="6">
        <f t="shared" si="20"/>
        <v>6.9597139678562098E-2</v>
      </c>
      <c r="Y270" s="6">
        <f t="shared" si="21"/>
        <v>1.3382429442800031E-2</v>
      </c>
      <c r="AH270" s="5"/>
      <c r="AI270" s="5"/>
      <c r="AJ270" s="5"/>
      <c r="AK270" s="5"/>
      <c r="AL270" s="5"/>
    </row>
    <row r="271" spans="21:38" x14ac:dyDescent="0.25">
      <c r="U271" s="2">
        <f t="shared" si="14"/>
        <v>329</v>
      </c>
      <c r="V271" s="1">
        <f t="shared" si="6"/>
        <v>44225</v>
      </c>
      <c r="W271" s="6">
        <f t="shared" si="19"/>
        <v>0.91570075264296102</v>
      </c>
      <c r="X271" s="6">
        <f t="shared" si="20"/>
        <v>7.068545168430336E-2</v>
      </c>
      <c r="Y271" s="6">
        <f t="shared" si="21"/>
        <v>1.3613795672736489E-2</v>
      </c>
      <c r="AH271" s="5"/>
      <c r="AI271" s="5"/>
      <c r="AJ271" s="5"/>
      <c r="AK271" s="5"/>
      <c r="AL271" s="5"/>
    </row>
    <row r="272" spans="21:38" x14ac:dyDescent="0.25">
      <c r="U272" s="2">
        <f t="shared" si="14"/>
        <v>330</v>
      </c>
      <c r="V272" s="1">
        <f t="shared" si="6"/>
        <v>44226</v>
      </c>
      <c r="W272" s="6">
        <f t="shared" si="19"/>
        <v>0.91439925901498964</v>
      </c>
      <c r="X272" s="6">
        <f t="shared" si="20"/>
        <v>7.1787221181663891E-2</v>
      </c>
      <c r="Y272" s="6">
        <f t="shared" si="21"/>
        <v>1.3813519803346122E-2</v>
      </c>
      <c r="AH272" s="5"/>
      <c r="AI272" s="5"/>
      <c r="AJ272" s="5"/>
      <c r="AK272" s="5"/>
      <c r="AL272" s="5"/>
    </row>
    <row r="273" spans="21:38" x14ac:dyDescent="0.25">
      <c r="U273" s="2">
        <f t="shared" si="14"/>
        <v>331</v>
      </c>
      <c r="V273" s="1">
        <f t="shared" si="6"/>
        <v>44227</v>
      </c>
      <c r="W273" s="6">
        <f t="shared" si="19"/>
        <v>0.9130425083094017</v>
      </c>
      <c r="X273" s="6">
        <f t="shared" si="20"/>
        <v>7.2905886280152876E-2</v>
      </c>
      <c r="Y273" s="6">
        <f t="shared" si="21"/>
        <v>1.4051605410446316E-2</v>
      </c>
      <c r="AH273" s="5"/>
      <c r="AI273" s="5"/>
      <c r="AJ273" s="5"/>
      <c r="AK273" s="5"/>
      <c r="AL273" s="5"/>
    </row>
    <row r="274" spans="21:38" x14ac:dyDescent="0.25">
      <c r="U274" s="2">
        <f t="shared" si="14"/>
        <v>332</v>
      </c>
      <c r="V274" s="1">
        <f t="shared" si="6"/>
        <v>44228</v>
      </c>
      <c r="W274" s="6">
        <f t="shared" si="19"/>
        <v>0.91170359674529544</v>
      </c>
      <c r="X274" s="6">
        <f t="shared" si="20"/>
        <v>7.403825129504378E-2</v>
      </c>
      <c r="Y274" s="6">
        <f t="shared" si="21"/>
        <v>1.4258151959660442E-2</v>
      </c>
      <c r="AH274" s="5"/>
      <c r="AI274" s="5"/>
      <c r="AJ274" s="5"/>
      <c r="AK274" s="5"/>
      <c r="AL274" s="5"/>
    </row>
    <row r="275" spans="21:38" x14ac:dyDescent="0.25">
      <c r="U275" s="2">
        <f t="shared" si="14"/>
        <v>333</v>
      </c>
      <c r="V275" s="1">
        <f t="shared" si="6"/>
        <v>44229</v>
      </c>
      <c r="W275" s="6">
        <f t="shared" si="19"/>
        <v>0.91030899174733759</v>
      </c>
      <c r="X275" s="6">
        <f t="shared" si="20"/>
        <v>7.5187864715424865E-2</v>
      </c>
      <c r="Y275" s="6">
        <f t="shared" si="21"/>
        <v>1.4503143537238397E-2</v>
      </c>
      <c r="AH275" s="5"/>
      <c r="AI275" s="5"/>
      <c r="AJ275" s="5"/>
      <c r="AK275" s="5"/>
      <c r="AL275" s="5"/>
    </row>
    <row r="276" spans="21:38" x14ac:dyDescent="0.25">
      <c r="U276" s="2">
        <f t="shared" si="14"/>
        <v>334</v>
      </c>
      <c r="V276" s="1">
        <f t="shared" si="6"/>
        <v>44230</v>
      </c>
      <c r="W276" s="6">
        <f t="shared" si="19"/>
        <v>0.90893188237985756</v>
      </c>
      <c r="X276" s="6">
        <f t="shared" si="20"/>
        <v>7.635141637011808E-2</v>
      </c>
      <c r="Y276" s="6">
        <f t="shared" si="21"/>
        <v>1.4716701250023976E-2</v>
      </c>
      <c r="AH276" s="5"/>
      <c r="AI276" s="5"/>
      <c r="AJ276" s="5"/>
      <c r="AK276" s="5"/>
      <c r="AL276" s="5"/>
    </row>
    <row r="277" spans="21:38" x14ac:dyDescent="0.25">
      <c r="U277" s="2">
        <f t="shared" si="14"/>
        <v>335</v>
      </c>
      <c r="V277" s="1">
        <f t="shared" si="6"/>
        <v>44231</v>
      </c>
      <c r="W277" s="6">
        <f t="shared" si="19"/>
        <v>0.90749864230439159</v>
      </c>
      <c r="X277" s="6">
        <f t="shared" si="20"/>
        <v>7.7532568699129847E-2</v>
      </c>
      <c r="Y277" s="6">
        <f t="shared" si="21"/>
        <v>1.4968788996479455E-2</v>
      </c>
      <c r="AH277" s="5"/>
      <c r="AI277" s="5"/>
      <c r="AJ277" s="5"/>
      <c r="AK277" s="5"/>
      <c r="AL277" s="5"/>
    </row>
    <row r="278" spans="21:38" x14ac:dyDescent="0.25">
      <c r="U278" s="2">
        <f t="shared" si="14"/>
        <v>336</v>
      </c>
      <c r="V278" s="1">
        <f t="shared" si="6"/>
        <v>44232</v>
      </c>
      <c r="W278" s="6">
        <f t="shared" si="19"/>
        <v>0.90608255700709761</v>
      </c>
      <c r="X278" s="6">
        <f t="shared" si="20"/>
        <v>7.8727892773278838E-2</v>
      </c>
      <c r="Y278" s="6">
        <f t="shared" si="21"/>
        <v>1.5189550219623114E-2</v>
      </c>
      <c r="AH278" s="5"/>
      <c r="AI278" s="5"/>
      <c r="AJ278" s="5"/>
      <c r="AK278" s="5"/>
      <c r="AL278" s="5"/>
    </row>
    <row r="279" spans="21:38" x14ac:dyDescent="0.25">
      <c r="U279" s="2">
        <f t="shared" si="14"/>
        <v>337</v>
      </c>
      <c r="V279" s="1">
        <f t="shared" si="6"/>
        <v>44233</v>
      </c>
      <c r="W279" s="6">
        <f t="shared" si="19"/>
        <v>0.90460990342909953</v>
      </c>
      <c r="X279" s="6">
        <f t="shared" si="20"/>
        <v>7.9941168665042819E-2</v>
      </c>
      <c r="Y279" s="6">
        <f t="shared" si="21"/>
        <v>1.5448927905858502E-2</v>
      </c>
      <c r="AH279" s="5"/>
      <c r="AI279" s="5"/>
      <c r="AJ279" s="5"/>
      <c r="AK279" s="5"/>
      <c r="AL279" s="5"/>
    </row>
    <row r="280" spans="21:38" x14ac:dyDescent="0.25">
      <c r="U280" s="2">
        <f t="shared" si="14"/>
        <v>338</v>
      </c>
      <c r="V280" s="1">
        <f t="shared" si="6"/>
        <v>44234</v>
      </c>
      <c r="W280" s="6">
        <f t="shared" si="19"/>
        <v>0.90315406717988156</v>
      </c>
      <c r="X280" s="6">
        <f t="shared" si="20"/>
        <v>8.1168844268332804E-2</v>
      </c>
      <c r="Y280" s="6">
        <f t="shared" si="21"/>
        <v>1.5677088551785203E-2</v>
      </c>
      <c r="AH280" s="5"/>
      <c r="AI280" s="5"/>
      <c r="AJ280" s="5"/>
      <c r="AK280" s="5"/>
      <c r="AL280" s="5"/>
    </row>
    <row r="281" spans="21:38" x14ac:dyDescent="0.25">
      <c r="U281" s="2">
        <f t="shared" si="14"/>
        <v>339</v>
      </c>
      <c r="V281" s="1">
        <f t="shared" si="6"/>
        <v>44235</v>
      </c>
      <c r="W281" s="6">
        <f t="shared" si="19"/>
        <v>0.90164122543558789</v>
      </c>
      <c r="X281" s="6">
        <f t="shared" si="20"/>
        <v>8.241482108388562E-2</v>
      </c>
      <c r="Y281" s="6">
        <f t="shared" si="21"/>
        <v>1.5943953480527292E-2</v>
      </c>
      <c r="AH281" s="5"/>
      <c r="AI281" s="5"/>
      <c r="AJ281" s="5"/>
      <c r="AK281" s="5"/>
      <c r="AL281" s="5"/>
    </row>
    <row r="282" spans="21:38" x14ac:dyDescent="0.25">
      <c r="U282" s="2">
        <f t="shared" si="14"/>
        <v>340</v>
      </c>
      <c r="V282" s="1">
        <f t="shared" si="6"/>
        <v>44236</v>
      </c>
      <c r="W282" s="6">
        <f t="shared" si="19"/>
        <v>0.90014486775908376</v>
      </c>
      <c r="X282" s="6">
        <f t="shared" si="20"/>
        <v>8.3675419258093908E-2</v>
      </c>
      <c r="Y282" s="6">
        <f t="shared" si="21"/>
        <v>1.6179712982821885E-2</v>
      </c>
      <c r="AH282" s="5"/>
      <c r="AI282" s="5"/>
      <c r="AJ282" s="5"/>
      <c r="AK282" s="5"/>
      <c r="AL282" s="5"/>
    </row>
    <row r="283" spans="21:38" x14ac:dyDescent="0.25">
      <c r="U283" s="2">
        <f t="shared" si="14"/>
        <v>341</v>
      </c>
      <c r="V283" s="1">
        <f t="shared" si="6"/>
        <v>44237</v>
      </c>
      <c r="W283" s="6">
        <f t="shared" si="19"/>
        <v>0.89859106842639647</v>
      </c>
      <c r="X283" s="6">
        <f t="shared" si="20"/>
        <v>8.4954665634186383E-2</v>
      </c>
      <c r="Y283" s="6">
        <f t="shared" si="21"/>
        <v>1.6454265939417997E-2</v>
      </c>
      <c r="AH283" s="5"/>
      <c r="AI283" s="5"/>
      <c r="AJ283" s="5"/>
      <c r="AK283" s="5"/>
      <c r="AL283" s="5"/>
    </row>
    <row r="284" spans="21:38" x14ac:dyDescent="0.25">
      <c r="U284" s="2">
        <f t="shared" si="14"/>
        <v>342</v>
      </c>
      <c r="V284" s="1">
        <f t="shared" si="6"/>
        <v>44238</v>
      </c>
      <c r="W284" s="6">
        <f t="shared" si="19"/>
        <v>0.8970534249160611</v>
      </c>
      <c r="X284" s="6">
        <f t="shared" si="20"/>
        <v>8.6248747884320187E-2</v>
      </c>
      <c r="Y284" s="6">
        <f t="shared" si="21"/>
        <v>1.6697827199618306E-2</v>
      </c>
      <c r="AH284" s="5"/>
      <c r="AI284" s="5"/>
      <c r="AJ284" s="5"/>
      <c r="AK284" s="5"/>
      <c r="AL284" s="5"/>
    </row>
    <row r="285" spans="21:38" x14ac:dyDescent="0.25">
      <c r="U285" s="2">
        <f t="shared" si="14"/>
        <v>343</v>
      </c>
      <c r="V285" s="1">
        <f t="shared" si="6"/>
        <v>44239</v>
      </c>
      <c r="W285" s="6">
        <f t="shared" si="19"/>
        <v>0.89545790537482139</v>
      </c>
      <c r="X285" s="6">
        <f t="shared" si="20"/>
        <v>8.7561822231305167E-2</v>
      </c>
      <c r="Y285" s="6">
        <f t="shared" si="21"/>
        <v>1.6980272393874271E-2</v>
      </c>
      <c r="AH285" s="5"/>
      <c r="AI285" s="5"/>
      <c r="AJ285" s="5"/>
      <c r="AK285" s="5"/>
      <c r="AL285" s="5"/>
    </row>
    <row r="286" spans="21:38" x14ac:dyDescent="0.25">
      <c r="U286" s="2">
        <f t="shared" si="14"/>
        <v>344</v>
      </c>
      <c r="V286" s="1">
        <f t="shared" si="6"/>
        <v>44240</v>
      </c>
      <c r="W286" s="6">
        <f t="shared" si="19"/>
        <v>0.8938782192950987</v>
      </c>
      <c r="X286" s="6">
        <f t="shared" si="20"/>
        <v>8.8889938985797723E-2</v>
      </c>
      <c r="Y286" s="6">
        <f t="shared" si="21"/>
        <v>1.7231841719103202E-2</v>
      </c>
      <c r="AH286" s="5"/>
      <c r="AI286" s="5"/>
      <c r="AJ286" s="5"/>
      <c r="AK286" s="5"/>
      <c r="AL286" s="5"/>
    </row>
    <row r="287" spans="21:38" x14ac:dyDescent="0.25">
      <c r="U287" s="2">
        <f t="shared" si="14"/>
        <v>345</v>
      </c>
      <c r="V287" s="1">
        <f t="shared" si="6"/>
        <v>44241</v>
      </c>
      <c r="W287" s="6">
        <f t="shared" si="19"/>
        <v>0.89224022536751368</v>
      </c>
      <c r="X287" s="6">
        <f t="shared" si="20"/>
        <v>9.0237387914756648E-2</v>
      </c>
      <c r="Y287" s="6">
        <f t="shared" si="21"/>
        <v>1.7522386717730491E-2</v>
      </c>
      <c r="AH287" s="5"/>
      <c r="AI287" s="5"/>
      <c r="AJ287" s="5"/>
      <c r="AK287" s="5"/>
      <c r="AL287" s="5"/>
    </row>
    <row r="288" spans="21:38" x14ac:dyDescent="0.25">
      <c r="U288" s="2">
        <f t="shared" si="14"/>
        <v>346</v>
      </c>
      <c r="V288" s="1">
        <f t="shared" si="6"/>
        <v>44242</v>
      </c>
      <c r="W288" s="6">
        <f t="shared" si="19"/>
        <v>0.89061774933621807</v>
      </c>
      <c r="X288" s="6">
        <f t="shared" si="20"/>
        <v>9.160007691504593E-2</v>
      </c>
      <c r="Y288" s="6">
        <f t="shared" si="21"/>
        <v>1.7782173748735662E-2</v>
      </c>
      <c r="AH288" s="5"/>
      <c r="AI288" s="5"/>
      <c r="AJ288" s="5"/>
      <c r="AK288" s="5"/>
      <c r="AL288" s="5"/>
    </row>
    <row r="289" spans="21:38" x14ac:dyDescent="0.25">
      <c r="U289" s="2">
        <f t="shared" si="14"/>
        <v>347</v>
      </c>
      <c r="V289" s="1">
        <f t="shared" si="6"/>
        <v>44243</v>
      </c>
      <c r="W289" s="6">
        <f t="shared" si="19"/>
        <v>0.88893653700736019</v>
      </c>
      <c r="X289" s="6">
        <f t="shared" si="20"/>
        <v>9.2982433594663641E-2</v>
      </c>
      <c r="Y289" s="6">
        <f t="shared" si="21"/>
        <v>1.8081029397977035E-2</v>
      </c>
      <c r="AH289" s="5"/>
      <c r="AI289" s="5"/>
      <c r="AJ289" s="5"/>
      <c r="AK289" s="5"/>
      <c r="AL289" s="5"/>
    </row>
    <row r="290" spans="21:38" x14ac:dyDescent="0.25">
      <c r="U290" s="2">
        <f t="shared" si="14"/>
        <v>348</v>
      </c>
      <c r="V290" s="1">
        <f t="shared" si="6"/>
        <v>44244</v>
      </c>
      <c r="W290" s="6">
        <f t="shared" si="19"/>
        <v>0.88727053475799733</v>
      </c>
      <c r="X290" s="6">
        <f t="shared" si="20"/>
        <v>9.4380218214852873E-2</v>
      </c>
      <c r="Y290" s="6">
        <f t="shared" si="21"/>
        <v>1.8349247027149438E-2</v>
      </c>
      <c r="AH290" s="5"/>
      <c r="AI290" s="5"/>
      <c r="AJ290" s="5"/>
      <c r="AK290" s="5"/>
      <c r="AL290" s="5"/>
    </row>
    <row r="291" spans="21:38" x14ac:dyDescent="0.25">
      <c r="U291" s="2">
        <f t="shared" si="14"/>
        <v>349</v>
      </c>
      <c r="V291" s="1">
        <f t="shared" si="6"/>
        <v>44245</v>
      </c>
      <c r="W291" s="6">
        <f t="shared" si="19"/>
        <v>0.88554537197590399</v>
      </c>
      <c r="X291" s="6">
        <f t="shared" si="20"/>
        <v>9.5798000658940244E-2</v>
      </c>
      <c r="Y291" s="6">
        <f t="shared" si="21"/>
        <v>1.8656627365156674E-2</v>
      </c>
      <c r="AH291" s="5"/>
      <c r="AI291" s="5"/>
      <c r="AJ291" s="5"/>
      <c r="AK291" s="5"/>
      <c r="AL291" s="5"/>
    </row>
    <row r="292" spans="21:38" x14ac:dyDescent="0.25">
      <c r="U292" s="2">
        <f t="shared" si="14"/>
        <v>350</v>
      </c>
      <c r="V292" s="1">
        <f t="shared" si="6"/>
        <v>44246</v>
      </c>
      <c r="W292" s="6">
        <f t="shared" si="19"/>
        <v>0.8838351201992487</v>
      </c>
      <c r="X292" s="6">
        <f t="shared" si="20"/>
        <v>9.7231388156645518E-2</v>
      </c>
      <c r="Y292" s="6">
        <f t="shared" si="21"/>
        <v>1.8933491644105432E-2</v>
      </c>
      <c r="AH292" s="5"/>
      <c r="AI292" s="5"/>
      <c r="AJ292" s="5"/>
      <c r="AK292" s="5"/>
      <c r="AL292" s="5"/>
    </row>
    <row r="293" spans="21:38" x14ac:dyDescent="0.25">
      <c r="U293" s="2">
        <f t="shared" si="14"/>
        <v>351</v>
      </c>
      <c r="V293" s="1">
        <f t="shared" si="6"/>
        <v>44247</v>
      </c>
      <c r="W293" s="6">
        <f t="shared" si="19"/>
        <v>0.8820652887537197</v>
      </c>
      <c r="X293" s="6">
        <f t="shared" si="20"/>
        <v>9.868509744363177E-2</v>
      </c>
      <c r="Y293" s="6">
        <f t="shared" si="21"/>
        <v>1.9249613802649484E-2</v>
      </c>
      <c r="AH293" s="5"/>
      <c r="AI293" s="5"/>
      <c r="AJ293" s="5"/>
      <c r="AK293" s="5"/>
      <c r="AL293" s="5"/>
    </row>
    <row r="294" spans="21:38" x14ac:dyDescent="0.25">
      <c r="U294" s="2">
        <f t="shared" si="14"/>
        <v>352</v>
      </c>
      <c r="V294" s="1">
        <f t="shared" si="6"/>
        <v>44248</v>
      </c>
      <c r="W294" s="6">
        <f t="shared" si="19"/>
        <v>0.88031007901752201</v>
      </c>
      <c r="X294" s="6">
        <f t="shared" si="20"/>
        <v>0.10015457714355983</v>
      </c>
      <c r="Y294" s="6">
        <f t="shared" si="21"/>
        <v>1.9535343838917796E-2</v>
      </c>
      <c r="AH294" s="5"/>
      <c r="AI294" s="5"/>
      <c r="AJ294" s="5"/>
      <c r="AK294" s="5"/>
      <c r="AL294" s="5"/>
    </row>
    <row r="295" spans="21:38" x14ac:dyDescent="0.25">
      <c r="U295" s="2">
        <f t="shared" si="14"/>
        <v>353</v>
      </c>
      <c r="V295" s="1">
        <f t="shared" si="6"/>
        <v>44249</v>
      </c>
      <c r="W295" s="6">
        <f t="shared" si="19"/>
        <v>0.87849487649625024</v>
      </c>
      <c r="X295" s="6">
        <f t="shared" si="20"/>
        <v>0.10164469556972956</v>
      </c>
      <c r="Y295" s="6">
        <f t="shared" si="21"/>
        <v>1.9860427934021107E-2</v>
      </c>
      <c r="AH295" s="5"/>
      <c r="AI295" s="5"/>
      <c r="AJ295" s="5"/>
      <c r="AK295" s="5"/>
      <c r="AL295" s="5"/>
    </row>
    <row r="296" spans="21:38" x14ac:dyDescent="0.25">
      <c r="U296" s="2">
        <f t="shared" si="14"/>
        <v>354</v>
      </c>
      <c r="V296" s="1">
        <f t="shared" si="6"/>
        <v>44250</v>
      </c>
      <c r="W296" s="6">
        <f t="shared" si="19"/>
        <v>0.87669401724146256</v>
      </c>
      <c r="X296" s="6">
        <f t="shared" si="20"/>
        <v>0.10315073698199771</v>
      </c>
      <c r="Y296" s="6">
        <f t="shared" si="21"/>
        <v>2.0155245776539321E-2</v>
      </c>
      <c r="AH296" s="5"/>
      <c r="AI296" s="5"/>
      <c r="AJ296" s="5"/>
      <c r="AK296" s="5"/>
      <c r="AL296" s="5"/>
    </row>
    <row r="297" spans="21:38" x14ac:dyDescent="0.25">
      <c r="U297" s="2">
        <f t="shared" si="14"/>
        <v>355</v>
      </c>
      <c r="V297" s="1">
        <f t="shared" si="6"/>
        <v>44251</v>
      </c>
      <c r="W297" s="6">
        <f t="shared" si="19"/>
        <v>0.87483275906163638</v>
      </c>
      <c r="X297" s="6">
        <f t="shared" si="20"/>
        <v>0.10467772615073222</v>
      </c>
      <c r="Y297" s="6">
        <f t="shared" si="21"/>
        <v>2.04895147876323E-2</v>
      </c>
      <c r="AH297" s="5"/>
      <c r="AI297" s="5"/>
      <c r="AJ297" s="5"/>
      <c r="AK297" s="5"/>
      <c r="AL297" s="5"/>
    </row>
    <row r="298" spans="21:38" x14ac:dyDescent="0.25">
      <c r="U298" s="2">
        <f t="shared" si="14"/>
        <v>356</v>
      </c>
      <c r="V298" s="1">
        <f t="shared" si="6"/>
        <v>44252</v>
      </c>
      <c r="W298" s="6">
        <f t="shared" si="19"/>
        <v>0.87298557767303964</v>
      </c>
      <c r="X298" s="6">
        <f t="shared" si="20"/>
        <v>0.10622077702644211</v>
      </c>
      <c r="Y298" s="6">
        <f t="shared" si="21"/>
        <v>2.0793645300517815E-2</v>
      </c>
      <c r="AH298" s="5"/>
      <c r="AI298" s="5"/>
      <c r="AJ298" s="5"/>
      <c r="AK298" s="5"/>
      <c r="AL298" s="5"/>
    </row>
    <row r="299" spans="21:38" x14ac:dyDescent="0.25">
      <c r="U299" s="2">
        <f t="shared" si="14"/>
        <v>357</v>
      </c>
      <c r="V299" s="1">
        <f t="shared" si="6"/>
        <v>44253</v>
      </c>
      <c r="W299" s="6">
        <f t="shared" si="19"/>
        <v>0.87107759918602479</v>
      </c>
      <c r="X299" s="6">
        <f t="shared" si="20"/>
        <v>0.10778507587623926</v>
      </c>
      <c r="Y299" s="6">
        <f t="shared" si="21"/>
        <v>2.1137324937736828E-2</v>
      </c>
      <c r="AH299" s="5"/>
      <c r="AI299" s="5"/>
      <c r="AJ299" s="5"/>
      <c r="AK299" s="5"/>
      <c r="AL299" s="5"/>
    </row>
    <row r="300" spans="21:38" x14ac:dyDescent="0.25">
      <c r="U300" s="2">
        <f t="shared" si="14"/>
        <v>358</v>
      </c>
      <c r="V300" s="1">
        <f t="shared" si="6"/>
        <v>44254</v>
      </c>
      <c r="W300" s="6">
        <f t="shared" si="19"/>
        <v>0.86918344413458637</v>
      </c>
      <c r="X300" s="6">
        <f t="shared" si="20"/>
        <v>0.10936556020334573</v>
      </c>
      <c r="Y300" s="6">
        <f t="shared" si="21"/>
        <v>2.1450995662067446E-2</v>
      </c>
      <c r="AH300" s="5"/>
      <c r="AI300" s="5"/>
      <c r="AJ300" s="5"/>
      <c r="AK300" s="5"/>
      <c r="AL300" s="5"/>
    </row>
    <row r="301" spans="21:38" x14ac:dyDescent="0.25">
      <c r="U301" s="2">
        <f t="shared" si="14"/>
        <v>359</v>
      </c>
      <c r="V301" s="1">
        <f t="shared" si="6"/>
        <v>44255</v>
      </c>
      <c r="W301" s="6">
        <f t="shared" si="19"/>
        <v>0.86722810280073415</v>
      </c>
      <c r="X301" s="6">
        <f t="shared" si="20"/>
        <v>0.1109675829779366</v>
      </c>
      <c r="Y301" s="6">
        <f t="shared" si="21"/>
        <v>2.1804314221330175E-2</v>
      </c>
      <c r="AH301" s="5"/>
      <c r="AI301" s="5"/>
      <c r="AJ301" s="5"/>
      <c r="AK301" s="5"/>
      <c r="AL301" s="5"/>
    </row>
    <row r="302" spans="21:38" x14ac:dyDescent="0.25">
      <c r="U302" s="2">
        <f t="shared" si="14"/>
        <v>360</v>
      </c>
      <c r="V302" s="1">
        <f t="shared" si="6"/>
        <v>44256</v>
      </c>
      <c r="W302" s="6">
        <f t="shared" si="19"/>
        <v>0.86528634585445108</v>
      </c>
      <c r="X302" s="6">
        <f t="shared" si="20"/>
        <v>0.11258589892101073</v>
      </c>
      <c r="Y302" s="6">
        <f t="shared" si="21"/>
        <v>2.212775522453778E-2</v>
      </c>
      <c r="AH302" s="5"/>
      <c r="AI302" s="5"/>
      <c r="AJ302" s="5"/>
      <c r="AK302" s="5"/>
      <c r="AL302" s="5"/>
    </row>
    <row r="303" spans="21:38" x14ac:dyDescent="0.25">
      <c r="U303" s="2">
        <f t="shared" si="14"/>
        <v>361</v>
      </c>
      <c r="V303" s="1">
        <f t="shared" si="6"/>
        <v>44257</v>
      </c>
      <c r="W303" s="6">
        <f t="shared" si="19"/>
        <v>0.86328302348448427</v>
      </c>
      <c r="X303" s="6">
        <f t="shared" si="20"/>
        <v>0.11422603308546288</v>
      </c>
      <c r="Y303" s="6">
        <f t="shared" si="21"/>
        <v>2.2490943430053787E-2</v>
      </c>
      <c r="AH303" s="5"/>
      <c r="AI303" s="5"/>
      <c r="AJ303" s="5"/>
      <c r="AK303" s="5"/>
      <c r="AL303" s="5"/>
    </row>
    <row r="304" spans="21:38" x14ac:dyDescent="0.25">
      <c r="U304" s="2">
        <f t="shared" si="14"/>
        <v>362</v>
      </c>
      <c r="V304" s="1">
        <f t="shared" si="6"/>
        <v>44258</v>
      </c>
      <c r="W304" s="6">
        <f t="shared" si="19"/>
        <v>0.86129306198385747</v>
      </c>
      <c r="X304" s="6">
        <f t="shared" si="20"/>
        <v>0.11588255087353319</v>
      </c>
      <c r="Y304" s="6">
        <f t="shared" si="21"/>
        <v>2.282438714260893E-2</v>
      </c>
      <c r="AH304" s="5"/>
      <c r="AI304" s="5"/>
      <c r="AJ304" s="5"/>
      <c r="AK304" s="5"/>
      <c r="AL304" s="5"/>
    </row>
    <row r="305" spans="21:38" x14ac:dyDescent="0.25">
      <c r="U305" s="2">
        <f t="shared" si="14"/>
        <v>363</v>
      </c>
      <c r="V305" s="1">
        <f t="shared" si="6"/>
        <v>44259</v>
      </c>
      <c r="W305" s="6">
        <f t="shared" si="19"/>
        <v>0.85924116704266473</v>
      </c>
      <c r="X305" s="6">
        <f t="shared" si="20"/>
        <v>0.11756115498082738</v>
      </c>
      <c r="Y305" s="6">
        <f t="shared" si="21"/>
        <v>2.3197677976508776E-2</v>
      </c>
      <c r="AH305" s="5"/>
      <c r="AI305" s="5"/>
      <c r="AJ305" s="5"/>
      <c r="AK305" s="5"/>
      <c r="AL305" s="5"/>
    </row>
    <row r="306" spans="21:38" x14ac:dyDescent="0.25">
      <c r="U306" s="2">
        <f t="shared" si="14"/>
        <v>364</v>
      </c>
      <c r="V306" s="1">
        <f t="shared" si="6"/>
        <v>44260</v>
      </c>
      <c r="W306" s="6">
        <f t="shared" si="19"/>
        <v>0.85720242623631338</v>
      </c>
      <c r="X306" s="6">
        <f t="shared" si="20"/>
        <v>0.11925621474809203</v>
      </c>
      <c r="Y306" s="6">
        <f t="shared" si="21"/>
        <v>2.3541359015594128E-2</v>
      </c>
      <c r="AH306" s="5"/>
      <c r="AI306" s="5"/>
      <c r="AJ306" s="5"/>
      <c r="AK306" s="5"/>
      <c r="AL306" s="5"/>
    </row>
    <row r="307" spans="21:38" x14ac:dyDescent="0.25">
      <c r="U307" s="2">
        <f t="shared" si="14"/>
        <v>365</v>
      </c>
      <c r="V307" s="1">
        <f t="shared" si="6"/>
        <v>44261</v>
      </c>
      <c r="W307" s="6">
        <f t="shared" si="19"/>
        <v>0.85510139620433145</v>
      </c>
      <c r="X307" s="6">
        <f t="shared" si="20"/>
        <v>0.12097361626127986</v>
      </c>
      <c r="Y307" s="6">
        <f t="shared" si="21"/>
        <v>2.39249875343896E-2</v>
      </c>
      <c r="AH307" s="5"/>
      <c r="AI307" s="5"/>
      <c r="AJ307" s="5"/>
      <c r="AK307" s="5"/>
      <c r="AL307" s="5"/>
    </row>
    <row r="308" spans="21:38" x14ac:dyDescent="0.25">
      <c r="U308" s="2">
        <f t="shared" si="14"/>
        <v>366</v>
      </c>
      <c r="V308" s="1">
        <f t="shared" si="6"/>
        <v>44262</v>
      </c>
      <c r="W308" s="6">
        <f t="shared" si="19"/>
        <v>0.85301333163959459</v>
      </c>
      <c r="X308" s="6">
        <f t="shared" si="20"/>
        <v>0.12270752584611362</v>
      </c>
      <c r="Y308" s="6">
        <f t="shared" si="21"/>
        <v>2.4279142514291363E-2</v>
      </c>
      <c r="AH308" s="5"/>
      <c r="AI308" s="5"/>
      <c r="AJ308" s="5"/>
      <c r="AK308" s="5"/>
      <c r="AL308" s="5"/>
    </row>
    <row r="309" spans="21:38" x14ac:dyDescent="0.25">
      <c r="U309" s="2">
        <f t="shared" si="14"/>
        <v>367</v>
      </c>
      <c r="V309" s="1">
        <f t="shared" si="6"/>
        <v>44263</v>
      </c>
      <c r="W309" s="6">
        <f t="shared" si="19"/>
        <v>0.85086263542628471</v>
      </c>
      <c r="X309" s="6">
        <f t="shared" si="20"/>
        <v>0.12446401892180373</v>
      </c>
      <c r="Y309" s="6">
        <f t="shared" si="21"/>
        <v>2.4673345651912482E-2</v>
      </c>
      <c r="AH309" s="5"/>
      <c r="AI309" s="5"/>
      <c r="AJ309" s="5"/>
      <c r="AK309" s="5"/>
      <c r="AL309" s="5"/>
    </row>
    <row r="310" spans="21:38" x14ac:dyDescent="0.25">
      <c r="U310" s="2">
        <f t="shared" si="14"/>
        <v>368</v>
      </c>
      <c r="V310" s="1">
        <f t="shared" si="6"/>
        <v>44264</v>
      </c>
      <c r="W310" s="6">
        <f t="shared" si="19"/>
        <v>0.84872473538897308</v>
      </c>
      <c r="X310" s="6">
        <f t="shared" si="20"/>
        <v>0.1262370516301326</v>
      </c>
      <c r="Y310" s="6">
        <f t="shared" si="21"/>
        <v>2.5038212980893908E-2</v>
      </c>
      <c r="AH310" s="5"/>
      <c r="AI310" s="5"/>
      <c r="AJ310" s="5"/>
      <c r="AK310" s="5"/>
      <c r="AL310" s="5"/>
    </row>
    <row r="311" spans="21:38" x14ac:dyDescent="0.25">
      <c r="U311" s="2">
        <f t="shared" si="14"/>
        <v>369</v>
      </c>
      <c r="V311" s="1">
        <f t="shared" si="6"/>
        <v>44265</v>
      </c>
      <c r="W311" s="6">
        <f t="shared" si="19"/>
        <v>0.84652387579220545</v>
      </c>
      <c r="X311" s="6">
        <f t="shared" si="20"/>
        <v>0.12803289486971009</v>
      </c>
      <c r="Y311" s="6">
        <f t="shared" si="21"/>
        <v>2.5443229338085405E-2</v>
      </c>
      <c r="AH311" s="5"/>
      <c r="AI311" s="5"/>
      <c r="AJ311" s="5"/>
      <c r="AK311" s="5"/>
      <c r="AL311" s="5"/>
    </row>
    <row r="312" spans="21:38" x14ac:dyDescent="0.25">
      <c r="U312" s="2">
        <f t="shared" si="14"/>
        <v>370</v>
      </c>
      <c r="V312" s="1">
        <f t="shared" si="6"/>
        <v>44266</v>
      </c>
      <c r="W312" s="6">
        <f t="shared" si="19"/>
        <v>0.84433566378896363</v>
      </c>
      <c r="X312" s="6">
        <f t="shared" si="20"/>
        <v>0.12984528720949035</v>
      </c>
      <c r="Y312" s="6">
        <f t="shared" si="21"/>
        <v>2.581904900154566E-2</v>
      </c>
      <c r="AH312" s="5"/>
      <c r="AI312" s="5"/>
      <c r="AJ312" s="5"/>
      <c r="AK312" s="5"/>
      <c r="AL312" s="5"/>
    </row>
    <row r="313" spans="21:38" x14ac:dyDescent="0.25">
      <c r="U313" s="2">
        <f t="shared" si="14"/>
        <v>371</v>
      </c>
      <c r="V313" s="1">
        <f t="shared" si="6"/>
        <v>44267</v>
      </c>
      <c r="W313" s="6">
        <f t="shared" si="19"/>
        <v>0.84208417999341079</v>
      </c>
      <c r="X313" s="6">
        <f t="shared" si="20"/>
        <v>0.13168070138514354</v>
      </c>
      <c r="Y313" s="6">
        <f t="shared" si="21"/>
        <v>2.6235118621446667E-2</v>
      </c>
      <c r="AH313" s="5"/>
      <c r="AI313" s="5"/>
      <c r="AJ313" s="5"/>
      <c r="AK313" s="5"/>
      <c r="AL313" s="5"/>
    </row>
    <row r="314" spans="21:38" x14ac:dyDescent="0.25">
      <c r="U314" s="2">
        <f t="shared" si="14"/>
        <v>372</v>
      </c>
      <c r="V314" s="1">
        <f t="shared" si="6"/>
        <v>44268</v>
      </c>
      <c r="W314" s="6">
        <f t="shared" si="19"/>
        <v>0.83984521726943273</v>
      </c>
      <c r="X314" s="6">
        <f t="shared" si="20"/>
        <v>0.1335326507793555</v>
      </c>
      <c r="Y314" s="6">
        <f t="shared" si="21"/>
        <v>2.6622131951211374E-2</v>
      </c>
      <c r="AH314" s="5"/>
      <c r="AI314" s="5"/>
      <c r="AJ314" s="5"/>
      <c r="AK314" s="5"/>
      <c r="AL314" s="5"/>
    </row>
    <row r="315" spans="21:38" x14ac:dyDescent="0.25">
      <c r="U315" s="2">
        <f t="shared" si="14"/>
        <v>373</v>
      </c>
      <c r="V315" s="1">
        <f t="shared" si="6"/>
        <v>44269</v>
      </c>
      <c r="W315" s="6">
        <f t="shared" si="19"/>
        <v>0.8375426873763524</v>
      </c>
      <c r="X315" s="6">
        <f t="shared" si="20"/>
        <v>0.13540781654266121</v>
      </c>
      <c r="Y315" s="6">
        <f t="shared" si="21"/>
        <v>2.7049496080987334E-2</v>
      </c>
      <c r="AH315" s="5"/>
      <c r="AI315" s="5"/>
      <c r="AJ315" s="5"/>
      <c r="AK315" s="5"/>
      <c r="AL315" s="5"/>
    </row>
    <row r="316" spans="21:38" x14ac:dyDescent="0.25">
      <c r="U316" s="2">
        <f t="shared" si="14"/>
        <v>374</v>
      </c>
      <c r="V316" s="1">
        <f t="shared" si="6"/>
        <v>44270</v>
      </c>
      <c r="W316" s="6">
        <f t="shared" si="19"/>
        <v>0.83525257546046761</v>
      </c>
      <c r="X316" s="6">
        <f t="shared" si="20"/>
        <v>0.1372994790289076</v>
      </c>
      <c r="Y316" s="6">
        <f t="shared" si="21"/>
        <v>2.744794551062444E-2</v>
      </c>
      <c r="AH316" s="5"/>
      <c r="AI316" s="5"/>
      <c r="AJ316" s="5"/>
      <c r="AK316" s="5"/>
      <c r="AL316" s="5"/>
    </row>
    <row r="317" spans="21:38" x14ac:dyDescent="0.25">
      <c r="U317" s="2">
        <f t="shared" si="14"/>
        <v>375</v>
      </c>
      <c r="V317" s="1">
        <f t="shared" si="6"/>
        <v>44271</v>
      </c>
      <c r="W317" s="6">
        <f t="shared" si="19"/>
        <v>0.83289861904052576</v>
      </c>
      <c r="X317" s="6">
        <f t="shared" si="20"/>
        <v>0.13921453461040567</v>
      </c>
      <c r="Y317" s="6">
        <f t="shared" si="21"/>
        <v>2.7886846349069527E-2</v>
      </c>
      <c r="AH317" s="5"/>
      <c r="AI317" s="5"/>
      <c r="AJ317" s="5"/>
      <c r="AK317" s="5"/>
      <c r="AL317" s="5"/>
    </row>
    <row r="318" spans="21:38" x14ac:dyDescent="0.25">
      <c r="U318" s="2">
        <f t="shared" si="14"/>
        <v>376</v>
      </c>
      <c r="V318" s="1">
        <f t="shared" si="6"/>
        <v>44272</v>
      </c>
      <c r="W318" s="6">
        <f t="shared" si="19"/>
        <v>0.83055700230894147</v>
      </c>
      <c r="X318" s="6">
        <f t="shared" si="20"/>
        <v>0.14114602253588268</v>
      </c>
      <c r="Y318" s="6">
        <f t="shared" si="21"/>
        <v>2.8296975155175513E-2</v>
      </c>
      <c r="AH318" s="5"/>
      <c r="AI318" s="5"/>
      <c r="AJ318" s="5"/>
      <c r="AK318" s="5"/>
      <c r="AL318" s="5"/>
    </row>
    <row r="319" spans="21:38" x14ac:dyDescent="0.25">
      <c r="U319" s="2">
        <f t="shared" si="14"/>
        <v>377</v>
      </c>
      <c r="V319" s="1">
        <f t="shared" si="6"/>
        <v>44273</v>
      </c>
      <c r="W319" s="6">
        <f t="shared" si="19"/>
        <v>0.82815128296899687</v>
      </c>
      <c r="X319" s="6">
        <f t="shared" si="20"/>
        <v>0.14310106144474674</v>
      </c>
      <c r="Y319" s="6">
        <f t="shared" si="21"/>
        <v>2.8747655586257328E-2</v>
      </c>
      <c r="AH319" s="5"/>
      <c r="AI319" s="5"/>
      <c r="AJ319" s="5"/>
      <c r="AK319" s="5"/>
      <c r="AL319" s="5"/>
    </row>
    <row r="320" spans="21:38" x14ac:dyDescent="0.25">
      <c r="U320" s="2">
        <f t="shared" si="14"/>
        <v>378</v>
      </c>
      <c r="V320" s="1">
        <f t="shared" si="6"/>
        <v>44274</v>
      </c>
      <c r="W320" s="6">
        <f t="shared" si="19"/>
        <v>0.82575785121825729</v>
      </c>
      <c r="X320" s="6">
        <f t="shared" si="20"/>
        <v>0.14507244116602802</v>
      </c>
      <c r="Y320" s="6">
        <f t="shared" si="21"/>
        <v>2.9169707615714396E-2</v>
      </c>
      <c r="AH320" s="5"/>
      <c r="AI320" s="5"/>
      <c r="AJ320" s="5"/>
      <c r="AK320" s="5"/>
      <c r="AL320" s="5"/>
    </row>
    <row r="321" spans="21:38" x14ac:dyDescent="0.25">
      <c r="U321" s="2">
        <f t="shared" si="14"/>
        <v>379</v>
      </c>
      <c r="V321" s="1">
        <f t="shared" si="6"/>
        <v>44275</v>
      </c>
      <c r="W321" s="6">
        <f t="shared" si="19"/>
        <v>0.82330007917230486</v>
      </c>
      <c r="X321" s="6">
        <f t="shared" si="20"/>
        <v>0.14706750989960582</v>
      </c>
      <c r="Y321" s="6">
        <f t="shared" si="21"/>
        <v>2.9632410928090311E-2</v>
      </c>
      <c r="AH321" s="5"/>
      <c r="AI321" s="5"/>
      <c r="AJ321" s="5"/>
      <c r="AK321" s="5"/>
      <c r="AL321" s="5"/>
    </row>
    <row r="322" spans="21:38" x14ac:dyDescent="0.25">
      <c r="U322" s="2">
        <f t="shared" si="14"/>
        <v>380</v>
      </c>
      <c r="V322" s="1">
        <f t="shared" si="6"/>
        <v>44276</v>
      </c>
      <c r="W322" s="6">
        <f t="shared" si="19"/>
        <v>0.82085457019130592</v>
      </c>
      <c r="X322" s="6">
        <f t="shared" si="20"/>
        <v>0.14907879949733907</v>
      </c>
      <c r="Y322" s="6">
        <f t="shared" si="21"/>
        <v>3.0066630311354686E-2</v>
      </c>
      <c r="AH322" s="5"/>
      <c r="AI322" s="5"/>
      <c r="AJ322" s="5"/>
      <c r="AK322" s="5"/>
      <c r="AL322" s="5"/>
    </row>
    <row r="323" spans="21:38" x14ac:dyDescent="0.25">
      <c r="U323" s="2">
        <f t="shared" si="14"/>
        <v>381</v>
      </c>
      <c r="V323" s="1">
        <f t="shared" si="6"/>
        <v>44277</v>
      </c>
      <c r="W323" s="6">
        <f t="shared" si="19"/>
        <v>0.81834450482506504</v>
      </c>
      <c r="X323" s="6">
        <f t="shared" si="20"/>
        <v>0.15111389527098515</v>
      </c>
      <c r="Y323" s="6">
        <f t="shared" si="21"/>
        <v>3.0541599903950778E-2</v>
      </c>
      <c r="AH323" s="5"/>
      <c r="AI323" s="5"/>
      <c r="AJ323" s="5"/>
      <c r="AK323" s="5"/>
      <c r="AL323" s="5"/>
    </row>
    <row r="324" spans="21:38" x14ac:dyDescent="0.25">
      <c r="U324" s="2">
        <f t="shared" si="14"/>
        <v>382</v>
      </c>
      <c r="V324" s="1">
        <f t="shared" si="6"/>
        <v>44278</v>
      </c>
      <c r="W324" s="6">
        <f t="shared" si="19"/>
        <v>0.81584670695526496</v>
      </c>
      <c r="X324" s="6">
        <f t="shared" si="20"/>
        <v>0.15316506229023874</v>
      </c>
      <c r="Y324" s="6">
        <f t="shared" si="21"/>
        <v>3.0988230754495933E-2</v>
      </c>
      <c r="AH324" s="5"/>
      <c r="AI324" s="5"/>
      <c r="AJ324" s="5"/>
      <c r="AK324" s="5"/>
      <c r="AL324" s="5"/>
    </row>
    <row r="325" spans="21:38" x14ac:dyDescent="0.25">
      <c r="U325" s="2">
        <f t="shared" si="14"/>
        <v>383</v>
      </c>
      <c r="V325" s="1">
        <f t="shared" si="6"/>
        <v>44279</v>
      </c>
      <c r="W325" s="6">
        <f t="shared" si="19"/>
        <v>0.81328415937320808</v>
      </c>
      <c r="X325" s="6">
        <f t="shared" si="20"/>
        <v>0.15524013079848792</v>
      </c>
      <c r="Y325" s="6">
        <f t="shared" si="21"/>
        <v>3.1475709828304929E-2</v>
      </c>
      <c r="AH325" s="5"/>
      <c r="AI325" s="5"/>
      <c r="AJ325" s="5"/>
      <c r="AK325" s="5"/>
      <c r="AL325" s="5"/>
    </row>
    <row r="326" spans="21:38" x14ac:dyDescent="0.25">
      <c r="U326" s="2">
        <f t="shared" si="14"/>
        <v>384</v>
      </c>
      <c r="V326" s="1">
        <f t="shared" si="6"/>
        <v>44280</v>
      </c>
      <c r="W326" s="6">
        <f t="shared" si="19"/>
        <v>0.81073391404549311</v>
      </c>
      <c r="X326" s="6">
        <f t="shared" si="20"/>
        <v>0.15733109002609569</v>
      </c>
      <c r="Y326" s="6">
        <f t="shared" si="21"/>
        <v>3.1934995928410828E-2</v>
      </c>
      <c r="AH326" s="5"/>
      <c r="AI326" s="5"/>
      <c r="AJ326" s="5"/>
      <c r="AK326" s="5"/>
      <c r="AL326" s="5"/>
    </row>
    <row r="327" spans="21:38" x14ac:dyDescent="0.25">
      <c r="U327" s="2">
        <f t="shared" si="14"/>
        <v>385</v>
      </c>
      <c r="V327" s="1">
        <f t="shared" si="6"/>
        <v>44281</v>
      </c>
      <c r="W327" s="6">
        <f t="shared" si="19"/>
        <v>0.80811874958844743</v>
      </c>
      <c r="X327" s="6">
        <f t="shared" si="20"/>
        <v>0.15944602324681881</v>
      </c>
      <c r="Y327" s="6">
        <f t="shared" si="21"/>
        <v>3.2435227164734716E-2</v>
      </c>
      <c r="AH327" s="5"/>
      <c r="AI327" s="5"/>
      <c r="AJ327" s="5"/>
      <c r="AK327" s="5"/>
      <c r="AL327" s="5"/>
    </row>
    <row r="328" spans="21:38" x14ac:dyDescent="0.25">
      <c r="U328" s="2">
        <f t="shared" si="14"/>
        <v>386</v>
      </c>
      <c r="V328" s="1">
        <f t="shared" si="6"/>
        <v>44282</v>
      </c>
      <c r="W328" s="6">
        <f t="shared" si="19"/>
        <v>0.80551595382446906</v>
      </c>
      <c r="X328" s="6">
        <f t="shared" si="20"/>
        <v>0.16157663453764537</v>
      </c>
      <c r="Y328" s="6">
        <f t="shared" si="21"/>
        <v>3.2907411637885249E-2</v>
      </c>
      <c r="AH328" s="5"/>
      <c r="AI328" s="5"/>
      <c r="AJ328" s="5"/>
      <c r="AK328" s="5"/>
      <c r="AL328" s="5"/>
    </row>
    <row r="329" spans="21:38" x14ac:dyDescent="0.25">
      <c r="U329" s="2">
        <f t="shared" si="14"/>
        <v>387</v>
      </c>
      <c r="V329" s="1">
        <f t="shared" si="6"/>
        <v>44283</v>
      </c>
      <c r="W329" s="6">
        <f t="shared" si="19"/>
        <v>0.8028480945452986</v>
      </c>
      <c r="X329" s="6">
        <f t="shared" si="20"/>
        <v>0.16373126859138148</v>
      </c>
      <c r="Y329" s="6">
        <f t="shared" si="21"/>
        <v>3.3420636863320898E-2</v>
      </c>
      <c r="AH329" s="5"/>
      <c r="AI329" s="5"/>
      <c r="AJ329" s="5"/>
      <c r="AK329" s="5"/>
      <c r="AL329" s="5"/>
    </row>
    <row r="330" spans="21:38" x14ac:dyDescent="0.25">
      <c r="U330" s="2">
        <f t="shared" si="14"/>
        <v>388</v>
      </c>
      <c r="V330" s="1">
        <f t="shared" si="6"/>
        <v>44284</v>
      </c>
      <c r="W330" s="6">
        <f t="shared" si="19"/>
        <v>0.80019270341049453</v>
      </c>
      <c r="X330" s="6">
        <f t="shared" si="20"/>
        <v>0.1659013347559592</v>
      </c>
      <c r="Y330" s="6">
        <f t="shared" si="21"/>
        <v>3.3905961833545974E-2</v>
      </c>
      <c r="AH330" s="5"/>
      <c r="AI330" s="5"/>
      <c r="AJ330" s="5"/>
      <c r="AK330" s="5"/>
      <c r="AL330" s="5"/>
    </row>
    <row r="331" spans="21:38" x14ac:dyDescent="0.25">
      <c r="U331" s="2">
        <f t="shared" si="14"/>
        <v>389</v>
      </c>
      <c r="V331" s="1">
        <f t="shared" si="6"/>
        <v>44285</v>
      </c>
      <c r="W331" s="6">
        <f t="shared" si="19"/>
        <v>0.79747213049479093</v>
      </c>
      <c r="X331" s="6">
        <f t="shared" si="20"/>
        <v>0.16809544783312202</v>
      </c>
      <c r="Y331" s="6">
        <f t="shared" si="21"/>
        <v>3.443242167208807E-2</v>
      </c>
      <c r="AH331" s="5"/>
      <c r="AI331" s="5"/>
      <c r="AJ331" s="5"/>
      <c r="AK331" s="5"/>
      <c r="AL331" s="5"/>
    </row>
    <row r="332" spans="21:38" x14ac:dyDescent="0.25">
      <c r="U332" s="2">
        <f t="shared" si="14"/>
        <v>390</v>
      </c>
      <c r="V332" s="1">
        <f t="shared" si="6"/>
        <v>44286</v>
      </c>
      <c r="W332" s="6">
        <f t="shared" si="19"/>
        <v>0.79476415948974821</v>
      </c>
      <c r="X332" s="6">
        <f t="shared" si="20"/>
        <v>0.17030471259958715</v>
      </c>
      <c r="Y332" s="6">
        <f t="shared" si="21"/>
        <v>3.4931127910664342E-2</v>
      </c>
      <c r="AH332" s="5"/>
      <c r="AI332" s="5"/>
      <c r="AJ332" s="5"/>
      <c r="AK332" s="5"/>
      <c r="AL332" s="5"/>
    </row>
    <row r="333" spans="21:38" x14ac:dyDescent="0.25">
      <c r="U333" s="2">
        <f t="shared" si="14"/>
        <v>391</v>
      </c>
      <c r="V333" s="1">
        <f t="shared" si="6"/>
        <v>44287</v>
      </c>
      <c r="W333" s="6">
        <f t="shared" si="19"/>
        <v>0.79199091560793311</v>
      </c>
      <c r="X333" s="6">
        <f t="shared" si="20"/>
        <v>0.17253802296868914</v>
      </c>
      <c r="Y333" s="6">
        <f t="shared" si="21"/>
        <v>3.5471061423378754E-2</v>
      </c>
      <c r="AH333" s="5"/>
      <c r="AI333" s="5"/>
      <c r="AJ333" s="5"/>
      <c r="AK333" s="5"/>
      <c r="AL333" s="5"/>
    </row>
    <row r="334" spans="21:38" x14ac:dyDescent="0.25">
      <c r="U334" s="2">
        <f t="shared" si="14"/>
        <v>392</v>
      </c>
      <c r="V334" s="1">
        <f t="shared" si="6"/>
        <v>44288</v>
      </c>
      <c r="W334" s="6">
        <f t="shared" si="19"/>
        <v>0.78923044298425959</v>
      </c>
      <c r="X334" s="6">
        <f t="shared" si="20"/>
        <v>0.17478616903235705</v>
      </c>
      <c r="Y334" s="6">
        <f t="shared" si="21"/>
        <v>3.5983387983383082E-2</v>
      </c>
      <c r="AH334" s="5"/>
      <c r="AI334" s="5"/>
      <c r="AJ334" s="5"/>
      <c r="AK334" s="5"/>
      <c r="AL334" s="5"/>
    </row>
    <row r="335" spans="21:38" x14ac:dyDescent="0.25">
      <c r="U335" s="2">
        <f t="shared" si="14"/>
        <v>393</v>
      </c>
      <c r="V335" s="1">
        <f t="shared" si="6"/>
        <v>44289</v>
      </c>
      <c r="W335" s="6">
        <f t="shared" si="19"/>
        <v>0.78640463456104304</v>
      </c>
      <c r="X335" s="6">
        <f t="shared" si="20"/>
        <v>0.17705833314277281</v>
      </c>
      <c r="Y335" s="6">
        <f t="shared" si="21"/>
        <v>3.6537032296185115E-2</v>
      </c>
      <c r="AH335" s="5"/>
      <c r="AI335" s="5"/>
      <c r="AJ335" s="5"/>
      <c r="AK335" s="5"/>
      <c r="AL335" s="5"/>
    </row>
    <row r="336" spans="21:38" x14ac:dyDescent="0.25">
      <c r="U336" s="2">
        <f t="shared" si="14"/>
        <v>394</v>
      </c>
      <c r="V336" s="1">
        <f t="shared" si="6"/>
        <v>44290</v>
      </c>
      <c r="W336" s="6">
        <f t="shared" si="19"/>
        <v>0.78359180354748825</v>
      </c>
      <c r="X336" s="6">
        <f t="shared" si="20"/>
        <v>0.17934498031703414</v>
      </c>
      <c r="Y336" s="6">
        <f t="shared" si="21"/>
        <v>3.706321613547732E-2</v>
      </c>
      <c r="AH336" s="5"/>
      <c r="AI336" s="5"/>
      <c r="AJ336" s="5"/>
      <c r="AK336" s="5"/>
      <c r="AL336" s="5"/>
    </row>
    <row r="337" spans="21:38" x14ac:dyDescent="0.25">
      <c r="U337" s="2">
        <f t="shared" si="14"/>
        <v>395</v>
      </c>
      <c r="V337" s="1">
        <f t="shared" si="6"/>
        <v>44291</v>
      </c>
      <c r="W337" s="6">
        <f t="shared" si="19"/>
        <v>0.78071360293424108</v>
      </c>
      <c r="X337" s="6">
        <f t="shared" si="20"/>
        <v>0.18165559101012704</v>
      </c>
      <c r="Y337" s="6">
        <f t="shared" si="21"/>
        <v>3.7630806055632855E-2</v>
      </c>
      <c r="AH337" s="5"/>
      <c r="AI337" s="5"/>
      <c r="AJ337" s="5"/>
      <c r="AK337" s="5"/>
      <c r="AL337" s="5"/>
    </row>
    <row r="338" spans="21:38" x14ac:dyDescent="0.25">
      <c r="U338" s="2">
        <f t="shared" si="14"/>
        <v>396</v>
      </c>
      <c r="V338" s="1">
        <f t="shared" si="6"/>
        <v>44292</v>
      </c>
      <c r="W338" s="6">
        <f t="shared" si="19"/>
        <v>0.77784862385846376</v>
      </c>
      <c r="X338" s="6">
        <f t="shared" si="20"/>
        <v>0.18398029449260736</v>
      </c>
      <c r="Y338" s="6">
        <f t="shared" si="21"/>
        <v>3.8171081648928636E-2</v>
      </c>
      <c r="AH338" s="5"/>
      <c r="AI338" s="5"/>
      <c r="AJ338" s="5"/>
      <c r="AK338" s="5"/>
      <c r="AL338" s="5"/>
    </row>
    <row r="339" spans="21:38" x14ac:dyDescent="0.25">
      <c r="U339" s="2">
        <f t="shared" si="14"/>
        <v>397</v>
      </c>
      <c r="V339" s="1">
        <f t="shared" si="6"/>
        <v>44293</v>
      </c>
      <c r="W339" s="6">
        <f t="shared" si="19"/>
        <v>0.77491827139375968</v>
      </c>
      <c r="X339" s="6">
        <f t="shared" si="20"/>
        <v>0.18632887933526024</v>
      </c>
      <c r="Y339" s="6">
        <f t="shared" si="21"/>
        <v>3.8752849270981035E-2</v>
      </c>
      <c r="AH339" s="5"/>
      <c r="AI339" s="5"/>
      <c r="AJ339" s="5"/>
      <c r="AK339" s="5"/>
      <c r="AL339" s="5"/>
    </row>
    <row r="340" spans="21:38" x14ac:dyDescent="0.25">
      <c r="U340" s="2">
        <f t="shared" si="14"/>
        <v>398</v>
      </c>
      <c r="V340" s="1">
        <f t="shared" si="6"/>
        <v>44294</v>
      </c>
      <c r="W340" s="6">
        <f t="shared" si="19"/>
        <v>0.77200142368488167</v>
      </c>
      <c r="X340" s="6">
        <f t="shared" si="20"/>
        <v>0.1886911281033565</v>
      </c>
      <c r="Y340" s="6">
        <f t="shared" si="21"/>
        <v>3.9307448211761589E-2</v>
      </c>
      <c r="AH340" s="5"/>
      <c r="AI340" s="5"/>
      <c r="AJ340" s="5"/>
      <c r="AK340" s="5"/>
      <c r="AL340" s="5"/>
    </row>
    <row r="341" spans="21:38" x14ac:dyDescent="0.25">
      <c r="U341" s="2">
        <f t="shared" si="14"/>
        <v>399</v>
      </c>
      <c r="V341" s="1">
        <f t="shared" si="6"/>
        <v>44295</v>
      </c>
      <c r="W341" s="6">
        <f t="shared" si="19"/>
        <v>0.76901922962825731</v>
      </c>
      <c r="X341" s="6">
        <f t="shared" si="20"/>
        <v>0.1910771478580702</v>
      </c>
      <c r="Y341" s="6">
        <f t="shared" si="21"/>
        <v>3.9903622513673465E-2</v>
      </c>
      <c r="AH341" s="5"/>
      <c r="AI341" s="5"/>
      <c r="AJ341" s="5"/>
      <c r="AK341" s="5"/>
      <c r="AL341" s="5"/>
    </row>
    <row r="342" spans="21:38" x14ac:dyDescent="0.25">
      <c r="U342" s="2">
        <f t="shared" si="14"/>
        <v>400</v>
      </c>
      <c r="V342" s="1">
        <f t="shared" si="6"/>
        <v>44296</v>
      </c>
      <c r="W342" s="6">
        <f t="shared" si="19"/>
        <v>0.76605086368518449</v>
      </c>
      <c r="X342" s="6">
        <f t="shared" si="20"/>
        <v>0.19347636320805056</v>
      </c>
      <c r="Y342" s="6">
        <f t="shared" si="21"/>
        <v>4.0472773106764642E-2</v>
      </c>
      <c r="AH342" s="5"/>
      <c r="AI342" s="5"/>
      <c r="AJ342" s="5"/>
      <c r="AK342" s="5"/>
      <c r="AL342" s="5"/>
    </row>
    <row r="343" spans="21:38" x14ac:dyDescent="0.25">
      <c r="U343" s="2">
        <f t="shared" si="14"/>
        <v>401</v>
      </c>
      <c r="V343" s="1">
        <f t="shared" si="6"/>
        <v>44297</v>
      </c>
      <c r="W343" s="6">
        <f t="shared" si="19"/>
        <v>0.76301721000905598</v>
      </c>
      <c r="X343" s="6">
        <f t="shared" si="20"/>
        <v>0.19589921045379494</v>
      </c>
      <c r="Y343" s="6">
        <f t="shared" si="21"/>
        <v>4.108357953715E-2</v>
      </c>
      <c r="AH343" s="5"/>
      <c r="AI343" s="5"/>
      <c r="AJ343" s="5"/>
      <c r="AK343" s="5"/>
      <c r="AL343" s="5"/>
    </row>
    <row r="344" spans="21:38" x14ac:dyDescent="0.25">
      <c r="U344" s="2">
        <f t="shared" si="14"/>
        <v>402</v>
      </c>
      <c r="V344" s="1">
        <f t="shared" si="6"/>
        <v>44298</v>
      </c>
      <c r="W344" s="6">
        <f t="shared" si="19"/>
        <v>0.75999774891949468</v>
      </c>
      <c r="X344" s="6">
        <f t="shared" si="20"/>
        <v>0.19833474469761458</v>
      </c>
      <c r="Y344" s="6">
        <f t="shared" si="21"/>
        <v>4.1667506382890462E-2</v>
      </c>
      <c r="AH344" s="5"/>
      <c r="AI344" s="5"/>
      <c r="AJ344" s="5"/>
      <c r="AK344" s="5"/>
      <c r="AL344" s="5"/>
    </row>
    <row r="345" spans="21:38" x14ac:dyDescent="0.25">
      <c r="U345" s="2">
        <f t="shared" si="14"/>
        <v>403</v>
      </c>
      <c r="V345" s="1">
        <f t="shared" si="6"/>
        <v>44299</v>
      </c>
      <c r="W345" s="6">
        <f t="shared" si="19"/>
        <v>0.75691309094417536</v>
      </c>
      <c r="X345" s="6">
        <f t="shared" si="20"/>
        <v>0.2007937426155264</v>
      </c>
      <c r="Y345" s="6">
        <f t="shared" si="21"/>
        <v>4.2293166440299096E-2</v>
      </c>
      <c r="AH345" s="5"/>
      <c r="AI345" s="5"/>
      <c r="AJ345" s="5"/>
      <c r="AK345" s="5"/>
      <c r="AL345" s="5"/>
    </row>
    <row r="346" spans="21:38" x14ac:dyDescent="0.25">
      <c r="U346" s="2">
        <f t="shared" si="14"/>
        <v>404</v>
      </c>
      <c r="V346" s="1">
        <f t="shared" si="6"/>
        <v>44300</v>
      </c>
      <c r="W346" s="6">
        <f t="shared" si="19"/>
        <v>0.75384303203933223</v>
      </c>
      <c r="X346" s="6">
        <f t="shared" si="20"/>
        <v>0.20326487794936468</v>
      </c>
      <c r="Y346" s="6">
        <f t="shared" si="21"/>
        <v>4.2892090011302758E-2</v>
      </c>
      <c r="AH346" s="5"/>
      <c r="AI346" s="5"/>
      <c r="AJ346" s="5"/>
      <c r="AK346" s="5"/>
      <c r="AL346" s="5"/>
    </row>
    <row r="347" spans="21:38" x14ac:dyDescent="0.25">
      <c r="U347" s="2">
        <f t="shared" si="14"/>
        <v>405</v>
      </c>
      <c r="V347" s="1">
        <f t="shared" si="6"/>
        <v>44301</v>
      </c>
      <c r="W347" s="6">
        <f t="shared" si="19"/>
        <v>0.75070789989621645</v>
      </c>
      <c r="X347" s="6">
        <f t="shared" si="20"/>
        <v>0.20575927928718027</v>
      </c>
      <c r="Y347" s="6">
        <f t="shared" si="21"/>
        <v>4.3532820816604187E-2</v>
      </c>
      <c r="AH347" s="5"/>
      <c r="AI347" s="5"/>
      <c r="AJ347" s="5"/>
      <c r="AK347" s="5"/>
      <c r="AL347" s="5"/>
    </row>
    <row r="348" spans="21:38" x14ac:dyDescent="0.25">
      <c r="U348" s="2">
        <f t="shared" si="14"/>
        <v>406</v>
      </c>
      <c r="V348" s="1">
        <f t="shared" si="6"/>
        <v>44302</v>
      </c>
      <c r="W348" s="6">
        <f t="shared" si="19"/>
        <v>0.74758781612635639</v>
      </c>
      <c r="X348" s="6">
        <f t="shared" si="20"/>
        <v>0.20826522684543622</v>
      </c>
      <c r="Y348" s="6">
        <f t="shared" si="21"/>
        <v>4.4146957028207055E-2</v>
      </c>
      <c r="AH348" s="5"/>
      <c r="AI348" s="5"/>
      <c r="AJ348" s="5"/>
      <c r="AK348" s="5"/>
      <c r="AL348" s="5"/>
    </row>
    <row r="349" spans="21:38" x14ac:dyDescent="0.25">
      <c r="U349" s="2">
        <f t="shared" si="14"/>
        <v>407</v>
      </c>
      <c r="V349" s="1">
        <f t="shared" si="6"/>
        <v>44303</v>
      </c>
      <c r="W349" s="6">
        <f t="shared" si="19"/>
        <v>0.74440281603458058</v>
      </c>
      <c r="X349" s="6">
        <f t="shared" si="20"/>
        <v>0.21079421307421523</v>
      </c>
      <c r="Y349" s="6">
        <f t="shared" si="21"/>
        <v>4.4802970891205038E-2</v>
      </c>
      <c r="AH349" s="5"/>
      <c r="AI349" s="5"/>
      <c r="AJ349" s="5"/>
      <c r="AK349" s="5"/>
      <c r="AL349" s="5"/>
    </row>
    <row r="350" spans="21:38" x14ac:dyDescent="0.25">
      <c r="U350" s="2">
        <f t="shared" si="14"/>
        <v>408</v>
      </c>
      <c r="V350" s="1">
        <f t="shared" si="6"/>
        <v>44304</v>
      </c>
      <c r="W350" s="6">
        <f t="shared" si="19"/>
        <v>0.74123335715092697</v>
      </c>
      <c r="X350" s="6">
        <f t="shared" si="20"/>
        <v>0.21333411218230353</v>
      </c>
      <c r="Y350" s="6">
        <f t="shared" si="21"/>
        <v>4.5432530666769125E-2</v>
      </c>
      <c r="AH350" s="5"/>
      <c r="AI350" s="5"/>
      <c r="AJ350" s="5"/>
      <c r="AK350" s="5"/>
      <c r="AL350" s="5"/>
    </row>
    <row r="351" spans="21:38" x14ac:dyDescent="0.25">
      <c r="U351" s="2">
        <f t="shared" si="14"/>
        <v>409</v>
      </c>
      <c r="V351" s="1">
        <f t="shared" si="6"/>
        <v>44305</v>
      </c>
      <c r="W351" s="6">
        <f t="shared" si="19"/>
        <v>0.73799917249320102</v>
      </c>
      <c r="X351" s="6">
        <f t="shared" si="20"/>
        <v>0.21589679285854063</v>
      </c>
      <c r="Y351" s="6">
        <f t="shared" si="21"/>
        <v>4.6104034648259191E-2</v>
      </c>
      <c r="AH351" s="5"/>
      <c r="AI351" s="5"/>
      <c r="AJ351" s="5"/>
      <c r="AK351" s="5"/>
      <c r="AL351" s="5"/>
    </row>
    <row r="352" spans="21:38" x14ac:dyDescent="0.25">
      <c r="U352" s="2">
        <f t="shared" si="14"/>
        <v>410</v>
      </c>
      <c r="V352" s="1">
        <f t="shared" si="6"/>
        <v>44306</v>
      </c>
      <c r="W352" s="6">
        <f t="shared" si="19"/>
        <v>0.73478106602210935</v>
      </c>
      <c r="X352" s="6">
        <f t="shared" si="20"/>
        <v>0.21846971049730415</v>
      </c>
      <c r="Y352" s="6">
        <f t="shared" si="21"/>
        <v>4.6749223480586154E-2</v>
      </c>
      <c r="AH352" s="5"/>
      <c r="AI352" s="5"/>
      <c r="AJ352" s="5"/>
      <c r="AK352" s="5"/>
      <c r="AL352" s="5"/>
    </row>
    <row r="353" spans="21:38" x14ac:dyDescent="0.25">
      <c r="U353" s="2">
        <f t="shared" si="14"/>
        <v>411</v>
      </c>
      <c r="V353" s="1">
        <f t="shared" si="6"/>
        <v>44307</v>
      </c>
      <c r="W353" s="6">
        <f t="shared" si="19"/>
        <v>0.73149845820592208</v>
      </c>
      <c r="X353" s="6">
        <f t="shared" si="20"/>
        <v>0.22106512284293198</v>
      </c>
      <c r="Y353" s="6">
        <f t="shared" si="21"/>
        <v>4.7436418951146753E-2</v>
      </c>
      <c r="AH353" s="5"/>
      <c r="AI353" s="5"/>
      <c r="AJ353" s="5"/>
      <c r="AK353" s="5"/>
      <c r="AL353" s="5"/>
    </row>
    <row r="354" spans="21:38" x14ac:dyDescent="0.25">
      <c r="U354" s="2">
        <f t="shared" si="14"/>
        <v>412</v>
      </c>
      <c r="V354" s="1">
        <f t="shared" si="6"/>
        <v>44308</v>
      </c>
      <c r="W354" s="6">
        <f t="shared" si="19"/>
        <v>0.72823251020184376</v>
      </c>
      <c r="X354" s="6">
        <f t="shared" si="20"/>
        <v>0.22367005333682585</v>
      </c>
      <c r="Y354" s="6">
        <f t="shared" si="21"/>
        <v>4.8097436461330079E-2</v>
      </c>
      <c r="AH354" s="5"/>
      <c r="AI354" s="5"/>
      <c r="AJ354" s="5"/>
      <c r="AK354" s="5"/>
      <c r="AL354" s="5"/>
    </row>
    <row r="355" spans="21:38" x14ac:dyDescent="0.25">
      <c r="U355" s="2">
        <f t="shared" si="14"/>
        <v>413</v>
      </c>
      <c r="V355" s="1">
        <f t="shared" si="6"/>
        <v>44309</v>
      </c>
      <c r="W355" s="6">
        <f t="shared" si="19"/>
        <v>0.72490231929290538</v>
      </c>
      <c r="X355" s="6">
        <f t="shared" si="20"/>
        <v>0.22629716204888334</v>
      </c>
      <c r="Y355" s="6">
        <f t="shared" si="21"/>
        <v>4.8800518658212041E-2</v>
      </c>
      <c r="AH355" s="5"/>
      <c r="AI355" s="5"/>
      <c r="AJ355" s="5"/>
      <c r="AK355" s="5"/>
      <c r="AL355" s="5"/>
    </row>
    <row r="356" spans="21:38" x14ac:dyDescent="0.25">
      <c r="U356" s="2">
        <f t="shared" si="14"/>
        <v>414</v>
      </c>
      <c r="V356" s="1">
        <f t="shared" si="6"/>
        <v>44310</v>
      </c>
      <c r="W356" s="6">
        <f t="shared" si="19"/>
        <v>0.72158941485738315</v>
      </c>
      <c r="X356" s="6">
        <f t="shared" si="20"/>
        <v>0.22893302698928811</v>
      </c>
      <c r="Y356" s="6">
        <f t="shared" si="21"/>
        <v>4.9477558153328459E-2</v>
      </c>
      <c r="AH356" s="5"/>
      <c r="AI356" s="5"/>
      <c r="AJ356" s="5"/>
      <c r="AK356" s="5"/>
      <c r="AL356" s="5"/>
    </row>
    <row r="357" spans="21:38" x14ac:dyDescent="0.25">
      <c r="U357" s="2">
        <f t="shared" si="14"/>
        <v>415</v>
      </c>
      <c r="V357" s="1">
        <f t="shared" si="6"/>
        <v>44311</v>
      </c>
      <c r="W357" s="6">
        <f t="shared" si="19"/>
        <v>0.71821255997296207</v>
      </c>
      <c r="X357" s="6">
        <f t="shared" si="20"/>
        <v>0.23159072429016198</v>
      </c>
      <c r="Y357" s="6">
        <f t="shared" si="21"/>
        <v>5.0196715736876757E-2</v>
      </c>
      <c r="AH357" s="5"/>
      <c r="AI357" s="5"/>
      <c r="AJ357" s="5"/>
      <c r="AK357" s="5"/>
      <c r="AL357" s="5"/>
    </row>
    <row r="358" spans="21:38" x14ac:dyDescent="0.25">
      <c r="U358" s="2">
        <f t="shared" si="14"/>
        <v>416</v>
      </c>
      <c r="V358" s="1">
        <f t="shared" si="6"/>
        <v>44312</v>
      </c>
      <c r="W358" s="6">
        <f t="shared" si="19"/>
        <v>0.71485366352776758</v>
      </c>
      <c r="X358" s="6">
        <f t="shared" si="20"/>
        <v>0.23425637270424809</v>
      </c>
      <c r="Y358" s="6">
        <f t="shared" si="21"/>
        <v>5.0889963767984048E-2</v>
      </c>
      <c r="AH358" s="5"/>
      <c r="AI358" s="5"/>
      <c r="AJ358" s="5"/>
      <c r="AK358" s="5"/>
      <c r="AL358" s="5"/>
    </row>
    <row r="359" spans="21:38" x14ac:dyDescent="0.25">
      <c r="U359" s="2">
        <f t="shared" si="14"/>
        <v>417</v>
      </c>
      <c r="V359" s="1">
        <f t="shared" si="6"/>
        <v>44313</v>
      </c>
      <c r="W359" s="6">
        <f t="shared" si="19"/>
        <v>0.71143114297851962</v>
      </c>
      <c r="X359" s="6">
        <f t="shared" si="20"/>
        <v>0.23694347864239171</v>
      </c>
      <c r="Y359" s="6">
        <f t="shared" si="21"/>
        <v>5.162537837908944E-2</v>
      </c>
      <c r="AH359" s="5"/>
      <c r="AI359" s="5"/>
      <c r="AJ359" s="5"/>
      <c r="AK359" s="5"/>
      <c r="AL359" s="5"/>
    </row>
    <row r="360" spans="21:38" x14ac:dyDescent="0.25">
      <c r="U360" s="2">
        <f t="shared" si="14"/>
        <v>418</v>
      </c>
      <c r="V360" s="1">
        <f t="shared" si="6"/>
        <v>44314</v>
      </c>
      <c r="W360" s="6">
        <f t="shared" si="19"/>
        <v>0.70802729828205491</v>
      </c>
      <c r="X360" s="6">
        <f t="shared" si="20"/>
        <v>0.23963768741688651</v>
      </c>
      <c r="Y360" s="6">
        <f t="shared" si="21"/>
        <v>5.2335014301058254E-2</v>
      </c>
      <c r="AH360" s="5"/>
      <c r="AI360" s="5"/>
      <c r="AJ360" s="5"/>
      <c r="AK360" s="5"/>
      <c r="AL360" s="5"/>
    </row>
    <row r="361" spans="21:38" x14ac:dyDescent="0.25">
      <c r="U361" s="2">
        <f t="shared" si="14"/>
        <v>419</v>
      </c>
      <c r="V361" s="1">
        <f t="shared" si="6"/>
        <v>44315</v>
      </c>
      <c r="W361" s="6">
        <f t="shared" si="19"/>
        <v>0.70456018945202525</v>
      </c>
      <c r="X361" s="6">
        <f t="shared" si="20"/>
        <v>0.24235295042678218</v>
      </c>
      <c r="Y361" s="6">
        <f t="shared" si="21"/>
        <v>5.3086860121193347E-2</v>
      </c>
      <c r="AH361" s="5"/>
      <c r="AI361" s="5"/>
      <c r="AJ361" s="5"/>
      <c r="AK361" s="5"/>
      <c r="AL361" s="5"/>
    </row>
    <row r="362" spans="21:38" x14ac:dyDescent="0.25">
      <c r="U362" s="2">
        <f t="shared" si="14"/>
        <v>420</v>
      </c>
      <c r="V362" s="1">
        <f t="shared" si="6"/>
        <v>44316</v>
      </c>
      <c r="W362" s="6">
        <f t="shared" si="19"/>
        <v>0.70111251934925922</v>
      </c>
      <c r="X362" s="6">
        <f t="shared" si="20"/>
        <v>0.24507442499478635</v>
      </c>
      <c r="Y362" s="6">
        <f t="shared" si="21"/>
        <v>5.3813055655954067E-2</v>
      </c>
      <c r="AH362" s="5"/>
      <c r="AI362" s="5"/>
      <c r="AJ362" s="5"/>
      <c r="AK362" s="5"/>
      <c r="AL362" s="5"/>
    </row>
    <row r="363" spans="21:38" x14ac:dyDescent="0.25">
      <c r="U363" s="2">
        <f t="shared" si="14"/>
        <v>421</v>
      </c>
      <c r="V363" s="1">
        <f t="shared" si="6"/>
        <v>44317</v>
      </c>
      <c r="W363" s="6">
        <f t="shared" si="19"/>
        <v>0.69760197830495496</v>
      </c>
      <c r="X363" s="6">
        <f t="shared" si="20"/>
        <v>0.24781652272364776</v>
      </c>
      <c r="Y363" s="6">
        <f t="shared" si="21"/>
        <v>5.4581498971398065E-2</v>
      </c>
      <c r="AH363" s="5"/>
      <c r="AI363" s="5"/>
      <c r="AJ363" s="5"/>
      <c r="AK363" s="5"/>
      <c r="AL363" s="5"/>
    </row>
    <row r="364" spans="21:38" x14ac:dyDescent="0.25">
      <c r="U364" s="2">
        <f t="shared" si="14"/>
        <v>422</v>
      </c>
      <c r="V364" s="1">
        <f t="shared" si="6"/>
        <v>44318</v>
      </c>
      <c r="W364" s="6">
        <f t="shared" si="19"/>
        <v>0.69411168420245462</v>
      </c>
      <c r="X364" s="6">
        <f t="shared" si="20"/>
        <v>0.25056389802131551</v>
      </c>
      <c r="Y364" s="6">
        <f t="shared" si="21"/>
        <v>5.5324417776229505E-2</v>
      </c>
      <c r="AH364" s="5"/>
      <c r="AI364" s="5"/>
      <c r="AJ364" s="5"/>
      <c r="AK364" s="5"/>
      <c r="AL364" s="5"/>
    </row>
    <row r="365" spans="21:38" x14ac:dyDescent="0.25">
      <c r="U365" s="2">
        <f t="shared" si="14"/>
        <v>423</v>
      </c>
      <c r="V365" s="1">
        <f t="shared" si="6"/>
        <v>44319</v>
      </c>
      <c r="W365" s="6">
        <f t="shared" si="19"/>
        <v>0.69055894502324022</v>
      </c>
      <c r="X365" s="6">
        <f t="shared" si="20"/>
        <v>0.25333143842863304</v>
      </c>
      <c r="Y365" s="6">
        <f t="shared" si="21"/>
        <v>5.6109616548127496E-2</v>
      </c>
      <c r="AH365" s="5"/>
      <c r="AI365" s="5"/>
      <c r="AJ365" s="5"/>
      <c r="AK365" s="5"/>
      <c r="AL365" s="5"/>
    </row>
    <row r="366" spans="21:38" x14ac:dyDescent="0.25">
      <c r="U366" s="2">
        <f t="shared" si="14"/>
        <v>424</v>
      </c>
      <c r="V366" s="1">
        <f t="shared" si="6"/>
        <v>44320</v>
      </c>
      <c r="W366" s="6">
        <f t="shared" si="19"/>
        <v>0.6870273060822718</v>
      </c>
      <c r="X366" s="6">
        <f t="shared" si="20"/>
        <v>0.25610328012707645</v>
      </c>
      <c r="Y366" s="6">
        <f t="shared" si="21"/>
        <v>5.6869413790651392E-2</v>
      </c>
      <c r="AH366" s="5"/>
      <c r="AI366" s="5"/>
      <c r="AJ366" s="5"/>
      <c r="AK366" s="5"/>
      <c r="AL366" s="5"/>
    </row>
    <row r="367" spans="21:38" x14ac:dyDescent="0.25">
      <c r="U367" s="2">
        <f t="shared" si="14"/>
        <v>425</v>
      </c>
      <c r="V367" s="1">
        <f t="shared" si="6"/>
        <v>44321</v>
      </c>
      <c r="W367" s="6">
        <f t="shared" si="19"/>
        <v>0.68343367990581816</v>
      </c>
      <c r="X367" s="6">
        <f t="shared" si="20"/>
        <v>0.25889480286159594</v>
      </c>
      <c r="Y367" s="6">
        <f t="shared" si="21"/>
        <v>5.767151723258665E-2</v>
      </c>
      <c r="AH367" s="5"/>
      <c r="AI367" s="5"/>
      <c r="AJ367" s="5"/>
      <c r="AK367" s="5"/>
      <c r="AL367" s="5"/>
    </row>
    <row r="368" spans="21:38" x14ac:dyDescent="0.25">
      <c r="U368" s="2">
        <f t="shared" si="14"/>
        <v>426</v>
      </c>
      <c r="V368" s="1">
        <f t="shared" si="6"/>
        <v>44322</v>
      </c>
      <c r="W368" s="6">
        <f t="shared" si="19"/>
        <v>0.67986205194803284</v>
      </c>
      <c r="X368" s="6">
        <f t="shared" si="20"/>
        <v>0.26168960887780685</v>
      </c>
      <c r="Y368" s="6">
        <f t="shared" si="21"/>
        <v>5.8448339174159952E-2</v>
      </c>
      <c r="AH368" s="5"/>
      <c r="AI368" s="5"/>
      <c r="AJ368" s="5"/>
      <c r="AK368" s="5"/>
      <c r="AL368" s="5"/>
    </row>
    <row r="369" spans="21:38" x14ac:dyDescent="0.25">
      <c r="U369" s="2">
        <f t="shared" si="14"/>
        <v>427</v>
      </c>
      <c r="V369" s="1">
        <f t="shared" si="6"/>
        <v>44323</v>
      </c>
      <c r="W369" s="6">
        <f t="shared" si="19"/>
        <v>0.67622892572614635</v>
      </c>
      <c r="X369" s="6">
        <f t="shared" si="20"/>
        <v>0.26450358693491344</v>
      </c>
      <c r="Y369" s="6">
        <f t="shared" si="21"/>
        <v>5.9267487338940952E-2</v>
      </c>
      <c r="AH369" s="5"/>
      <c r="AI369" s="5"/>
      <c r="AJ369" s="5"/>
      <c r="AK369" s="5"/>
      <c r="AL369" s="5"/>
    </row>
    <row r="370" spans="21:38" x14ac:dyDescent="0.25">
      <c r="U370" s="2">
        <f t="shared" si="14"/>
        <v>428</v>
      </c>
      <c r="V370" s="1">
        <f t="shared" si="6"/>
        <v>44324</v>
      </c>
      <c r="W370" s="6">
        <f t="shared" si="19"/>
        <v>0.67261873984801579</v>
      </c>
      <c r="X370" s="6">
        <f t="shared" si="20"/>
        <v>0.26731978922382782</v>
      </c>
      <c r="Y370" s="6">
        <f t="shared" si="21"/>
        <v>6.0061470928156044E-2</v>
      </c>
      <c r="AH370" s="5"/>
      <c r="AI370" s="5"/>
      <c r="AJ370" s="5"/>
      <c r="AK370" s="5"/>
      <c r="AL370" s="5"/>
    </row>
    <row r="371" spans="21:38" x14ac:dyDescent="0.25">
      <c r="U371" s="2">
        <f t="shared" si="14"/>
        <v>429</v>
      </c>
      <c r="V371" s="1">
        <f t="shared" si="6"/>
        <v>44325</v>
      </c>
      <c r="W371" s="6">
        <f t="shared" si="19"/>
        <v>0.66894757480987699</v>
      </c>
      <c r="X371" s="6">
        <f t="shared" si="20"/>
        <v>0.27015463088459102</v>
      </c>
      <c r="Y371" s="6">
        <f t="shared" si="21"/>
        <v>6.0897794305532715E-2</v>
      </c>
      <c r="AH371" s="5"/>
      <c r="AI371" s="5"/>
      <c r="AJ371" s="5"/>
      <c r="AK371" s="5"/>
      <c r="AL371" s="5"/>
    </row>
    <row r="372" spans="21:38" x14ac:dyDescent="0.25">
      <c r="U372" s="2">
        <f t="shared" si="14"/>
        <v>430</v>
      </c>
      <c r="V372" s="1">
        <f t="shared" si="6"/>
        <v>44326</v>
      </c>
      <c r="W372" s="6">
        <f t="shared" si="19"/>
        <v>0.66530033570379432</v>
      </c>
      <c r="X372" s="6">
        <f t="shared" si="20"/>
        <v>0.27299059751266203</v>
      </c>
      <c r="Y372" s="6">
        <f t="shared" si="21"/>
        <v>6.1709066783543307E-2</v>
      </c>
      <c r="AH372" s="5"/>
      <c r="AI372" s="5"/>
      <c r="AJ372" s="5"/>
      <c r="AK372" s="5"/>
      <c r="AL372" s="5"/>
    </row>
    <row r="373" spans="21:38" x14ac:dyDescent="0.25">
      <c r="U373" s="2">
        <f t="shared" si="14"/>
        <v>431</v>
      </c>
      <c r="V373" s="1">
        <f t="shared" si="6"/>
        <v>44327</v>
      </c>
      <c r="W373" s="6">
        <f t="shared" si="19"/>
        <v>0.66159266552543106</v>
      </c>
      <c r="X373" s="6">
        <f t="shared" si="20"/>
        <v>0.27584464856400021</v>
      </c>
      <c r="Y373" s="6">
        <f t="shared" si="21"/>
        <v>6.2562685910569446E-2</v>
      </c>
      <c r="AH373" s="5"/>
      <c r="AI373" s="5"/>
      <c r="AJ373" s="5"/>
      <c r="AK373" s="5"/>
      <c r="AL373" s="5"/>
    </row>
    <row r="374" spans="21:38" x14ac:dyDescent="0.25">
      <c r="U374" s="2">
        <f t="shared" si="14"/>
        <v>432</v>
      </c>
      <c r="V374" s="1">
        <f t="shared" si="6"/>
        <v>44328</v>
      </c>
      <c r="W374" s="6">
        <f t="shared" si="19"/>
        <v>0.65790994950723036</v>
      </c>
      <c r="X374" s="6">
        <f t="shared" si="20"/>
        <v>0.27869868606281262</v>
      </c>
      <c r="Y374" s="6">
        <f t="shared" si="21"/>
        <v>6.3391364429956604E-2</v>
      </c>
      <c r="AH374" s="5"/>
      <c r="AI374" s="5"/>
      <c r="AJ374" s="5"/>
      <c r="AK374" s="5"/>
      <c r="AL374" s="5"/>
    </row>
    <row r="375" spans="21:38" x14ac:dyDescent="0.25">
      <c r="U375" s="2">
        <f t="shared" si="14"/>
        <v>433</v>
      </c>
      <c r="V375" s="1">
        <f t="shared" si="6"/>
        <v>44329</v>
      </c>
      <c r="W375" s="6">
        <f t="shared" si="19"/>
        <v>0.65416737818792436</v>
      </c>
      <c r="X375" s="6">
        <f t="shared" si="20"/>
        <v>0.28157023229637007</v>
      </c>
      <c r="Y375" s="6">
        <f t="shared" si="21"/>
        <v>6.4262389515706342E-2</v>
      </c>
      <c r="AH375" s="5"/>
      <c r="AI375" s="5"/>
      <c r="AJ375" s="5"/>
      <c r="AK375" s="5"/>
      <c r="AL375" s="5"/>
    </row>
    <row r="376" spans="21:38" x14ac:dyDescent="0.25">
      <c r="U376" s="2">
        <f t="shared" si="14"/>
        <v>434</v>
      </c>
      <c r="V376" s="1">
        <f t="shared" si="6"/>
        <v>44330</v>
      </c>
      <c r="W376" s="6">
        <f t="shared" si="19"/>
        <v>0.65045083093247835</v>
      </c>
      <c r="X376" s="6">
        <f t="shared" si="20"/>
        <v>0.28444058829293672</v>
      </c>
      <c r="Y376" s="6">
        <f t="shared" si="21"/>
        <v>6.5108580774584465E-2</v>
      </c>
      <c r="AH376" s="5"/>
      <c r="AI376" s="5"/>
      <c r="AJ376" s="5"/>
      <c r="AK376" s="5"/>
      <c r="AL376" s="5"/>
    </row>
    <row r="377" spans="21:38" x14ac:dyDescent="0.25">
      <c r="U377" s="2">
        <f t="shared" si="14"/>
        <v>435</v>
      </c>
      <c r="V377" s="1">
        <f t="shared" si="6"/>
        <v>44331</v>
      </c>
      <c r="W377" s="6">
        <f t="shared" si="19"/>
        <v>0.64667503038074037</v>
      </c>
      <c r="X377" s="6">
        <f t="shared" si="20"/>
        <v>0.28732785827835033</v>
      </c>
      <c r="Y377" s="6">
        <f t="shared" si="21"/>
        <v>6.5997111340910061E-2</v>
      </c>
      <c r="AH377" s="5"/>
      <c r="AI377" s="5"/>
      <c r="AJ377" s="5"/>
      <c r="AK377" s="5"/>
      <c r="AL377" s="5"/>
    </row>
    <row r="378" spans="21:38" x14ac:dyDescent="0.25">
      <c r="U378" s="2">
        <f t="shared" si="14"/>
        <v>436</v>
      </c>
      <c r="V378" s="1">
        <f t="shared" si="6"/>
        <v>44332</v>
      </c>
      <c r="W378" s="6">
        <f t="shared" si="19"/>
        <v>0.64292636436925688</v>
      </c>
      <c r="X378" s="6">
        <f t="shared" si="20"/>
        <v>0.29021272439679641</v>
      </c>
      <c r="Y378" s="6">
        <f t="shared" si="21"/>
        <v>6.6860911233946246E-2</v>
      </c>
      <c r="AH378" s="5"/>
      <c r="AI378" s="5"/>
      <c r="AJ378" s="5"/>
      <c r="AK378" s="5"/>
      <c r="AL378" s="5"/>
    </row>
    <row r="379" spans="21:38" x14ac:dyDescent="0.25">
      <c r="U379" s="2">
        <f t="shared" si="14"/>
        <v>437</v>
      </c>
      <c r="V379" s="1">
        <f t="shared" si="6"/>
        <v>44333</v>
      </c>
      <c r="W379" s="6">
        <f t="shared" si="19"/>
        <v>0.63911907170298632</v>
      </c>
      <c r="X379" s="6">
        <f t="shared" si="20"/>
        <v>0.29311389252308184</v>
      </c>
      <c r="Y379" s="6">
        <f t="shared" si="21"/>
        <v>6.7767035773932546E-2</v>
      </c>
      <c r="AH379" s="5"/>
      <c r="AI379" s="5"/>
      <c r="AJ379" s="5"/>
      <c r="AK379" s="5"/>
      <c r="AL379" s="5"/>
    </row>
    <row r="380" spans="21:38" x14ac:dyDescent="0.25">
      <c r="U380" s="2">
        <f t="shared" si="14"/>
        <v>438</v>
      </c>
      <c r="V380" s="1">
        <f t="shared" si="6"/>
        <v>44334</v>
      </c>
      <c r="W380" s="6">
        <f t="shared" si="19"/>
        <v>0.63534006338761873</v>
      </c>
      <c r="X380" s="6">
        <f t="shared" si="20"/>
        <v>0.29601140755046634</v>
      </c>
      <c r="Y380" s="6">
        <f t="shared" si="21"/>
        <v>6.8648529061914418E-2</v>
      </c>
      <c r="AH380" s="5"/>
      <c r="AI380" s="5"/>
      <c r="AJ380" s="5"/>
      <c r="AK380" s="5"/>
      <c r="AL380" s="5"/>
    </row>
    <row r="381" spans="21:38" x14ac:dyDescent="0.25">
      <c r="U381" s="2">
        <f t="shared" si="14"/>
        <v>439</v>
      </c>
      <c r="V381" s="1">
        <f t="shared" si="6"/>
        <v>44335</v>
      </c>
      <c r="W381" s="6">
        <f t="shared" si="19"/>
        <v>0.63150307795506777</v>
      </c>
      <c r="X381" s="6">
        <f t="shared" si="20"/>
        <v>0.29892459732729232</v>
      </c>
      <c r="Y381" s="6">
        <f t="shared" si="21"/>
        <v>6.957232471764066E-2</v>
      </c>
      <c r="AH381" s="5"/>
      <c r="AI381" s="5"/>
      <c r="AJ381" s="5"/>
      <c r="AK381" s="5"/>
      <c r="AL381" s="5"/>
    </row>
    <row r="382" spans="21:38" x14ac:dyDescent="0.25">
      <c r="U382" s="2">
        <f t="shared" si="14"/>
        <v>440</v>
      </c>
      <c r="V382" s="1">
        <f t="shared" si="6"/>
        <v>44336</v>
      </c>
      <c r="W382" s="6">
        <f t="shared" si="19"/>
        <v>0.62769556464846432</v>
      </c>
      <c r="X382" s="6">
        <f t="shared" si="20"/>
        <v>0.30183285063435739</v>
      </c>
      <c r="Y382" s="6">
        <f t="shared" si="21"/>
        <v>7.0471584717177821E-2</v>
      </c>
      <c r="AH382" s="5"/>
      <c r="AI382" s="5"/>
      <c r="AJ382" s="5"/>
      <c r="AK382" s="5"/>
      <c r="AL382" s="5"/>
    </row>
    <row r="383" spans="21:38" x14ac:dyDescent="0.25">
      <c r="U383" s="2">
        <f t="shared" si="14"/>
        <v>441</v>
      </c>
      <c r="V383" s="1">
        <f t="shared" si="6"/>
        <v>44337</v>
      </c>
      <c r="W383" s="6">
        <f t="shared" si="19"/>
        <v>0.62383074477863532</v>
      </c>
      <c r="X383" s="6">
        <f t="shared" si="20"/>
        <v>0.30475613824302383</v>
      </c>
      <c r="Y383" s="6">
        <f t="shared" si="21"/>
        <v>7.1413116978341656E-2</v>
      </c>
      <c r="AH383" s="5"/>
      <c r="AI383" s="5"/>
      <c r="AJ383" s="5"/>
      <c r="AK383" s="5"/>
      <c r="AL383" s="5"/>
    </row>
    <row r="384" spans="21:38" x14ac:dyDescent="0.25">
      <c r="U384" s="2">
        <f t="shared" si="14"/>
        <v>442</v>
      </c>
      <c r="V384" s="1">
        <f t="shared" si="6"/>
        <v>44338</v>
      </c>
      <c r="W384" s="6">
        <f t="shared" si="19"/>
        <v>0.61999662127805544</v>
      </c>
      <c r="X384" s="6">
        <f t="shared" si="20"/>
        <v>0.30767317344872058</v>
      </c>
      <c r="Y384" s="6">
        <f t="shared" si="21"/>
        <v>7.2330205273223494E-2</v>
      </c>
      <c r="AH384" s="5"/>
      <c r="AI384" s="5"/>
      <c r="AJ384" s="5"/>
      <c r="AK384" s="5"/>
      <c r="AL384" s="5"/>
    </row>
    <row r="385" spans="21:38" x14ac:dyDescent="0.25">
      <c r="U385" s="2">
        <f t="shared" si="14"/>
        <v>443</v>
      </c>
      <c r="V385" s="1">
        <f t="shared" si="6"/>
        <v>44339</v>
      </c>
      <c r="W385" s="6">
        <f t="shared" si="19"/>
        <v>0.61610588077115402</v>
      </c>
      <c r="X385" s="6">
        <f t="shared" si="20"/>
        <v>0.31060459153073294</v>
      </c>
      <c r="Y385" s="6">
        <f t="shared" si="21"/>
        <v>7.3289527698113893E-2</v>
      </c>
      <c r="AH385" s="5"/>
      <c r="AI385" s="5"/>
      <c r="AJ385" s="5"/>
      <c r="AK385" s="5"/>
      <c r="AL385" s="5"/>
    </row>
    <row r="386" spans="21:38" x14ac:dyDescent="0.25">
      <c r="U386" s="2">
        <f t="shared" si="14"/>
        <v>444</v>
      </c>
      <c r="V386" s="1">
        <f t="shared" si="6"/>
        <v>44340</v>
      </c>
      <c r="W386" s="6">
        <f t="shared" si="19"/>
        <v>0.61224709572875491</v>
      </c>
      <c r="X386" s="6">
        <f t="shared" si="20"/>
        <v>0.31352841039747176</v>
      </c>
      <c r="Y386" s="6">
        <f t="shared" si="21"/>
        <v>7.4224493873772807E-2</v>
      </c>
      <c r="AH386" s="5"/>
      <c r="AI386" s="5"/>
      <c r="AJ386" s="5"/>
      <c r="AK386" s="5"/>
      <c r="AL386" s="5"/>
    </row>
    <row r="387" spans="21:38" x14ac:dyDescent="0.25">
      <c r="U387" s="2">
        <f t="shared" si="14"/>
        <v>445</v>
      </c>
      <c r="V387" s="1">
        <f t="shared" si="6"/>
        <v>44341</v>
      </c>
      <c r="W387" s="6">
        <f t="shared" si="19"/>
        <v>0.60833240009927247</v>
      </c>
      <c r="X387" s="6">
        <f t="shared" si="20"/>
        <v>0.31646595206672945</v>
      </c>
      <c r="Y387" s="6">
        <f t="shared" si="21"/>
        <v>7.5201647833998977E-2</v>
      </c>
      <c r="AH387" s="5"/>
      <c r="AI387" s="5"/>
      <c r="AJ387" s="5"/>
      <c r="AK387" s="5"/>
      <c r="AL387" s="5"/>
    </row>
    <row r="388" spans="21:38" x14ac:dyDescent="0.25">
      <c r="U388" s="2">
        <f t="shared" si="14"/>
        <v>446</v>
      </c>
      <c r="V388" s="1">
        <f t="shared" si="6"/>
        <v>44342</v>
      </c>
      <c r="W388" s="6">
        <f t="shared" si="19"/>
        <v>0.60445095215209477</v>
      </c>
      <c r="X388" s="6">
        <f t="shared" si="20"/>
        <v>0.3193945186114619</v>
      </c>
      <c r="Y388" s="6">
        <f t="shared" si="21"/>
        <v>7.6154529236442822E-2</v>
      </c>
      <c r="AH388" s="5"/>
      <c r="AI388" s="5"/>
      <c r="AJ388" s="5"/>
      <c r="AK388" s="5"/>
      <c r="AL388" s="5"/>
    </row>
    <row r="389" spans="21:38" x14ac:dyDescent="0.25">
      <c r="U389" s="2">
        <f t="shared" si="14"/>
        <v>447</v>
      </c>
      <c r="V389" s="1">
        <f t="shared" si="6"/>
        <v>44343</v>
      </c>
      <c r="W389" s="6">
        <f t="shared" si="19"/>
        <v>0.60051431463898763</v>
      </c>
      <c r="X389" s="6">
        <f t="shared" si="20"/>
        <v>0.32233614167427782</v>
      </c>
      <c r="Y389" s="6">
        <f t="shared" si="21"/>
        <v>7.7149543686735475E-2</v>
      </c>
      <c r="AH389" s="5"/>
      <c r="AI389" s="5"/>
      <c r="AJ389" s="5"/>
      <c r="AK389" s="5"/>
      <c r="AL389" s="5"/>
    </row>
    <row r="390" spans="21:38" x14ac:dyDescent="0.25">
      <c r="U390" s="2">
        <f t="shared" si="14"/>
        <v>448</v>
      </c>
      <c r="V390" s="1">
        <f t="shared" si="6"/>
        <v>44344</v>
      </c>
      <c r="W390" s="6">
        <f t="shared" si="19"/>
        <v>0.59661224831402271</v>
      </c>
      <c r="X390" s="6">
        <f t="shared" si="20"/>
        <v>0.32526738647876008</v>
      </c>
      <c r="Y390" s="6">
        <f t="shared" si="21"/>
        <v>7.8120365207216672E-2</v>
      </c>
      <c r="AH390" s="5"/>
      <c r="AI390" s="5"/>
      <c r="AJ390" s="5"/>
      <c r="AK390" s="5"/>
      <c r="AL390" s="5"/>
    </row>
    <row r="391" spans="21:38" x14ac:dyDescent="0.25">
      <c r="U391" s="2">
        <f t="shared" si="14"/>
        <v>449</v>
      </c>
      <c r="V391" s="1">
        <f t="shared" si="6"/>
        <v>44345</v>
      </c>
      <c r="W391" s="6">
        <f t="shared" si="19"/>
        <v>0.59265572567426539</v>
      </c>
      <c r="X391" s="6">
        <f t="shared" si="20"/>
        <v>0.32821101784421919</v>
      </c>
      <c r="Y391" s="6">
        <f t="shared" si="21"/>
        <v>7.9133256481516284E-2</v>
      </c>
      <c r="AH391" s="5"/>
      <c r="AI391" s="5"/>
      <c r="AJ391" s="5"/>
      <c r="AK391" s="5"/>
      <c r="AL391" s="5"/>
    </row>
    <row r="392" spans="21:38" x14ac:dyDescent="0.25">
      <c r="U392" s="2">
        <f t="shared" si="14"/>
        <v>450</v>
      </c>
      <c r="V392" s="1">
        <f t="shared" si="6"/>
        <v>44346</v>
      </c>
      <c r="W392" s="6">
        <f t="shared" si="19"/>
        <v>0.58873512708574816</v>
      </c>
      <c r="X392" s="6">
        <f t="shared" si="20"/>
        <v>0.33114284254615289</v>
      </c>
      <c r="Y392" s="6">
        <f t="shared" si="21"/>
        <v>8.0122030368098479E-2</v>
      </c>
      <c r="AH392" s="5"/>
      <c r="AI392" s="5"/>
      <c r="AJ392" s="5"/>
      <c r="AK392" s="5"/>
      <c r="AL392" s="5"/>
    </row>
    <row r="393" spans="21:38" x14ac:dyDescent="0.25">
      <c r="U393" s="2">
        <f t="shared" si="14"/>
        <v>451</v>
      </c>
      <c r="V393" s="1">
        <f t="shared" si="6"/>
        <v>44347</v>
      </c>
      <c r="W393" s="6">
        <f t="shared" si="19"/>
        <v>0.58476081518924328</v>
      </c>
      <c r="X393" s="6">
        <f t="shared" si="20"/>
        <v>0.33408638280772374</v>
      </c>
      <c r="Y393" s="6">
        <f t="shared" si="21"/>
        <v>8.1152802003033819E-2</v>
      </c>
      <c r="AH393" s="5"/>
      <c r="AI393" s="5"/>
      <c r="AJ393" s="5"/>
      <c r="AK393" s="5"/>
      <c r="AL393" s="5"/>
    </row>
    <row r="394" spans="21:38" x14ac:dyDescent="0.25">
      <c r="U394" s="2">
        <f t="shared" si="14"/>
        <v>452</v>
      </c>
      <c r="V394" s="1">
        <f t="shared" si="6"/>
        <v>44348</v>
      </c>
      <c r="W394" s="6">
        <f t="shared" si="19"/>
        <v>0.58082380754695917</v>
      </c>
      <c r="X394" s="6">
        <f t="shared" si="20"/>
        <v>0.3370166647529399</v>
      </c>
      <c r="Y394" s="6">
        <f t="shared" si="21"/>
        <v>8.2159527700100432E-2</v>
      </c>
      <c r="AH394" s="5"/>
      <c r="AI394" s="5"/>
      <c r="AJ394" s="5"/>
      <c r="AK394" s="5"/>
      <c r="AL394" s="5"/>
    </row>
    <row r="395" spans="21:38" x14ac:dyDescent="0.25">
      <c r="U395" s="2">
        <f t="shared" si="14"/>
        <v>453</v>
      </c>
      <c r="V395" s="1">
        <f t="shared" si="6"/>
        <v>44349</v>
      </c>
      <c r="W395" s="6">
        <f t="shared" si="19"/>
        <v>0.57683383679236944</v>
      </c>
      <c r="X395" s="6">
        <f t="shared" si="20"/>
        <v>0.33995799292079204</v>
      </c>
      <c r="Y395" s="6">
        <f t="shared" si="21"/>
        <v>8.3208170286839356E-2</v>
      </c>
      <c r="AH395" s="5"/>
      <c r="AI395" s="5"/>
      <c r="AJ395" s="5"/>
      <c r="AK395" s="5"/>
      <c r="AL395" s="5"/>
    </row>
    <row r="396" spans="21:38" x14ac:dyDescent="0.25">
      <c r="U396" s="2">
        <f t="shared" si="14"/>
        <v>454</v>
      </c>
      <c r="V396" s="1">
        <f t="shared" si="6"/>
        <v>44350</v>
      </c>
      <c r="W396" s="6">
        <f t="shared" si="19"/>
        <v>0.57288257574127877</v>
      </c>
      <c r="X396" s="6">
        <f t="shared" si="20"/>
        <v>0.3428845899552575</v>
      </c>
      <c r="Y396" s="6">
        <f t="shared" si="21"/>
        <v>8.4232834303463247E-2</v>
      </c>
      <c r="AH396" s="5"/>
      <c r="AI396" s="5"/>
      <c r="AJ396" s="5"/>
      <c r="AK396" s="5"/>
      <c r="AL396" s="5"/>
    </row>
    <row r="397" spans="21:38" x14ac:dyDescent="0.25">
      <c r="U397" s="2">
        <f t="shared" si="14"/>
        <v>455</v>
      </c>
      <c r="V397" s="1">
        <f t="shared" si="6"/>
        <v>44351</v>
      </c>
      <c r="W397" s="6">
        <f t="shared" si="19"/>
        <v>0.56887910631378369</v>
      </c>
      <c r="X397" s="6">
        <f t="shared" si="20"/>
        <v>0.34582156831742855</v>
      </c>
      <c r="Y397" s="6">
        <f t="shared" si="21"/>
        <v>8.5299325368788634E-2</v>
      </c>
      <c r="AH397" s="5"/>
      <c r="AI397" s="5"/>
      <c r="AJ397" s="5"/>
      <c r="AK397" s="5"/>
      <c r="AL397" s="5"/>
    </row>
    <row r="398" spans="21:38" x14ac:dyDescent="0.25">
      <c r="U398" s="2">
        <f t="shared" si="14"/>
        <v>456</v>
      </c>
      <c r="V398" s="1">
        <f t="shared" si="6"/>
        <v>44352</v>
      </c>
      <c r="W398" s="6">
        <f t="shared" si="19"/>
        <v>0.56491577512662383</v>
      </c>
      <c r="X398" s="6">
        <f t="shared" si="20"/>
        <v>0.34874232369662711</v>
      </c>
      <c r="Y398" s="6">
        <f t="shared" si="21"/>
        <v>8.6341901176748573E-2</v>
      </c>
      <c r="AH398" s="5"/>
      <c r="AI398" s="5"/>
      <c r="AJ398" s="5"/>
      <c r="AK398" s="5"/>
      <c r="AL398" s="5"/>
    </row>
    <row r="399" spans="21:38" x14ac:dyDescent="0.25">
      <c r="U399" s="2">
        <f t="shared" si="14"/>
        <v>457</v>
      </c>
      <c r="V399" s="1">
        <f t="shared" si="6"/>
        <v>44353</v>
      </c>
      <c r="W399" s="6">
        <f t="shared" si="19"/>
        <v>0.56090099211988154</v>
      </c>
      <c r="X399" s="6">
        <f t="shared" si="20"/>
        <v>0.35167280278604418</v>
      </c>
      <c r="Y399" s="6">
        <f t="shared" si="21"/>
        <v>8.7426205094075102E-2</v>
      </c>
      <c r="AH399" s="5"/>
      <c r="AI399" s="5"/>
      <c r="AJ399" s="5"/>
      <c r="AK399" s="5"/>
      <c r="AL399" s="5"/>
    </row>
    <row r="400" spans="21:38" x14ac:dyDescent="0.25">
      <c r="U400" s="2">
        <f t="shared" si="14"/>
        <v>458</v>
      </c>
      <c r="V400" s="1">
        <f t="shared" si="6"/>
        <v>44354</v>
      </c>
      <c r="W400" s="6">
        <f t="shared" si="19"/>
        <v>0.55692779676559945</v>
      </c>
      <c r="X400" s="6">
        <f t="shared" si="20"/>
        <v>0.35458555017823534</v>
      </c>
      <c r="Y400" s="6">
        <f t="shared" si="21"/>
        <v>8.8486653056164738E-2</v>
      </c>
      <c r="AH400" s="5"/>
      <c r="AI400" s="5"/>
      <c r="AJ400" s="5"/>
      <c r="AK400" s="5"/>
      <c r="AL400" s="5"/>
    </row>
    <row r="401" spans="21:38" x14ac:dyDescent="0.25">
      <c r="U401" s="2">
        <f t="shared" si="14"/>
        <v>459</v>
      </c>
      <c r="V401" s="1">
        <f t="shared" si="6"/>
        <v>44355</v>
      </c>
      <c r="W401" s="6">
        <f t="shared" si="19"/>
        <v>0.55290390519129351</v>
      </c>
      <c r="X401" s="6">
        <f t="shared" si="20"/>
        <v>0.35750737382163822</v>
      </c>
      <c r="Y401" s="6">
        <f t="shared" si="21"/>
        <v>8.9588720987069159E-2</v>
      </c>
      <c r="AH401" s="5"/>
      <c r="AI401" s="5"/>
      <c r="AJ401" s="5"/>
      <c r="AK401" s="5"/>
      <c r="AL401" s="5"/>
    </row>
    <row r="402" spans="21:38" x14ac:dyDescent="0.25">
      <c r="U402" s="2">
        <f t="shared" si="14"/>
        <v>460</v>
      </c>
      <c r="V402" s="1">
        <f t="shared" si="6"/>
        <v>44356</v>
      </c>
      <c r="W402" s="6">
        <f t="shared" si="19"/>
        <v>0.5489230693031647</v>
      </c>
      <c r="X402" s="6">
        <f t="shared" si="20"/>
        <v>0.36040994238063695</v>
      </c>
      <c r="Y402" s="6">
        <f t="shared" si="21"/>
        <v>9.0666988316197891E-2</v>
      </c>
      <c r="AH402" s="5"/>
      <c r="AI402" s="5"/>
      <c r="AJ402" s="5"/>
      <c r="AK402" s="5"/>
      <c r="AL402" s="5"/>
    </row>
    <row r="403" spans="21:38" x14ac:dyDescent="0.25">
      <c r="U403" s="2">
        <f t="shared" si="14"/>
        <v>461</v>
      </c>
      <c r="V403" s="1">
        <f t="shared" si="6"/>
        <v>44357</v>
      </c>
      <c r="W403" s="6">
        <f t="shared" si="19"/>
        <v>0.54489228901242359</v>
      </c>
      <c r="X403" s="6">
        <f t="shared" si="20"/>
        <v>0.36332095280469051</v>
      </c>
      <c r="Y403" s="6">
        <f t="shared" si="21"/>
        <v>9.178675818288673E-2</v>
      </c>
      <c r="AH403" s="5"/>
      <c r="AI403" s="5"/>
      <c r="AJ403" s="5"/>
      <c r="AK403" s="5"/>
      <c r="AL403" s="5"/>
    </row>
    <row r="404" spans="21:38" x14ac:dyDescent="0.25">
      <c r="U404" s="2">
        <f t="shared" si="14"/>
        <v>462</v>
      </c>
      <c r="V404" s="1">
        <f t="shared" si="6"/>
        <v>44358</v>
      </c>
      <c r="W404" s="6">
        <f t="shared" si="19"/>
        <v>0.54090604878052506</v>
      </c>
      <c r="X404" s="6">
        <f t="shared" si="20"/>
        <v>0.36621117228715316</v>
      </c>
      <c r="Y404" s="6">
        <f t="shared" si="21"/>
        <v>9.2882778932321289E-2</v>
      </c>
      <c r="AH404" s="5"/>
      <c r="AI404" s="5"/>
      <c r="AJ404" s="5"/>
      <c r="AK404" s="5"/>
      <c r="AL404" s="5"/>
    </row>
    <row r="405" spans="21:38" x14ac:dyDescent="0.25">
      <c r="U405" s="2">
        <f t="shared" si="14"/>
        <v>463</v>
      </c>
      <c r="V405" s="1">
        <f t="shared" si="6"/>
        <v>44359</v>
      </c>
      <c r="W405" s="6">
        <f t="shared" si="19"/>
        <v>0.53687060932220954</v>
      </c>
      <c r="X405" s="6">
        <f t="shared" si="20"/>
        <v>0.36910921525648388</v>
      </c>
      <c r="Y405" s="6">
        <f t="shared" si="21"/>
        <v>9.4020175421307417E-2</v>
      </c>
      <c r="AH405" s="5"/>
      <c r="AI405" s="5"/>
      <c r="AJ405" s="5"/>
      <c r="AK405" s="5"/>
      <c r="AL405" s="5"/>
    </row>
    <row r="406" spans="21:38" x14ac:dyDescent="0.25">
      <c r="U406" s="2">
        <f t="shared" si="14"/>
        <v>464</v>
      </c>
      <c r="V406" s="1">
        <f t="shared" si="6"/>
        <v>44360</v>
      </c>
      <c r="W406" s="6">
        <f t="shared" si="19"/>
        <v>0.53288120833551211</v>
      </c>
      <c r="X406" s="6">
        <f t="shared" si="20"/>
        <v>0.37198492115823845</v>
      </c>
      <c r="Y406" s="6">
        <f t="shared" si="21"/>
        <v>9.5133870506248899E-2</v>
      </c>
      <c r="AH406" s="5"/>
      <c r="AI406" s="5"/>
      <c r="AJ406" s="5"/>
      <c r="AK406" s="5"/>
      <c r="AL406" s="5"/>
    </row>
    <row r="407" spans="21:38" x14ac:dyDescent="0.25">
      <c r="U407" s="2">
        <f t="shared" si="14"/>
        <v>465</v>
      </c>
      <c r="V407" s="1">
        <f t="shared" si="6"/>
        <v>44361</v>
      </c>
      <c r="W407" s="6">
        <f t="shared" si="19"/>
        <v>0.52884334377685893</v>
      </c>
      <c r="X407" s="6">
        <f t="shared" si="20"/>
        <v>0.37486785111978888</v>
      </c>
      <c r="Y407" s="6">
        <f t="shared" si="21"/>
        <v>9.6288805103353067E-2</v>
      </c>
      <c r="AH407" s="5"/>
      <c r="AI407" s="5"/>
      <c r="AJ407" s="5"/>
      <c r="AK407" s="5"/>
      <c r="AL407" s="5"/>
    </row>
    <row r="408" spans="21:38" x14ac:dyDescent="0.25">
      <c r="U408" s="2">
        <f t="shared" si="14"/>
        <v>466</v>
      </c>
      <c r="V408" s="1">
        <f t="shared" si="6"/>
        <v>44362</v>
      </c>
      <c r="W408" s="6">
        <f t="shared" si="19"/>
        <v>0.52485302784059407</v>
      </c>
      <c r="X408" s="6">
        <f t="shared" si="20"/>
        <v>0.37772688980551755</v>
      </c>
      <c r="Y408" s="6">
        <f t="shared" si="21"/>
        <v>9.7420082353887896E-2</v>
      </c>
      <c r="AH408" s="5"/>
      <c r="AI408" s="5"/>
      <c r="AJ408" s="5"/>
      <c r="AK408" s="5"/>
      <c r="AL408" s="5"/>
    </row>
    <row r="409" spans="21:38" x14ac:dyDescent="0.25">
      <c r="U409" s="2">
        <f t="shared" si="14"/>
        <v>467</v>
      </c>
      <c r="V409" s="1">
        <f t="shared" si="6"/>
        <v>44363</v>
      </c>
      <c r="W409" s="6">
        <f t="shared" si="19"/>
        <v>0.52081497157598278</v>
      </c>
      <c r="X409" s="6">
        <f t="shared" si="20"/>
        <v>0.38059257501349331</v>
      </c>
      <c r="Y409" s="6">
        <f t="shared" si="21"/>
        <v>9.8592453410524791E-2</v>
      </c>
      <c r="AH409" s="5"/>
      <c r="AI409" s="5"/>
      <c r="AJ409" s="5"/>
      <c r="AK409" s="5"/>
      <c r="AL409" s="5"/>
    </row>
    <row r="410" spans="21:38" x14ac:dyDescent="0.25">
      <c r="U410" s="2">
        <f t="shared" si="14"/>
        <v>468</v>
      </c>
      <c r="V410" s="1">
        <f t="shared" si="6"/>
        <v>44364</v>
      </c>
      <c r="W410" s="6">
        <f t="shared" si="19"/>
        <v>0.51682598353010345</v>
      </c>
      <c r="X410" s="6">
        <f t="shared" si="20"/>
        <v>0.38343280881406483</v>
      </c>
      <c r="Y410" s="6">
        <f t="shared" si="21"/>
        <v>9.9741207655831263E-2</v>
      </c>
      <c r="AH410" s="5"/>
      <c r="AI410" s="5"/>
      <c r="AJ410" s="5"/>
      <c r="AK410" s="5"/>
      <c r="AL410" s="5"/>
    </row>
    <row r="411" spans="21:38" x14ac:dyDescent="0.25">
      <c r="U411" s="2">
        <f t="shared" si="14"/>
        <v>469</v>
      </c>
      <c r="V411" s="1">
        <f t="shared" si="6"/>
        <v>44365</v>
      </c>
      <c r="W411" s="6">
        <f t="shared" si="19"/>
        <v>0.51278996310376945</v>
      </c>
      <c r="X411" s="6">
        <f t="shared" si="20"/>
        <v>0.38627913640984873</v>
      </c>
      <c r="Y411" s="6">
        <f t="shared" si="21"/>
        <v>0.10093090048638272</v>
      </c>
      <c r="AH411" s="5"/>
      <c r="AI411" s="5"/>
      <c r="AJ411" s="5"/>
      <c r="AK411" s="5"/>
      <c r="AL411" s="5"/>
    </row>
    <row r="412" spans="21:38" x14ac:dyDescent="0.25">
      <c r="U412" s="2">
        <f t="shared" si="14"/>
        <v>470</v>
      </c>
      <c r="V412" s="1">
        <f t="shared" si="6"/>
        <v>44366</v>
      </c>
      <c r="W412" s="6">
        <f t="shared" si="19"/>
        <v>0.50880453766827172</v>
      </c>
      <c r="X412" s="6">
        <f t="shared" si="20"/>
        <v>0.38909844866180926</v>
      </c>
      <c r="Y412" s="6">
        <f t="shared" si="21"/>
        <v>0.1020970136699185</v>
      </c>
      <c r="AH412" s="5"/>
      <c r="AI412" s="5"/>
      <c r="AJ412" s="5"/>
      <c r="AK412" s="5"/>
      <c r="AL412" s="5"/>
    </row>
    <row r="413" spans="21:38" x14ac:dyDescent="0.25">
      <c r="U413" s="2">
        <f t="shared" si="14"/>
        <v>471</v>
      </c>
      <c r="V413" s="1">
        <f t="shared" si="6"/>
        <v>44367</v>
      </c>
      <c r="W413" s="6">
        <f t="shared" si="19"/>
        <v>0.50477276963662254</v>
      </c>
      <c r="X413" s="6">
        <f t="shared" si="20"/>
        <v>0.39192332968353727</v>
      </c>
      <c r="Y413" s="6">
        <f t="shared" si="21"/>
        <v>0.10330390067984109</v>
      </c>
      <c r="AH413" s="5"/>
      <c r="AI413" s="5"/>
      <c r="AJ413" s="5"/>
      <c r="AK413" s="5"/>
      <c r="AL413" s="5"/>
    </row>
    <row r="414" spans="21:38" x14ac:dyDescent="0.25">
      <c r="U414" s="2">
        <f t="shared" si="14"/>
        <v>472</v>
      </c>
      <c r="V414" s="1">
        <f t="shared" si="6"/>
        <v>44368</v>
      </c>
      <c r="W414" s="6">
        <f t="shared" si="19"/>
        <v>0.50079312830921963</v>
      </c>
      <c r="X414" s="6">
        <f t="shared" si="20"/>
        <v>0.39471962968569718</v>
      </c>
      <c r="Y414" s="6">
        <f t="shared" si="21"/>
        <v>0.10448724200508268</v>
      </c>
      <c r="AH414" s="5"/>
      <c r="AI414" s="5"/>
      <c r="AJ414" s="5"/>
      <c r="AK414" s="5"/>
      <c r="AL414" s="5"/>
    </row>
    <row r="415" spans="21:38" x14ac:dyDescent="0.25">
      <c r="U415" s="2">
        <f t="shared" si="14"/>
        <v>473</v>
      </c>
      <c r="V415" s="1">
        <f t="shared" si="6"/>
        <v>44369</v>
      </c>
      <c r="W415" s="6">
        <f t="shared" si="19"/>
        <v>0.49676781316802904</v>
      </c>
      <c r="X415" s="6">
        <f t="shared" si="20"/>
        <v>0.39752100398272772</v>
      </c>
      <c r="Y415" s="6">
        <f t="shared" si="21"/>
        <v>0.10571118284924418</v>
      </c>
      <c r="AH415" s="5"/>
      <c r="AI415" s="5"/>
      <c r="AJ415" s="5"/>
      <c r="AK415" s="5"/>
      <c r="AL415" s="5"/>
    </row>
    <row r="416" spans="21:38" x14ac:dyDescent="0.25">
      <c r="U416" s="2">
        <f t="shared" si="14"/>
        <v>474</v>
      </c>
      <c r="V416" s="1">
        <f t="shared" si="6"/>
        <v>44370</v>
      </c>
      <c r="W416" s="6">
        <f t="shared" si="19"/>
        <v>0.49279615919917652</v>
      </c>
      <c r="X416" s="6">
        <f t="shared" si="20"/>
        <v>0.40029223184542467</v>
      </c>
      <c r="Y416" s="6">
        <f t="shared" si="21"/>
        <v>0.10691160895539832</v>
      </c>
      <c r="AH416" s="5"/>
      <c r="AI416" s="5"/>
      <c r="AJ416" s="5"/>
      <c r="AK416" s="5"/>
      <c r="AL416" s="5"/>
    </row>
    <row r="417" spans="21:38" x14ac:dyDescent="0.25">
      <c r="U417" s="2">
        <f t="shared" si="14"/>
        <v>475</v>
      </c>
      <c r="V417" s="1">
        <f t="shared" si="6"/>
        <v>44371</v>
      </c>
      <c r="W417" s="6">
        <f t="shared" si="19"/>
        <v>0.48877947640033353</v>
      </c>
      <c r="X417" s="6">
        <f t="shared" si="20"/>
        <v>0.40306807287367902</v>
      </c>
      <c r="Y417" s="6">
        <f t="shared" si="21"/>
        <v>0.10815245072598838</v>
      </c>
      <c r="AH417" s="5"/>
      <c r="AI417" s="5"/>
      <c r="AJ417" s="5"/>
      <c r="AK417" s="5"/>
      <c r="AL417" s="5"/>
    </row>
    <row r="418" spans="21:38" x14ac:dyDescent="0.25">
      <c r="U418" s="2">
        <f t="shared" si="14"/>
        <v>476</v>
      </c>
      <c r="V418" s="1">
        <f t="shared" si="6"/>
        <v>44372</v>
      </c>
      <c r="W418" s="6">
        <f t="shared" si="19"/>
        <v>0.48481798986990565</v>
      </c>
      <c r="X418" s="6">
        <f t="shared" si="20"/>
        <v>0.40581220423714498</v>
      </c>
      <c r="Y418" s="6">
        <f t="shared" si="21"/>
        <v>0.10936980589294888</v>
      </c>
      <c r="AH418" s="5"/>
      <c r="AI418" s="5"/>
      <c r="AJ418" s="5"/>
      <c r="AK418" s="5"/>
      <c r="AL418" s="5"/>
    </row>
    <row r="419" spans="21:38" x14ac:dyDescent="0.25">
      <c r="U419" s="2">
        <f t="shared" si="14"/>
        <v>477</v>
      </c>
      <c r="V419" s="1">
        <f t="shared" si="6"/>
        <v>44373</v>
      </c>
      <c r="W419" s="6">
        <f t="shared" si="19"/>
        <v>0.48081209295159255</v>
      </c>
      <c r="X419" s="6">
        <f t="shared" si="20"/>
        <v>0.40856052371224272</v>
      </c>
      <c r="Y419" s="6">
        <f t="shared" si="21"/>
        <v>0.11062738333616569</v>
      </c>
      <c r="AH419" s="5"/>
      <c r="AI419" s="5"/>
      <c r="AJ419" s="5"/>
      <c r="AK419" s="5"/>
      <c r="AL419" s="5"/>
    </row>
    <row r="420" spans="21:38" x14ac:dyDescent="0.25">
      <c r="U420" s="2">
        <f t="shared" si="14"/>
        <v>478</v>
      </c>
      <c r="V420" s="1">
        <f t="shared" si="6"/>
        <v>44374</v>
      </c>
      <c r="W420" s="6">
        <f t="shared" si="19"/>
        <v>0.4768629259706062</v>
      </c>
      <c r="X420" s="6">
        <f t="shared" si="20"/>
        <v>0.41127557431154493</v>
      </c>
      <c r="Y420" s="6">
        <f t="shared" si="21"/>
        <v>0.11186149971784838</v>
      </c>
      <c r="AH420" s="5"/>
      <c r="AI420" s="5"/>
      <c r="AJ420" s="5"/>
      <c r="AK420" s="5"/>
      <c r="AL420" s="5"/>
    </row>
    <row r="421" spans="21:38" x14ac:dyDescent="0.25">
      <c r="U421" s="2">
        <f t="shared" si="14"/>
        <v>479</v>
      </c>
      <c r="V421" s="1">
        <f t="shared" si="6"/>
        <v>44375</v>
      </c>
      <c r="W421" s="6">
        <f t="shared" si="19"/>
        <v>0.47286993782378234</v>
      </c>
      <c r="X421" s="6">
        <f t="shared" si="20"/>
        <v>0.41399442669779302</v>
      </c>
      <c r="Y421" s="6">
        <f t="shared" si="21"/>
        <v>0.11313563547842562</v>
      </c>
      <c r="AH421" s="5"/>
      <c r="AI421" s="5"/>
      <c r="AJ421" s="5"/>
      <c r="AK421" s="5"/>
      <c r="AL421" s="5"/>
    </row>
    <row r="422" spans="21:38" x14ac:dyDescent="0.25">
      <c r="U422" s="2">
        <f t="shared" si="14"/>
        <v>480</v>
      </c>
      <c r="V422" s="1">
        <f t="shared" si="6"/>
        <v>44376</v>
      </c>
      <c r="W422" s="6">
        <f t="shared" si="19"/>
        <v>0.46893520988347626</v>
      </c>
      <c r="X422" s="6">
        <f t="shared" si="20"/>
        <v>0.41667845675304294</v>
      </c>
      <c r="Y422" s="6">
        <f t="shared" si="21"/>
        <v>0.11438633336348038</v>
      </c>
      <c r="AH422" s="5"/>
      <c r="AI422" s="5"/>
      <c r="AJ422" s="5"/>
      <c r="AK422" s="5"/>
      <c r="AL422" s="5"/>
    </row>
    <row r="423" spans="21:38" x14ac:dyDescent="0.25">
      <c r="U423" s="2">
        <f t="shared" si="14"/>
        <v>481</v>
      </c>
      <c r="V423" s="1">
        <f t="shared" si="6"/>
        <v>44377</v>
      </c>
      <c r="W423" s="6">
        <f t="shared" si="19"/>
        <v>0.46495721817636571</v>
      </c>
      <c r="X423" s="6">
        <f t="shared" si="20"/>
        <v>0.4193659435676465</v>
      </c>
      <c r="Y423" s="6">
        <f t="shared" si="21"/>
        <v>0.11567683825598878</v>
      </c>
      <c r="AH423" s="5"/>
      <c r="AI423" s="5"/>
      <c r="AJ423" s="5"/>
      <c r="AK423" s="5"/>
      <c r="AL423" s="5"/>
    </row>
    <row r="424" spans="21:38" x14ac:dyDescent="0.25">
      <c r="U424" s="2">
        <f t="shared" si="14"/>
        <v>482</v>
      </c>
      <c r="V424" s="1">
        <f t="shared" si="6"/>
        <v>44378</v>
      </c>
      <c r="W424" s="6">
        <f t="shared" si="19"/>
        <v>0.46103901166567735</v>
      </c>
      <c r="X424" s="6">
        <f t="shared" si="20"/>
        <v>0.42201706197956051</v>
      </c>
      <c r="Y424" s="6">
        <f t="shared" si="21"/>
        <v>0.1169439263547617</v>
      </c>
      <c r="AH424" s="5"/>
      <c r="AI424" s="5"/>
      <c r="AJ424" s="5"/>
      <c r="AK424" s="5"/>
      <c r="AL424" s="5"/>
    </row>
    <row r="425" spans="21:38" x14ac:dyDescent="0.25">
      <c r="U425" s="2">
        <f t="shared" si="14"/>
        <v>483</v>
      </c>
      <c r="V425" s="1">
        <f t="shared" si="6"/>
        <v>44379</v>
      </c>
      <c r="W425" s="6">
        <f t="shared" si="19"/>
        <v>0.45707806444661309</v>
      </c>
      <c r="X425" s="6">
        <f t="shared" si="20"/>
        <v>0.4246713358928898</v>
      </c>
      <c r="Y425" s="6">
        <f t="shared" si="21"/>
        <v>0.11825059966049814</v>
      </c>
      <c r="AH425" s="5"/>
      <c r="AI425" s="5"/>
      <c r="AJ425" s="5"/>
      <c r="AK425" s="5"/>
      <c r="AL425" s="5"/>
    </row>
    <row r="426" spans="21:38" x14ac:dyDescent="0.25">
      <c r="U426" s="2">
        <f t="shared" si="14"/>
        <v>484</v>
      </c>
      <c r="V426" s="1">
        <f t="shared" si="6"/>
        <v>44380</v>
      </c>
      <c r="W426" s="6">
        <f t="shared" si="19"/>
        <v>0.45317842035767381</v>
      </c>
      <c r="X426" s="6">
        <f t="shared" si="20"/>
        <v>0.42728770422532569</v>
      </c>
      <c r="Y426" s="6">
        <f t="shared" si="21"/>
        <v>0.11953387541700006</v>
      </c>
      <c r="AH426" s="5"/>
      <c r="AI426" s="5"/>
      <c r="AJ426" s="5"/>
      <c r="AK426" s="5"/>
      <c r="AL426" s="5"/>
    </row>
    <row r="427" spans="21:38" x14ac:dyDescent="0.25">
      <c r="U427" s="2">
        <f t="shared" si="14"/>
        <v>485</v>
      </c>
      <c r="V427" s="1">
        <f t="shared" si="6"/>
        <v>44381</v>
      </c>
      <c r="W427" s="6">
        <f t="shared" si="19"/>
        <v>0.44923652185515528</v>
      </c>
      <c r="X427" s="6">
        <f t="shared" si="20"/>
        <v>0.42990697293968078</v>
      </c>
      <c r="Y427" s="6">
        <f t="shared" si="21"/>
        <v>0.120856505205165</v>
      </c>
      <c r="AH427" s="5"/>
      <c r="AI427" s="5"/>
      <c r="AJ427" s="5"/>
      <c r="AK427" s="5"/>
      <c r="AL427" s="5"/>
    </row>
    <row r="428" spans="21:38" x14ac:dyDescent="0.25">
      <c r="U428" s="2">
        <f t="shared" si="14"/>
        <v>486</v>
      </c>
      <c r="V428" s="1">
        <f t="shared" si="6"/>
        <v>44382</v>
      </c>
      <c r="W428" s="6">
        <f t="shared" si="19"/>
        <v>0.44535743569486119</v>
      </c>
      <c r="X428" s="6">
        <f t="shared" si="20"/>
        <v>0.43248680917244281</v>
      </c>
      <c r="Y428" s="6">
        <f t="shared" si="21"/>
        <v>0.12215575513269551</v>
      </c>
      <c r="AH428" s="5"/>
      <c r="AI428" s="5"/>
      <c r="AJ428" s="5"/>
      <c r="AK428" s="5"/>
      <c r="AL428" s="5"/>
    </row>
    <row r="429" spans="21:38" x14ac:dyDescent="0.25">
      <c r="U429" s="2">
        <f t="shared" si="14"/>
        <v>487</v>
      </c>
      <c r="V429" s="1">
        <f t="shared" si="6"/>
        <v>44383</v>
      </c>
      <c r="W429" s="6">
        <f t="shared" si="19"/>
        <v>0.44143654233205792</v>
      </c>
      <c r="X429" s="6">
        <f t="shared" si="20"/>
        <v>0.43506933906348544</v>
      </c>
      <c r="Y429" s="6">
        <f t="shared" si="21"/>
        <v>0.12349411860445772</v>
      </c>
      <c r="AH429" s="5"/>
      <c r="AI429" s="5"/>
      <c r="AJ429" s="5"/>
      <c r="AK429" s="5"/>
      <c r="AL429" s="5"/>
    </row>
    <row r="430" spans="21:38" x14ac:dyDescent="0.25">
      <c r="U430" s="2">
        <f t="shared" si="14"/>
        <v>488</v>
      </c>
      <c r="V430" s="1">
        <f t="shared" si="6"/>
        <v>44384</v>
      </c>
      <c r="W430" s="6">
        <f t="shared" si="19"/>
        <v>0.43757996025609081</v>
      </c>
      <c r="X430" s="6">
        <f t="shared" si="20"/>
        <v>0.43761092110047145</v>
      </c>
      <c r="Y430" s="6">
        <f t="shared" si="21"/>
        <v>0.12480911864343723</v>
      </c>
      <c r="AH430" s="5"/>
      <c r="AI430" s="5"/>
      <c r="AJ430" s="5"/>
      <c r="AK430" s="5"/>
      <c r="AL430" s="5"/>
    </row>
    <row r="431" spans="21:38" x14ac:dyDescent="0.25">
      <c r="U431" s="2">
        <f t="shared" si="14"/>
        <v>489</v>
      </c>
      <c r="V431" s="1">
        <f t="shared" si="6"/>
        <v>44385</v>
      </c>
      <c r="W431" s="6">
        <f t="shared" si="19"/>
        <v>0.4336819768952872</v>
      </c>
      <c r="X431" s="6">
        <f t="shared" si="20"/>
        <v>0.44015504060732019</v>
      </c>
      <c r="Y431" s="6">
        <f t="shared" si="21"/>
        <v>0.12616298249739372</v>
      </c>
      <c r="AH431" s="5"/>
      <c r="AI431" s="5"/>
      <c r="AJ431" s="5"/>
      <c r="AK431" s="5"/>
      <c r="AL431" s="5"/>
    </row>
    <row r="432" spans="21:38" x14ac:dyDescent="0.25">
      <c r="U432" s="2">
        <f t="shared" si="14"/>
        <v>490</v>
      </c>
      <c r="V432" s="1">
        <f t="shared" si="6"/>
        <v>44386</v>
      </c>
      <c r="W432" s="6">
        <f t="shared" si="19"/>
        <v>0.4298497920791754</v>
      </c>
      <c r="X432" s="6">
        <f t="shared" si="20"/>
        <v>0.44265670952695335</v>
      </c>
      <c r="Y432" s="6">
        <f t="shared" si="21"/>
        <v>0.12749349839387072</v>
      </c>
      <c r="AH432" s="5"/>
      <c r="AI432" s="5"/>
      <c r="AJ432" s="5"/>
      <c r="AK432" s="5"/>
      <c r="AL432" s="5"/>
    </row>
    <row r="433" spans="21:38" x14ac:dyDescent="0.25">
      <c r="U433" s="2">
        <f t="shared" si="14"/>
        <v>491</v>
      </c>
      <c r="V433" s="1">
        <f t="shared" si="6"/>
        <v>44387</v>
      </c>
      <c r="W433" s="6">
        <f t="shared" si="19"/>
        <v>0.4259765685098269</v>
      </c>
      <c r="X433" s="6">
        <f t="shared" si="20"/>
        <v>0.44516081227884408</v>
      </c>
      <c r="Y433" s="6">
        <f t="shared" si="21"/>
        <v>0.12886261921133008</v>
      </c>
      <c r="AH433" s="5"/>
      <c r="AI433" s="5"/>
      <c r="AJ433" s="5"/>
      <c r="AK433" s="5"/>
      <c r="AL433" s="5"/>
    </row>
    <row r="434" spans="21:38" x14ac:dyDescent="0.25">
      <c r="U434" s="2">
        <f t="shared" si="14"/>
        <v>492</v>
      </c>
      <c r="V434" s="1">
        <f t="shared" si="6"/>
        <v>44388</v>
      </c>
      <c r="W434" s="6">
        <f t="shared" si="19"/>
        <v>0.42217061776977355</v>
      </c>
      <c r="X434" s="6">
        <f t="shared" si="20"/>
        <v>0.44762097531566886</v>
      </c>
      <c r="Y434" s="6">
        <f t="shared" si="21"/>
        <v>0.13020840691455707</v>
      </c>
      <c r="AH434" s="5"/>
      <c r="AI434" s="5"/>
      <c r="AJ434" s="5"/>
      <c r="AK434" s="5"/>
      <c r="AL434" s="5"/>
    </row>
    <row r="435" spans="21:38" x14ac:dyDescent="0.25">
      <c r="U435" s="2">
        <f t="shared" si="14"/>
        <v>493</v>
      </c>
      <c r="V435" s="1">
        <f t="shared" si="6"/>
        <v>44389</v>
      </c>
      <c r="W435" s="6">
        <f t="shared" si="19"/>
        <v>0.41832394545194895</v>
      </c>
      <c r="X435" s="6">
        <f t="shared" si="20"/>
        <v>0.45008352298504534</v>
      </c>
      <c r="Y435" s="6">
        <f t="shared" si="21"/>
        <v>0.13159253156300676</v>
      </c>
      <c r="AH435" s="5"/>
      <c r="AI435" s="5"/>
      <c r="AJ435" s="5"/>
      <c r="AK435" s="5"/>
      <c r="AL435" s="5"/>
    </row>
    <row r="436" spans="21:38" x14ac:dyDescent="0.25">
      <c r="U436" s="2">
        <f t="shared" si="14"/>
        <v>494</v>
      </c>
      <c r="V436" s="1">
        <f t="shared" si="6"/>
        <v>44390</v>
      </c>
      <c r="W436" s="6">
        <f t="shared" si="19"/>
        <v>0.4145460061262336</v>
      </c>
      <c r="X436" s="6">
        <f t="shared" si="20"/>
        <v>0.45250065623334962</v>
      </c>
      <c r="Y436" s="6">
        <f t="shared" si="21"/>
        <v>0.13295333764041625</v>
      </c>
      <c r="AH436" s="5"/>
      <c r="AI436" s="5"/>
      <c r="AJ436" s="5"/>
      <c r="AK436" s="5"/>
      <c r="AL436" s="5"/>
    </row>
    <row r="437" spans="21:38" x14ac:dyDescent="0.25">
      <c r="U437" s="2">
        <f t="shared" si="14"/>
        <v>495</v>
      </c>
      <c r="V437" s="1">
        <f t="shared" si="6"/>
        <v>44391</v>
      </c>
      <c r="W437" s="6">
        <f t="shared" si="19"/>
        <v>0.41072761519927714</v>
      </c>
      <c r="X437" s="6">
        <f t="shared" si="20"/>
        <v>0.45492018110724541</v>
      </c>
      <c r="Y437" s="6">
        <f t="shared" si="21"/>
        <v>0.1343522036934785</v>
      </c>
      <c r="AH437" s="5"/>
      <c r="AI437" s="5"/>
      <c r="AJ437" s="5"/>
      <c r="AK437" s="5"/>
      <c r="AL437" s="5"/>
    </row>
    <row r="438" spans="21:38" x14ac:dyDescent="0.25">
      <c r="U438" s="2">
        <f t="shared" si="14"/>
        <v>496</v>
      </c>
      <c r="V438" s="1">
        <f t="shared" si="6"/>
        <v>44392</v>
      </c>
      <c r="W438" s="6">
        <f t="shared" si="19"/>
        <v>0.40697940229908097</v>
      </c>
      <c r="X438" s="6">
        <f t="shared" si="20"/>
        <v>0.45729283193957726</v>
      </c>
      <c r="Y438" s="6">
        <f t="shared" si="21"/>
        <v>0.13572776576134124</v>
      </c>
      <c r="AH438" s="5"/>
      <c r="AI438" s="5"/>
      <c r="AJ438" s="5"/>
      <c r="AK438" s="5"/>
      <c r="AL438" s="5"/>
    </row>
    <row r="439" spans="21:38" x14ac:dyDescent="0.25">
      <c r="U439" s="2">
        <f t="shared" si="14"/>
        <v>497</v>
      </c>
      <c r="V439" s="1">
        <f t="shared" si="6"/>
        <v>44393</v>
      </c>
      <c r="W439" s="6">
        <f t="shared" si="19"/>
        <v>0.40319095886336154</v>
      </c>
      <c r="X439" s="6">
        <f t="shared" si="20"/>
        <v>0.45966793920316079</v>
      </c>
      <c r="Y439" s="6">
        <f t="shared" si="21"/>
        <v>0.13714110193347873</v>
      </c>
      <c r="AH439" s="5"/>
      <c r="AI439" s="5"/>
      <c r="AJ439" s="5"/>
      <c r="AK439" s="5"/>
      <c r="AL439" s="5"/>
    </row>
    <row r="440" spans="21:38" x14ac:dyDescent="0.25">
      <c r="U440" s="2">
        <f t="shared" si="14"/>
        <v>498</v>
      </c>
      <c r="V440" s="1">
        <f t="shared" si="6"/>
        <v>44394</v>
      </c>
      <c r="W440" s="6">
        <f t="shared" si="19"/>
        <v>0.399474122499894</v>
      </c>
      <c r="X440" s="6">
        <f t="shared" si="20"/>
        <v>0.46199472839861683</v>
      </c>
      <c r="Y440" s="6">
        <f t="shared" si="21"/>
        <v>0.13853114910148864</v>
      </c>
      <c r="AH440" s="5"/>
      <c r="AI440" s="5"/>
      <c r="AJ440" s="5"/>
      <c r="AK440" s="5"/>
      <c r="AL440" s="5"/>
    </row>
    <row r="441" spans="21:38" x14ac:dyDescent="0.25">
      <c r="U441" s="2">
        <f t="shared" si="14"/>
        <v>499</v>
      </c>
      <c r="V441" s="1">
        <f t="shared" si="6"/>
        <v>44395</v>
      </c>
      <c r="W441" s="6">
        <f t="shared" si="19"/>
        <v>0.39571722617753807</v>
      </c>
      <c r="X441" s="6">
        <f t="shared" si="20"/>
        <v>0.46432409812677289</v>
      </c>
      <c r="Y441" s="6">
        <f t="shared" si="21"/>
        <v>0.13995867569569009</v>
      </c>
      <c r="AH441" s="5"/>
      <c r="AI441" s="5"/>
      <c r="AJ441" s="5"/>
      <c r="AK441" s="5"/>
      <c r="AL441" s="5"/>
    </row>
    <row r="442" spans="21:38" x14ac:dyDescent="0.25">
      <c r="U442" s="2">
        <f t="shared" si="14"/>
        <v>500</v>
      </c>
      <c r="V442" s="1">
        <f t="shared" si="6"/>
        <v>44396</v>
      </c>
      <c r="W442" s="6">
        <f t="shared" si="19"/>
        <v>0.39203334927037869</v>
      </c>
      <c r="X442" s="6">
        <f t="shared" si="20"/>
        <v>0.46660372170592557</v>
      </c>
      <c r="Y442" s="6">
        <f t="shared" si="21"/>
        <v>0.14136292902369516</v>
      </c>
      <c r="AH442" s="5"/>
      <c r="AI442" s="5"/>
      <c r="AJ442" s="5"/>
      <c r="AK442" s="5"/>
      <c r="AL442" s="5"/>
    </row>
    <row r="443" spans="21:38" x14ac:dyDescent="0.25">
      <c r="U443" s="2">
        <f t="shared" si="14"/>
        <v>501</v>
      </c>
      <c r="V443" s="1">
        <f t="shared" si="6"/>
        <v>44397</v>
      </c>
      <c r="W443" s="6">
        <f t="shared" si="19"/>
        <v>0.38830953104892874</v>
      </c>
      <c r="X443" s="6">
        <f t="shared" si="20"/>
        <v>0.46888611056072071</v>
      </c>
      <c r="Y443" s="6">
        <f t="shared" si="21"/>
        <v>0.14280435839035163</v>
      </c>
      <c r="AH443" s="5"/>
      <c r="AI443" s="5"/>
      <c r="AJ443" s="5"/>
      <c r="AK443" s="5"/>
      <c r="AL443" s="5"/>
    </row>
    <row r="444" spans="21:38" x14ac:dyDescent="0.25">
      <c r="U444" s="2">
        <f t="shared" si="14"/>
        <v>502</v>
      </c>
      <c r="V444" s="1">
        <f t="shared" si="6"/>
        <v>44398</v>
      </c>
      <c r="W444" s="6">
        <f t="shared" si="19"/>
        <v>0.38466012731855809</v>
      </c>
      <c r="X444" s="6">
        <f t="shared" si="20"/>
        <v>0.47111734132600414</v>
      </c>
      <c r="Y444" s="6">
        <f t="shared" si="21"/>
        <v>0.14422253135543722</v>
      </c>
      <c r="AH444" s="5"/>
      <c r="AI444" s="5"/>
      <c r="AJ444" s="5"/>
      <c r="AK444" s="5"/>
      <c r="AL444" s="5"/>
    </row>
    <row r="445" spans="21:38" x14ac:dyDescent="0.25">
      <c r="U445" s="2">
        <f t="shared" si="14"/>
        <v>503</v>
      </c>
      <c r="V445" s="1">
        <f t="shared" si="6"/>
        <v>44399</v>
      </c>
      <c r="W445" s="6">
        <f t="shared" si="19"/>
        <v>0.38097084767957973</v>
      </c>
      <c r="X445" s="6">
        <f t="shared" si="20"/>
        <v>0.4733515839598087</v>
      </c>
      <c r="Y445" s="6">
        <f t="shared" si="21"/>
        <v>0.14567756836061263</v>
      </c>
      <c r="AH445" s="5"/>
      <c r="AI445" s="5"/>
      <c r="AJ445" s="5"/>
      <c r="AK445" s="5"/>
      <c r="AL445" s="5"/>
    </row>
    <row r="446" spans="21:38" x14ac:dyDescent="0.25">
      <c r="U446" s="2">
        <f t="shared" si="14"/>
        <v>504</v>
      </c>
      <c r="V446" s="1">
        <f t="shared" si="6"/>
        <v>44400</v>
      </c>
      <c r="W446" s="6">
        <f t="shared" si="19"/>
        <v>0.37735735992517949</v>
      </c>
      <c r="X446" s="6">
        <f t="shared" si="20"/>
        <v>0.47553327274207779</v>
      </c>
      <c r="Y446" s="6">
        <f t="shared" si="21"/>
        <v>0.14710936733274216</v>
      </c>
      <c r="AH446" s="5"/>
      <c r="AI446" s="5"/>
      <c r="AJ446" s="5"/>
      <c r="AK446" s="5"/>
      <c r="AL446" s="5"/>
    </row>
    <row r="447" spans="21:38" x14ac:dyDescent="0.25">
      <c r="U447" s="2">
        <f t="shared" si="14"/>
        <v>505</v>
      </c>
      <c r="V447" s="1">
        <f t="shared" si="6"/>
        <v>44401</v>
      </c>
      <c r="W447" s="6">
        <f t="shared" si="19"/>
        <v>0.37370400725797587</v>
      </c>
      <c r="X447" s="6">
        <f t="shared" si="20"/>
        <v>0.47771828290797885</v>
      </c>
      <c r="Y447" s="6">
        <f t="shared" si="21"/>
        <v>0.14857770983404636</v>
      </c>
      <c r="AH447" s="5"/>
      <c r="AI447" s="5"/>
      <c r="AJ447" s="5"/>
      <c r="AK447" s="5"/>
      <c r="AL447" s="5"/>
    </row>
    <row r="448" spans="21:38" x14ac:dyDescent="0.25">
      <c r="U448" s="2">
        <f t="shared" si="14"/>
        <v>506</v>
      </c>
      <c r="V448" s="1">
        <f t="shared" si="6"/>
        <v>44402</v>
      </c>
      <c r="W448" s="6">
        <f t="shared" si="19"/>
        <v>0.37012780591974637</v>
      </c>
      <c r="X448" s="6">
        <f t="shared" si="20"/>
        <v>0.47984935952177921</v>
      </c>
      <c r="Y448" s="6">
        <f t="shared" si="21"/>
        <v>0.15002283455847387</v>
      </c>
      <c r="AH448" s="5"/>
      <c r="AI448" s="5"/>
      <c r="AJ448" s="5"/>
      <c r="AK448" s="5"/>
      <c r="AL448" s="5"/>
    </row>
    <row r="449" spans="21:38" x14ac:dyDescent="0.25">
      <c r="U449" s="2">
        <f t="shared" si="14"/>
        <v>507</v>
      </c>
      <c r="V449" s="1">
        <f t="shared" si="6"/>
        <v>44403</v>
      </c>
      <c r="W449" s="6">
        <f t="shared" si="19"/>
        <v>0.36651169521854243</v>
      </c>
      <c r="X449" s="6">
        <f t="shared" si="20"/>
        <v>0.48198413089469705</v>
      </c>
      <c r="Y449" s="6">
        <f t="shared" si="21"/>
        <v>0.15150417388676163</v>
      </c>
      <c r="AH449" s="5"/>
      <c r="AI449" s="5"/>
      <c r="AJ449" s="5"/>
      <c r="AK449" s="5"/>
      <c r="AL449" s="5"/>
    </row>
    <row r="450" spans="21:38" x14ac:dyDescent="0.25">
      <c r="U450" s="2">
        <f t="shared" si="14"/>
        <v>508</v>
      </c>
      <c r="V450" s="1">
        <f t="shared" si="6"/>
        <v>44404</v>
      </c>
      <c r="W450" s="6">
        <f t="shared" si="19"/>
        <v>0.36297407722203151</v>
      </c>
      <c r="X450" s="6">
        <f t="shared" si="20"/>
        <v>0.48406360480651578</v>
      </c>
      <c r="Y450" s="6">
        <f t="shared" si="21"/>
        <v>0.15296231797145218</v>
      </c>
      <c r="AH450" s="5"/>
      <c r="AI450" s="5"/>
      <c r="AJ450" s="5"/>
      <c r="AK450" s="5"/>
      <c r="AL450" s="5"/>
    </row>
    <row r="451" spans="21:38" x14ac:dyDescent="0.25">
      <c r="U451" s="2">
        <f t="shared" si="14"/>
        <v>509</v>
      </c>
      <c r="V451" s="1">
        <f t="shared" si="6"/>
        <v>44405</v>
      </c>
      <c r="W451" s="6">
        <f t="shared" si="19"/>
        <v>0.35939644906328294</v>
      </c>
      <c r="X451" s="6">
        <f t="shared" si="20"/>
        <v>0.48614721152012064</v>
      </c>
      <c r="Y451" s="6">
        <f t="shared" si="21"/>
        <v>0.15445633941659753</v>
      </c>
      <c r="AH451" s="5"/>
      <c r="AI451" s="5"/>
      <c r="AJ451" s="5"/>
      <c r="AK451" s="5"/>
      <c r="AL451" s="5"/>
    </row>
    <row r="452" spans="21:38" x14ac:dyDescent="0.25">
      <c r="U452" s="2">
        <f t="shared" si="14"/>
        <v>510</v>
      </c>
      <c r="V452" s="1">
        <f t="shared" si="6"/>
        <v>44406</v>
      </c>
      <c r="W452" s="6">
        <f t="shared" si="19"/>
        <v>0.35589863694155888</v>
      </c>
      <c r="X452" s="6">
        <f t="shared" si="20"/>
        <v>0.4881741722355184</v>
      </c>
      <c r="Y452" s="6">
        <f t="shared" si="21"/>
        <v>0.1559271908229222</v>
      </c>
      <c r="AH452" s="5"/>
      <c r="AI452" s="5"/>
      <c r="AJ452" s="5"/>
      <c r="AK452" s="5"/>
      <c r="AL452" s="5"/>
    </row>
    <row r="453" spans="21:38" x14ac:dyDescent="0.25">
      <c r="U453" s="2">
        <f t="shared" si="14"/>
        <v>511</v>
      </c>
      <c r="V453" s="1">
        <f t="shared" si="6"/>
        <v>44407</v>
      </c>
      <c r="W453" s="6">
        <f t="shared" si="19"/>
        <v>0.35236065673642852</v>
      </c>
      <c r="X453" s="6">
        <f t="shared" si="20"/>
        <v>0.49020576914161867</v>
      </c>
      <c r="Y453" s="6">
        <f t="shared" si="21"/>
        <v>0.15743357412195391</v>
      </c>
      <c r="AH453" s="5"/>
      <c r="AI453" s="5"/>
      <c r="AJ453" s="5"/>
      <c r="AK453" s="5"/>
      <c r="AL453" s="5"/>
    </row>
    <row r="454" spans="21:38" x14ac:dyDescent="0.25">
      <c r="U454" s="2">
        <f t="shared" si="14"/>
        <v>512</v>
      </c>
      <c r="V454" s="1">
        <f t="shared" si="6"/>
        <v>44408</v>
      </c>
      <c r="W454" s="6">
        <f t="shared" si="19"/>
        <v>0.34890379802437221</v>
      </c>
      <c r="X454" s="6">
        <f t="shared" si="20"/>
        <v>0.49217938631866071</v>
      </c>
      <c r="Y454" s="6">
        <f t="shared" si="21"/>
        <v>0.15891681565696653</v>
      </c>
      <c r="AH454" s="5"/>
      <c r="AI454" s="5"/>
      <c r="AJ454" s="5"/>
      <c r="AK454" s="5"/>
      <c r="AL454" s="5"/>
    </row>
    <row r="455" spans="21:38" x14ac:dyDescent="0.25">
      <c r="U455" s="2">
        <f t="shared" si="14"/>
        <v>513</v>
      </c>
      <c r="V455" s="1">
        <f t="shared" si="6"/>
        <v>44409</v>
      </c>
      <c r="W455" s="6">
        <f t="shared" si="19"/>
        <v>0.34540655553991645</v>
      </c>
      <c r="X455" s="6">
        <f t="shared" si="20"/>
        <v>0.49415820897718932</v>
      </c>
      <c r="Y455" s="6">
        <f t="shared" si="21"/>
        <v>0.16043523548289534</v>
      </c>
      <c r="AH455" s="5"/>
      <c r="AI455" s="5"/>
      <c r="AJ455" s="5"/>
      <c r="AK455" s="5"/>
      <c r="AL455" s="5"/>
    </row>
    <row r="456" spans="21:38" x14ac:dyDescent="0.25">
      <c r="U456" s="2">
        <f t="shared" si="14"/>
        <v>514</v>
      </c>
      <c r="V456" s="1">
        <f t="shared" si="6"/>
        <v>44410</v>
      </c>
      <c r="W456" s="6">
        <f t="shared" si="19"/>
        <v>0.34199172243346643</v>
      </c>
      <c r="X456" s="6">
        <f t="shared" si="20"/>
        <v>0.49607773227498464</v>
      </c>
      <c r="Y456" s="6">
        <f t="shared" si="21"/>
        <v>0.16193054529154835</v>
      </c>
      <c r="AH456" s="5"/>
      <c r="AI456" s="5"/>
      <c r="AJ456" s="5"/>
      <c r="AK456" s="5"/>
      <c r="AL456" s="5"/>
    </row>
    <row r="457" spans="21:38" x14ac:dyDescent="0.25">
      <c r="U457" s="2">
        <f t="shared" si="14"/>
        <v>515</v>
      </c>
      <c r="V457" s="1">
        <f t="shared" si="6"/>
        <v>44411</v>
      </c>
      <c r="W457" s="6">
        <f t="shared" si="19"/>
        <v>0.33853623157469304</v>
      </c>
      <c r="X457" s="6">
        <f t="shared" si="20"/>
        <v>0.49800309668403769</v>
      </c>
      <c r="Y457" s="6">
        <f t="shared" si="21"/>
        <v>0.16346067174127041</v>
      </c>
      <c r="AH457" s="5"/>
      <c r="AI457" s="5"/>
      <c r="AJ457" s="5"/>
      <c r="AK457" s="5"/>
      <c r="AL457" s="5"/>
    </row>
    <row r="458" spans="21:38" x14ac:dyDescent="0.25">
      <c r="U458" s="2">
        <f t="shared" si="14"/>
        <v>516</v>
      </c>
      <c r="V458" s="1">
        <f t="shared" si="6"/>
        <v>44412</v>
      </c>
      <c r="W458" s="6">
        <f t="shared" si="19"/>
        <v>0.33516442084655723</v>
      </c>
      <c r="X458" s="6">
        <f t="shared" si="20"/>
        <v>0.499867855356458</v>
      </c>
      <c r="Y458" s="6">
        <f t="shared" si="21"/>
        <v>0.16496772379698421</v>
      </c>
      <c r="AH458" s="5"/>
      <c r="AI458" s="5"/>
      <c r="AJ458" s="5"/>
      <c r="AK458" s="5"/>
      <c r="AL458" s="5"/>
    </row>
    <row r="459" spans="21:38" x14ac:dyDescent="0.25">
      <c r="U459" s="2">
        <f t="shared" si="14"/>
        <v>517</v>
      </c>
      <c r="V459" s="1">
        <f t="shared" si="6"/>
        <v>44413</v>
      </c>
      <c r="W459" s="6">
        <f t="shared" si="19"/>
        <v>0.33175161969026085</v>
      </c>
      <c r="X459" s="6">
        <f t="shared" si="20"/>
        <v>0.50173915743303354</v>
      </c>
      <c r="Y459" s="6">
        <f t="shared" si="21"/>
        <v>0.1665092228767068</v>
      </c>
      <c r="AH459" s="5"/>
      <c r="AI459" s="5"/>
      <c r="AJ459" s="5"/>
      <c r="AK459" s="5"/>
      <c r="AL459" s="5"/>
    </row>
    <row r="460" spans="21:38" x14ac:dyDescent="0.25">
      <c r="U460" s="2">
        <f t="shared" si="14"/>
        <v>518</v>
      </c>
      <c r="V460" s="1">
        <f t="shared" si="6"/>
        <v>44414</v>
      </c>
      <c r="W460" s="6">
        <f t="shared" si="19"/>
        <v>0.32842375285242081</v>
      </c>
      <c r="X460" s="6">
        <f t="shared" si="20"/>
        <v>0.5035485596788063</v>
      </c>
      <c r="Y460" s="6">
        <f t="shared" si="21"/>
        <v>0.16802768746877228</v>
      </c>
      <c r="AH460" s="5"/>
      <c r="AI460" s="5"/>
      <c r="AJ460" s="5"/>
      <c r="AK460" s="5"/>
      <c r="AL460" s="5"/>
    </row>
    <row r="461" spans="21:38" x14ac:dyDescent="0.25">
      <c r="U461" s="2">
        <f t="shared" si="14"/>
        <v>519</v>
      </c>
      <c r="V461" s="1">
        <f t="shared" si="6"/>
        <v>44415</v>
      </c>
      <c r="W461" s="6">
        <f t="shared" si="19"/>
        <v>0.3250545039225809</v>
      </c>
      <c r="X461" s="6">
        <f t="shared" si="20"/>
        <v>0.50536527450194435</v>
      </c>
      <c r="Y461" s="6">
        <f t="shared" si="21"/>
        <v>0.16958022157547589</v>
      </c>
      <c r="AH461" s="5"/>
      <c r="AI461" s="5"/>
      <c r="AJ461" s="5"/>
      <c r="AK461" s="5"/>
      <c r="AL461" s="5"/>
    </row>
    <row r="462" spans="21:38" x14ac:dyDescent="0.25">
      <c r="U462" s="2">
        <f t="shared" si="14"/>
        <v>520</v>
      </c>
      <c r="V462" s="1">
        <f t="shared" si="6"/>
        <v>44416</v>
      </c>
      <c r="W462" s="6">
        <f t="shared" si="19"/>
        <v>0.32177142762485961</v>
      </c>
      <c r="X462" s="6">
        <f t="shared" si="20"/>
        <v>0.50711880658329866</v>
      </c>
      <c r="Y462" s="6">
        <f t="shared" si="21"/>
        <v>0.17110976579184106</v>
      </c>
      <c r="AH462" s="5"/>
      <c r="AI462" s="5"/>
      <c r="AJ462" s="5"/>
      <c r="AK462" s="5"/>
      <c r="AL462" s="5"/>
    </row>
    <row r="463" spans="21:38" x14ac:dyDescent="0.25">
      <c r="U463" s="2">
        <f t="shared" si="14"/>
        <v>521</v>
      </c>
      <c r="V463" s="1">
        <f t="shared" si="6"/>
        <v>44417</v>
      </c>
      <c r="W463" s="6">
        <f t="shared" si="19"/>
        <v>0.31844651839839916</v>
      </c>
      <c r="X463" s="6">
        <f t="shared" si="20"/>
        <v>0.50888048741223557</v>
      </c>
      <c r="Y463" s="6">
        <f t="shared" si="21"/>
        <v>0.17267299418936646</v>
      </c>
      <c r="AH463" s="5"/>
      <c r="AI463" s="5"/>
      <c r="AJ463" s="5"/>
      <c r="AK463" s="5"/>
      <c r="AL463" s="5"/>
    </row>
    <row r="464" spans="21:38" x14ac:dyDescent="0.25">
      <c r="U464" s="2">
        <f t="shared" si="14"/>
        <v>522</v>
      </c>
      <c r="V464" s="1">
        <f t="shared" si="6"/>
        <v>44418</v>
      </c>
      <c r="W464" s="6">
        <f t="shared" si="19"/>
        <v>0.31520900505144561</v>
      </c>
      <c r="X464" s="6">
        <f t="shared" si="20"/>
        <v>0.51057771255511863</v>
      </c>
      <c r="Y464" s="6">
        <f t="shared" si="21"/>
        <v>0.17421328239343514</v>
      </c>
      <c r="AH464" s="5"/>
      <c r="AI464" s="5"/>
      <c r="AJ464" s="5"/>
      <c r="AK464" s="5"/>
      <c r="AL464" s="5"/>
    </row>
    <row r="465" spans="21:38" x14ac:dyDescent="0.25">
      <c r="U465" s="2">
        <f t="shared" si="14"/>
        <v>523</v>
      </c>
      <c r="V465" s="1">
        <f t="shared" si="6"/>
        <v>44419</v>
      </c>
      <c r="W465" s="6">
        <f t="shared" si="19"/>
        <v>0.31192914868230059</v>
      </c>
      <c r="X465" s="6">
        <f t="shared" si="20"/>
        <v>0.51228398963583766</v>
      </c>
      <c r="Y465" s="6">
        <f t="shared" si="21"/>
        <v>0.17578686168186297</v>
      </c>
      <c r="AH465" s="5"/>
      <c r="AI465" s="5"/>
      <c r="AJ465" s="5"/>
      <c r="AK465" s="5"/>
      <c r="AL465" s="5"/>
    </row>
    <row r="466" spans="21:38" x14ac:dyDescent="0.25">
      <c r="U466" s="2">
        <f t="shared" si="14"/>
        <v>524</v>
      </c>
      <c r="V466" s="1">
        <f t="shared" si="6"/>
        <v>44420</v>
      </c>
      <c r="W466" s="6">
        <f t="shared" si="19"/>
        <v>0.3087378972925659</v>
      </c>
      <c r="X466" s="6">
        <f t="shared" si="20"/>
        <v>0.51392454672541854</v>
      </c>
      <c r="Y466" s="6">
        <f t="shared" si="21"/>
        <v>0.17733755598201495</v>
      </c>
      <c r="AH466" s="5"/>
      <c r="AI466" s="5"/>
      <c r="AJ466" s="5"/>
      <c r="AK466" s="5"/>
      <c r="AL466" s="5"/>
    </row>
    <row r="467" spans="21:38" x14ac:dyDescent="0.25">
      <c r="U467" s="2">
        <f t="shared" si="14"/>
        <v>525</v>
      </c>
      <c r="V467" s="1">
        <f t="shared" si="6"/>
        <v>44421</v>
      </c>
      <c r="W467" s="6">
        <f t="shared" si="19"/>
        <v>0.30550373354130589</v>
      </c>
      <c r="X467" s="6">
        <f t="shared" si="20"/>
        <v>0.51557512589960564</v>
      </c>
      <c r="Y467" s="6">
        <f t="shared" si="21"/>
        <v>0.17892114055908978</v>
      </c>
      <c r="AH467" s="5"/>
      <c r="AI467" s="5"/>
      <c r="AJ467" s="5"/>
      <c r="AK467" s="5"/>
      <c r="AL467" s="5"/>
    </row>
    <row r="468" spans="21:38" x14ac:dyDescent="0.25">
      <c r="U468" s="2">
        <f t="shared" si="14"/>
        <v>526</v>
      </c>
      <c r="V468" s="1">
        <f t="shared" si="6"/>
        <v>44422</v>
      </c>
      <c r="W468" s="6">
        <f t="shared" si="19"/>
        <v>0.30235937074494301</v>
      </c>
      <c r="X468" s="6">
        <f t="shared" si="20"/>
        <v>0.51715872798533902</v>
      </c>
      <c r="Y468" s="6">
        <f t="shared" si="21"/>
        <v>0.18048190126971739</v>
      </c>
      <c r="AH468" s="5"/>
      <c r="AI468" s="5"/>
      <c r="AJ468" s="5"/>
      <c r="AK468" s="5"/>
      <c r="AL468" s="5"/>
    </row>
    <row r="469" spans="21:38" x14ac:dyDescent="0.25">
      <c r="U469" s="2">
        <f t="shared" si="14"/>
        <v>527</v>
      </c>
      <c r="V469" s="1">
        <f t="shared" si="6"/>
        <v>44423</v>
      </c>
      <c r="W469" s="6">
        <f t="shared" si="19"/>
        <v>0.29917146710060794</v>
      </c>
      <c r="X469" s="6">
        <f t="shared" si="20"/>
        <v>0.51875338911623892</v>
      </c>
      <c r="Y469" s="6">
        <f t="shared" si="21"/>
        <v>0.18207514378315443</v>
      </c>
      <c r="AH469" s="5"/>
      <c r="AI469" s="5"/>
      <c r="AJ469" s="5"/>
      <c r="AK469" s="5"/>
      <c r="AL469" s="5"/>
    </row>
    <row r="470" spans="21:38" x14ac:dyDescent="0.25">
      <c r="U470" s="2">
        <f t="shared" si="14"/>
        <v>528</v>
      </c>
      <c r="V470" s="1">
        <f t="shared" si="6"/>
        <v>44424</v>
      </c>
      <c r="W470" s="6">
        <f t="shared" si="19"/>
        <v>0.29607454838272107</v>
      </c>
      <c r="X470" s="6">
        <f t="shared" si="20"/>
        <v>0.52027982174117948</v>
      </c>
      <c r="Y470" s="6">
        <f t="shared" si="21"/>
        <v>0.18364562987609886</v>
      </c>
      <c r="AH470" s="5"/>
      <c r="AI470" s="5"/>
      <c r="AJ470" s="5"/>
      <c r="AK470" s="5"/>
      <c r="AL470" s="5"/>
    </row>
    <row r="471" spans="21:38" x14ac:dyDescent="0.25">
      <c r="U471" s="2">
        <f t="shared" si="14"/>
        <v>529</v>
      </c>
      <c r="V471" s="1">
        <f t="shared" si="6"/>
        <v>44425</v>
      </c>
      <c r="W471" s="6">
        <f t="shared" si="19"/>
        <v>0.29293340136310014</v>
      </c>
      <c r="X471" s="6">
        <f t="shared" si="20"/>
        <v>0.52181841697119946</v>
      </c>
      <c r="Y471" s="6">
        <f t="shared" si="21"/>
        <v>0.18524818166570173</v>
      </c>
      <c r="AH471" s="5"/>
      <c r="AI471" s="5"/>
      <c r="AJ471" s="5"/>
      <c r="AK471" s="5"/>
      <c r="AL471" s="5"/>
    </row>
    <row r="472" spans="21:38" x14ac:dyDescent="0.25">
      <c r="U472" s="2">
        <f t="shared" si="14"/>
        <v>530</v>
      </c>
      <c r="V472" s="1">
        <f t="shared" si="6"/>
        <v>44426</v>
      </c>
      <c r="W472" s="6">
        <f t="shared" si="19"/>
        <v>0.28988441244839314</v>
      </c>
      <c r="X472" s="6">
        <f t="shared" si="20"/>
        <v>0.52328753634054326</v>
      </c>
      <c r="Y472" s="6">
        <f t="shared" si="21"/>
        <v>0.18682805121106302</v>
      </c>
      <c r="AH472" s="5"/>
      <c r="AI472" s="5"/>
      <c r="AJ472" s="5"/>
      <c r="AK472" s="5"/>
      <c r="AL472" s="5"/>
    </row>
    <row r="473" spans="21:38" x14ac:dyDescent="0.25">
      <c r="U473" s="2">
        <f t="shared" si="14"/>
        <v>531</v>
      </c>
      <c r="V473" s="1">
        <f t="shared" si="6"/>
        <v>44427</v>
      </c>
      <c r="W473" s="6">
        <f t="shared" si="19"/>
        <v>0.28679044906465895</v>
      </c>
      <c r="X473" s="6">
        <f t="shared" si="20"/>
        <v>0.52476998819567044</v>
      </c>
      <c r="Y473" s="6">
        <f t="shared" si="21"/>
        <v>0.18843956273967194</v>
      </c>
      <c r="AH473" s="5"/>
      <c r="AI473" s="5"/>
      <c r="AJ473" s="5"/>
      <c r="AK473" s="5"/>
      <c r="AL473" s="5"/>
    </row>
    <row r="474" spans="21:38" x14ac:dyDescent="0.25">
      <c r="U474" s="2">
        <f t="shared" si="14"/>
        <v>532</v>
      </c>
      <c r="V474" s="1">
        <f t="shared" si="6"/>
        <v>44428</v>
      </c>
      <c r="W474" s="6">
        <f t="shared" si="19"/>
        <v>0.28378980746528409</v>
      </c>
      <c r="X474" s="6">
        <f t="shared" si="20"/>
        <v>0.52618171919965706</v>
      </c>
      <c r="Y474" s="6">
        <f t="shared" si="21"/>
        <v>0.19002847333505823</v>
      </c>
      <c r="AH474" s="5"/>
      <c r="AI474" s="5"/>
      <c r="AJ474" s="5"/>
      <c r="AK474" s="5"/>
      <c r="AL474" s="5"/>
    </row>
    <row r="475" spans="21:38" x14ac:dyDescent="0.25">
      <c r="U475" s="2">
        <f t="shared" si="14"/>
        <v>533</v>
      </c>
      <c r="V475" s="1">
        <f t="shared" si="6"/>
        <v>44429</v>
      </c>
      <c r="W475" s="6">
        <f t="shared" si="19"/>
        <v>0.28074338683670785</v>
      </c>
      <c r="X475" s="6">
        <f t="shared" si="20"/>
        <v>0.52760801855585304</v>
      </c>
      <c r="Y475" s="6">
        <f t="shared" si="21"/>
        <v>0.19164859460744046</v>
      </c>
      <c r="AH475" s="5"/>
      <c r="AI475" s="5"/>
      <c r="AJ475" s="5"/>
      <c r="AK475" s="5"/>
      <c r="AL475" s="5"/>
    </row>
    <row r="476" spans="21:38" x14ac:dyDescent="0.25">
      <c r="U476" s="2">
        <f t="shared" si="14"/>
        <v>534</v>
      </c>
      <c r="V476" s="1">
        <f t="shared" si="6"/>
        <v>44430</v>
      </c>
      <c r="W476" s="6">
        <f t="shared" si="19"/>
        <v>0.27779144354298685</v>
      </c>
      <c r="X476" s="6">
        <f t="shared" si="20"/>
        <v>0.52896235266219749</v>
      </c>
      <c r="Y476" s="6">
        <f t="shared" si="21"/>
        <v>0.19324620379481505</v>
      </c>
      <c r="AH476" s="5"/>
      <c r="AI476" s="5"/>
      <c r="AJ476" s="5"/>
      <c r="AK476" s="5"/>
      <c r="AL476" s="5"/>
    </row>
    <row r="477" spans="21:38" x14ac:dyDescent="0.25">
      <c r="U477" s="2">
        <f t="shared" si="14"/>
        <v>535</v>
      </c>
      <c r="V477" s="1">
        <f t="shared" si="6"/>
        <v>44431</v>
      </c>
      <c r="W477" s="6">
        <f t="shared" si="19"/>
        <v>0.27479285864738895</v>
      </c>
      <c r="X477" s="6">
        <f t="shared" si="20"/>
        <v>0.53033255658891054</v>
      </c>
      <c r="Y477" s="6">
        <f t="shared" si="21"/>
        <v>0.1948745847637019</v>
      </c>
      <c r="AH477" s="5"/>
      <c r="AI477" s="5"/>
      <c r="AJ477" s="5"/>
      <c r="AK477" s="5"/>
      <c r="AL477" s="5"/>
    </row>
    <row r="478" spans="21:38" x14ac:dyDescent="0.25">
      <c r="U478" s="2">
        <f t="shared" si="14"/>
        <v>536</v>
      </c>
      <c r="V478" s="1">
        <f t="shared" si="6"/>
        <v>44432</v>
      </c>
      <c r="W478" s="6">
        <f t="shared" si="19"/>
        <v>0.27188989994706309</v>
      </c>
      <c r="X478" s="6">
        <f t="shared" si="20"/>
        <v>0.53162954961985809</v>
      </c>
      <c r="Y478" s="6">
        <f t="shared" si="21"/>
        <v>0.19648055043307827</v>
      </c>
      <c r="AH478" s="5"/>
      <c r="AI478" s="5"/>
      <c r="AJ478" s="5"/>
      <c r="AK478" s="5"/>
      <c r="AL478" s="5"/>
    </row>
    <row r="479" spans="21:38" x14ac:dyDescent="0.25">
      <c r="U479" s="2">
        <f t="shared" si="14"/>
        <v>537</v>
      </c>
      <c r="V479" s="1">
        <f t="shared" si="6"/>
        <v>44433</v>
      </c>
      <c r="W479" s="6">
        <f t="shared" si="19"/>
        <v>0.26893937949269203</v>
      </c>
      <c r="X479" s="6">
        <f t="shared" si="20"/>
        <v>0.53294377911566437</v>
      </c>
      <c r="Y479" s="6">
        <f t="shared" si="21"/>
        <v>0.19811684139164495</v>
      </c>
      <c r="AH479" s="5"/>
      <c r="AI479" s="5"/>
      <c r="AJ479" s="5"/>
      <c r="AK479" s="5"/>
      <c r="AL479" s="5"/>
    </row>
    <row r="480" spans="21:38" x14ac:dyDescent="0.25">
      <c r="U480" s="2">
        <f t="shared" si="14"/>
        <v>538</v>
      </c>
      <c r="V480" s="1">
        <f t="shared" si="6"/>
        <v>44434</v>
      </c>
      <c r="W480" s="6">
        <f t="shared" si="19"/>
        <v>0.26608562890444853</v>
      </c>
      <c r="X480" s="6">
        <f t="shared" si="20"/>
        <v>0.53418354892457853</v>
      </c>
      <c r="Y480" s="6">
        <f t="shared" si="21"/>
        <v>0.19973082217097235</v>
      </c>
      <c r="AH480" s="5"/>
      <c r="AI480" s="5"/>
      <c r="AJ480" s="5"/>
      <c r="AK480" s="5"/>
      <c r="AL480" s="5"/>
    </row>
    <row r="481" spans="21:38" x14ac:dyDescent="0.25">
      <c r="U481" s="2">
        <f t="shared" si="14"/>
        <v>539</v>
      </c>
      <c r="V481" s="1">
        <f t="shared" si="6"/>
        <v>44435</v>
      </c>
      <c r="W481" s="6">
        <f t="shared" si="19"/>
        <v>0.26318333930912186</v>
      </c>
      <c r="X481" s="6">
        <f t="shared" si="20"/>
        <v>0.53544198655973152</v>
      </c>
      <c r="Y481" s="6">
        <f t="shared" si="21"/>
        <v>0.20137467413114804</v>
      </c>
      <c r="AH481" s="5"/>
      <c r="AI481" s="5"/>
      <c r="AJ481" s="5"/>
      <c r="AK481" s="5"/>
      <c r="AL481" s="5"/>
    </row>
    <row r="482" spans="21:38" x14ac:dyDescent="0.25">
      <c r="U482" s="2">
        <f t="shared" si="14"/>
        <v>540</v>
      </c>
      <c r="V482" s="1">
        <f t="shared" si="6"/>
        <v>44436</v>
      </c>
      <c r="W482" s="6">
        <f t="shared" si="19"/>
        <v>0.26037895961633173</v>
      </c>
      <c r="X482" s="6">
        <f t="shared" si="20"/>
        <v>0.53662471062184824</v>
      </c>
      <c r="Y482" s="6">
        <f t="shared" si="21"/>
        <v>0.20299632976181947</v>
      </c>
      <c r="AH482" s="5"/>
      <c r="AI482" s="5"/>
      <c r="AJ482" s="5"/>
      <c r="AK482" s="5"/>
      <c r="AL482" s="5"/>
    </row>
    <row r="483" spans="21:38" x14ac:dyDescent="0.25">
      <c r="U483" s="2">
        <f t="shared" si="14"/>
        <v>541</v>
      </c>
      <c r="V483" s="1">
        <f t="shared" si="6"/>
        <v>44437</v>
      </c>
      <c r="W483" s="6">
        <f t="shared" si="19"/>
        <v>0.25752500707990533</v>
      </c>
      <c r="X483" s="6">
        <f t="shared" si="20"/>
        <v>0.53782759810219194</v>
      </c>
      <c r="Y483" s="6">
        <f t="shared" si="21"/>
        <v>0.20464739481790409</v>
      </c>
      <c r="AH483" s="5"/>
      <c r="AI483" s="5"/>
      <c r="AJ483" s="5"/>
      <c r="AK483" s="5"/>
      <c r="AL483" s="5"/>
    </row>
    <row r="484" spans="21:38" x14ac:dyDescent="0.25">
      <c r="U484" s="2">
        <f t="shared" si="14"/>
        <v>542</v>
      </c>
      <c r="V484" s="1">
        <f t="shared" si="6"/>
        <v>44438</v>
      </c>
      <c r="W484" s="6">
        <f t="shared" si="19"/>
        <v>0.25477010245078474</v>
      </c>
      <c r="X484" s="6">
        <f t="shared" si="20"/>
        <v>0.53895351103380729</v>
      </c>
      <c r="Y484" s="6">
        <f t="shared" si="21"/>
        <v>0.20627638651540739</v>
      </c>
      <c r="AH484" s="5"/>
      <c r="AI484" s="5"/>
      <c r="AJ484" s="5"/>
      <c r="AK484" s="5"/>
      <c r="AL484" s="5"/>
    </row>
    <row r="485" spans="21:38" x14ac:dyDescent="0.25">
      <c r="U485" s="2">
        <f t="shared" si="14"/>
        <v>543</v>
      </c>
      <c r="V485" s="1">
        <f t="shared" si="6"/>
        <v>44439</v>
      </c>
      <c r="W485" s="6">
        <f t="shared" si="19"/>
        <v>0.25196453510733557</v>
      </c>
      <c r="X485" s="6">
        <f t="shared" si="20"/>
        <v>0.54010114670010723</v>
      </c>
      <c r="Y485" s="6">
        <f t="shared" si="21"/>
        <v>0.20793431819255856</v>
      </c>
      <c r="AH485" s="5"/>
      <c r="AI485" s="5"/>
      <c r="AJ485" s="5"/>
      <c r="AK485" s="5"/>
      <c r="AL485" s="5"/>
    </row>
    <row r="486" spans="21:38" x14ac:dyDescent="0.25">
      <c r="U486" s="2">
        <f t="shared" si="14"/>
        <v>544</v>
      </c>
      <c r="V486" s="1">
        <f t="shared" si="6"/>
        <v>44440</v>
      </c>
      <c r="W486" s="6">
        <f t="shared" si="19"/>
        <v>0.24925915328809867</v>
      </c>
      <c r="X486" s="6">
        <f t="shared" si="20"/>
        <v>0.5411705377200241</v>
      </c>
      <c r="Y486" s="6">
        <f t="shared" si="21"/>
        <v>0.20957030899187662</v>
      </c>
      <c r="AH486" s="5"/>
      <c r="AI486" s="5"/>
      <c r="AJ486" s="5"/>
      <c r="AK486" s="5"/>
      <c r="AL486" s="5"/>
    </row>
    <row r="487" spans="21:38" x14ac:dyDescent="0.25">
      <c r="U487" s="2">
        <f t="shared" si="14"/>
        <v>545</v>
      </c>
      <c r="V487" s="1">
        <f t="shared" si="6"/>
        <v>44441</v>
      </c>
      <c r="W487" s="6">
        <f t="shared" si="19"/>
        <v>0.24650196342459799</v>
      </c>
      <c r="X487" s="6">
        <f t="shared" si="20"/>
        <v>0.5422632739962886</v>
      </c>
      <c r="Y487" s="6">
        <f t="shared" si="21"/>
        <v>0.21123476257911475</v>
      </c>
      <c r="AH487" s="5"/>
      <c r="AI487" s="5"/>
      <c r="AJ487" s="5"/>
      <c r="AK487" s="5"/>
      <c r="AL487" s="5"/>
    </row>
    <row r="488" spans="21:38" x14ac:dyDescent="0.25">
      <c r="U488" s="2">
        <f t="shared" si="14"/>
        <v>546</v>
      </c>
      <c r="V488" s="1">
        <f t="shared" si="6"/>
        <v>44442</v>
      </c>
      <c r="W488" s="6">
        <f t="shared" si="19"/>
        <v>0.24384609799259735</v>
      </c>
      <c r="X488" s="6">
        <f t="shared" si="20"/>
        <v>0.54327648434283837</v>
      </c>
      <c r="Y488" s="6">
        <f t="shared" si="21"/>
        <v>0.21287741766456372</v>
      </c>
      <c r="AH488" s="5"/>
      <c r="AI488" s="5"/>
      <c r="AJ488" s="5"/>
      <c r="AK488" s="5"/>
      <c r="AL488" s="5"/>
    </row>
    <row r="489" spans="21:38" x14ac:dyDescent="0.25">
      <c r="U489" s="2">
        <f t="shared" si="14"/>
        <v>547</v>
      </c>
      <c r="V489" s="1">
        <f t="shared" si="6"/>
        <v>44443</v>
      </c>
      <c r="W489" s="6">
        <f t="shared" si="19"/>
        <v>0.24113722432131177</v>
      </c>
      <c r="X489" s="6">
        <f t="shared" si="20"/>
        <v>0.54431472514666535</v>
      </c>
      <c r="Y489" s="6">
        <f t="shared" si="21"/>
        <v>0.21454805053202422</v>
      </c>
      <c r="AH489" s="5"/>
      <c r="AI489" s="5"/>
      <c r="AJ489" s="5"/>
      <c r="AK489" s="5"/>
      <c r="AL489" s="5"/>
    </row>
    <row r="490" spans="21:38" x14ac:dyDescent="0.25">
      <c r="U490" s="2">
        <f t="shared" si="14"/>
        <v>548</v>
      </c>
      <c r="V490" s="1">
        <f t="shared" si="6"/>
        <v>44444</v>
      </c>
      <c r="W490" s="6">
        <f t="shared" si="19"/>
        <v>0.23853081698565018</v>
      </c>
      <c r="X490" s="6">
        <f t="shared" si="20"/>
        <v>0.54527214546305103</v>
      </c>
      <c r="Y490" s="6">
        <f t="shared" si="21"/>
        <v>0.21619703755129821</v>
      </c>
      <c r="AH490" s="5"/>
      <c r="AI490" s="5"/>
      <c r="AJ490" s="5"/>
      <c r="AK490" s="5"/>
      <c r="AL490" s="5"/>
    </row>
    <row r="491" spans="21:38" x14ac:dyDescent="0.25">
      <c r="U491" s="2">
        <f t="shared" si="14"/>
        <v>549</v>
      </c>
      <c r="V491" s="1">
        <f t="shared" si="6"/>
        <v>44445</v>
      </c>
      <c r="W491" s="6">
        <f t="shared" si="19"/>
        <v>0.23587014695802294</v>
      </c>
      <c r="X491" s="6">
        <f t="shared" si="20"/>
        <v>0.54625634359044073</v>
      </c>
      <c r="Y491" s="6">
        <f t="shared" si="21"/>
        <v>0.21787350945153772</v>
      </c>
      <c r="AH491" s="5"/>
      <c r="AI491" s="5"/>
      <c r="AJ491" s="5"/>
      <c r="AK491" s="5"/>
      <c r="AL491" s="5"/>
    </row>
    <row r="492" spans="21:38" x14ac:dyDescent="0.25">
      <c r="U492" s="2">
        <f t="shared" si="14"/>
        <v>550</v>
      </c>
      <c r="V492" s="1">
        <f t="shared" si="6"/>
        <v>44446</v>
      </c>
      <c r="W492" s="6">
        <f t="shared" si="19"/>
        <v>0.23331308989566266</v>
      </c>
      <c r="X492" s="6">
        <f t="shared" si="20"/>
        <v>0.54715841129053266</v>
      </c>
      <c r="Y492" s="6">
        <f t="shared" si="21"/>
        <v>0.21952849881380415</v>
      </c>
      <c r="AH492" s="5"/>
      <c r="AI492" s="5"/>
      <c r="AJ492" s="5"/>
      <c r="AK492" s="5"/>
      <c r="AL492" s="5"/>
    </row>
    <row r="493" spans="21:38" x14ac:dyDescent="0.25">
      <c r="U493" s="2">
        <f t="shared" si="14"/>
        <v>551</v>
      </c>
      <c r="V493" s="1">
        <f t="shared" si="6"/>
        <v>44447</v>
      </c>
      <c r="W493" s="6">
        <f t="shared" si="19"/>
        <v>0.23070046204599245</v>
      </c>
      <c r="X493" s="6">
        <f t="shared" si="20"/>
        <v>0.54808906578696748</v>
      </c>
      <c r="Y493" s="6">
        <f t="shared" si="21"/>
        <v>0.22121047216704148</v>
      </c>
      <c r="AH493" s="5"/>
      <c r="AI493" s="5"/>
      <c r="AJ493" s="5"/>
      <c r="AK493" s="5"/>
      <c r="AL493" s="5"/>
    </row>
    <row r="494" spans="21:38" x14ac:dyDescent="0.25">
      <c r="U494" s="2">
        <f t="shared" si="14"/>
        <v>552</v>
      </c>
      <c r="V494" s="1">
        <f t="shared" si="6"/>
        <v>44448</v>
      </c>
      <c r="W494" s="6">
        <f t="shared" si="19"/>
        <v>0.22819260026197216</v>
      </c>
      <c r="X494" s="6">
        <f t="shared" si="20"/>
        <v>0.54893626241302385</v>
      </c>
      <c r="Y494" s="6">
        <f t="shared" si="21"/>
        <v>0.22287113732500352</v>
      </c>
      <c r="AH494" s="5"/>
      <c r="AI494" s="5"/>
      <c r="AJ494" s="5"/>
      <c r="AK494" s="5"/>
      <c r="AL494" s="5"/>
    </row>
    <row r="495" spans="21:38" x14ac:dyDescent="0.25">
      <c r="U495" s="2">
        <f t="shared" si="14"/>
        <v>553</v>
      </c>
      <c r="V495" s="1">
        <f t="shared" si="6"/>
        <v>44449</v>
      </c>
      <c r="W495" s="6">
        <f t="shared" si="19"/>
        <v>0.22562780656981038</v>
      </c>
      <c r="X495" s="6">
        <f t="shared" si="20"/>
        <v>0.54981391594194506</v>
      </c>
      <c r="Y495" s="6">
        <f t="shared" si="21"/>
        <v>0.22455827748824597</v>
      </c>
      <c r="AH495" s="5"/>
      <c r="AI495" s="5"/>
      <c r="AJ495" s="5"/>
      <c r="AK495" s="5"/>
      <c r="AL495" s="5"/>
    </row>
    <row r="496" spans="21:38" x14ac:dyDescent="0.25">
      <c r="U496" s="2">
        <f t="shared" si="14"/>
        <v>554</v>
      </c>
      <c r="V496" s="1">
        <f t="shared" si="6"/>
        <v>44450</v>
      </c>
      <c r="W496" s="6">
        <f t="shared" si="19"/>
        <v>0.223168940270801</v>
      </c>
      <c r="X496" s="6">
        <f t="shared" si="20"/>
        <v>0.55060676452504254</v>
      </c>
      <c r="Y496" s="6">
        <f t="shared" si="21"/>
        <v>0.22622429520415596</v>
      </c>
      <c r="AH496" s="5"/>
      <c r="AI496" s="5"/>
      <c r="AJ496" s="5"/>
      <c r="AK496" s="5"/>
      <c r="AL496" s="5"/>
    </row>
    <row r="497" spans="21:38" x14ac:dyDescent="0.25">
      <c r="U497" s="2">
        <f t="shared" si="14"/>
        <v>555</v>
      </c>
      <c r="V497" s="1">
        <f t="shared" si="6"/>
        <v>44451</v>
      </c>
      <c r="W497" s="6">
        <f t="shared" si="19"/>
        <v>0.2206517285316229</v>
      </c>
      <c r="X497" s="6">
        <f t="shared" si="20"/>
        <v>0.55143200074415066</v>
      </c>
      <c r="Y497" s="6">
        <f t="shared" si="21"/>
        <v>0.2279162707242279</v>
      </c>
      <c r="AH497" s="5"/>
      <c r="AI497" s="5"/>
      <c r="AJ497" s="5"/>
      <c r="AK497" s="5"/>
      <c r="AL497" s="5"/>
    </row>
    <row r="498" spans="21:38" x14ac:dyDescent="0.25">
      <c r="U498" s="2">
        <f t="shared" si="14"/>
        <v>556</v>
      </c>
      <c r="V498" s="1">
        <f t="shared" si="6"/>
        <v>44452</v>
      </c>
      <c r="W498" s="6">
        <f t="shared" si="19"/>
        <v>0.21824161550270038</v>
      </c>
      <c r="X498" s="6">
        <f t="shared" si="20"/>
        <v>0.5521710631773995</v>
      </c>
      <c r="Y498" s="6">
        <f t="shared" si="21"/>
        <v>0.22958732131989962</v>
      </c>
      <c r="AH498" s="5"/>
      <c r="AI498" s="5"/>
      <c r="AJ498" s="5"/>
      <c r="AK498" s="5"/>
      <c r="AL498" s="5"/>
    </row>
    <row r="499" spans="21:38" x14ac:dyDescent="0.25">
      <c r="U499" s="2">
        <f t="shared" si="14"/>
        <v>557</v>
      </c>
      <c r="V499" s="1">
        <f t="shared" si="6"/>
        <v>44453</v>
      </c>
      <c r="W499" s="6">
        <f t="shared" si="19"/>
        <v>0.21577169169706414</v>
      </c>
      <c r="X499" s="6">
        <f t="shared" si="20"/>
        <v>0.55294450413248653</v>
      </c>
      <c r="Y499" s="6">
        <f t="shared" si="21"/>
        <v>0.2312838041704508</v>
      </c>
      <c r="AH499" s="5"/>
      <c r="AI499" s="5"/>
      <c r="AJ499" s="5"/>
      <c r="AK499" s="5"/>
      <c r="AL499" s="5"/>
    </row>
    <row r="500" spans="21:38" x14ac:dyDescent="0.25">
      <c r="U500" s="2">
        <f t="shared" si="14"/>
        <v>558</v>
      </c>
      <c r="V500" s="1">
        <f t="shared" si="6"/>
        <v>44454</v>
      </c>
      <c r="W500" s="6">
        <f t="shared" si="19"/>
        <v>0.21341004967224445</v>
      </c>
      <c r="X500" s="6">
        <f t="shared" si="20"/>
        <v>0.55363037856637753</v>
      </c>
      <c r="Y500" s="6">
        <f t="shared" si="21"/>
        <v>0.23295957176137747</v>
      </c>
      <c r="AH500" s="5"/>
      <c r="AI500" s="5"/>
      <c r="AJ500" s="5"/>
      <c r="AK500" s="5"/>
      <c r="AL500" s="5"/>
    </row>
    <row r="501" spans="21:38" x14ac:dyDescent="0.25">
      <c r="U501" s="2">
        <f t="shared" si="14"/>
        <v>559</v>
      </c>
      <c r="V501" s="1">
        <f t="shared" si="6"/>
        <v>44455</v>
      </c>
      <c r="W501" s="6">
        <f t="shared" si="19"/>
        <v>0.21098708032432545</v>
      </c>
      <c r="X501" s="6">
        <f t="shared" si="20"/>
        <v>0.55435268211166955</v>
      </c>
      <c r="Y501" s="6">
        <f t="shared" si="21"/>
        <v>0.23466023756400647</v>
      </c>
      <c r="AH501" s="5"/>
      <c r="AI501" s="5"/>
      <c r="AJ501" s="5"/>
      <c r="AK501" s="5"/>
      <c r="AL501" s="5"/>
    </row>
    <row r="502" spans="21:38" x14ac:dyDescent="0.25">
      <c r="U502" s="2">
        <f t="shared" si="14"/>
        <v>560</v>
      </c>
      <c r="V502" s="1">
        <f t="shared" si="6"/>
        <v>44456</v>
      </c>
      <c r="W502" s="6">
        <f t="shared" si="19"/>
        <v>0.20867358934208619</v>
      </c>
      <c r="X502" s="6">
        <f t="shared" si="20"/>
        <v>0.5549860003801671</v>
      </c>
      <c r="Y502" s="6">
        <f t="shared" si="21"/>
        <v>0.23634041027774619</v>
      </c>
      <c r="AH502" s="5"/>
      <c r="AI502" s="5"/>
      <c r="AJ502" s="5"/>
      <c r="AK502" s="5"/>
      <c r="AL502" s="5"/>
    </row>
    <row r="503" spans="21:38" x14ac:dyDescent="0.25">
      <c r="U503" s="2">
        <f t="shared" si="14"/>
        <v>561</v>
      </c>
      <c r="V503" s="1">
        <f t="shared" si="6"/>
        <v>44457</v>
      </c>
      <c r="W503" s="6">
        <f t="shared" si="19"/>
        <v>0.20629720385915706</v>
      </c>
      <c r="X503" s="6">
        <f t="shared" si="20"/>
        <v>0.55565785763341813</v>
      </c>
      <c r="Y503" s="6">
        <f t="shared" si="21"/>
        <v>0.23804493850742631</v>
      </c>
      <c r="AH503" s="5"/>
      <c r="AI503" s="5"/>
      <c r="AJ503" s="5"/>
      <c r="AK503" s="5"/>
      <c r="AL503" s="5"/>
    </row>
    <row r="504" spans="21:38" x14ac:dyDescent="0.25">
      <c r="U504" s="2">
        <f t="shared" si="14"/>
        <v>562</v>
      </c>
      <c r="V504" s="1">
        <f t="shared" si="6"/>
        <v>44458</v>
      </c>
      <c r="W504" s="6">
        <f t="shared" si="19"/>
        <v>0.20403150859485453</v>
      </c>
      <c r="X504" s="6">
        <f t="shared" si="20"/>
        <v>0.55623928271867829</v>
      </c>
      <c r="Y504" s="6">
        <f t="shared" si="21"/>
        <v>0.23972920868646672</v>
      </c>
      <c r="AH504" s="5"/>
      <c r="AI504" s="5"/>
      <c r="AJ504" s="5"/>
      <c r="AK504" s="5"/>
      <c r="AL504" s="5"/>
    </row>
    <row r="505" spans="21:38" x14ac:dyDescent="0.25">
      <c r="U505" s="2">
        <f t="shared" si="14"/>
        <v>563</v>
      </c>
      <c r="V505" s="1">
        <f t="shared" si="6"/>
        <v>44459</v>
      </c>
      <c r="W505" s="6">
        <f t="shared" si="19"/>
        <v>0.20170130157996666</v>
      </c>
      <c r="X505" s="6">
        <f t="shared" si="20"/>
        <v>0.55686141555852497</v>
      </c>
      <c r="Y505" s="6">
        <f t="shared" si="21"/>
        <v>0.24143728286150989</v>
      </c>
      <c r="AH505" s="5"/>
      <c r="AI505" s="5"/>
      <c r="AJ505" s="5"/>
      <c r="AK505" s="5"/>
      <c r="AL505" s="5"/>
    </row>
    <row r="506" spans="21:38" x14ac:dyDescent="0.25">
      <c r="U506" s="2">
        <f t="shared" si="14"/>
        <v>564</v>
      </c>
      <c r="V506" s="1">
        <f t="shared" si="6"/>
        <v>44460</v>
      </c>
      <c r="W506" s="6">
        <f t="shared" si="19"/>
        <v>0.1994830136477421</v>
      </c>
      <c r="X506" s="6">
        <f t="shared" si="20"/>
        <v>0.55739163910138734</v>
      </c>
      <c r="Y506" s="6">
        <f t="shared" si="21"/>
        <v>0.24312534725087004</v>
      </c>
      <c r="AH506" s="5"/>
      <c r="AI506" s="5"/>
      <c r="AJ506" s="5"/>
      <c r="AK506" s="5"/>
      <c r="AL506" s="5"/>
    </row>
    <row r="507" spans="21:38" x14ac:dyDescent="0.25">
      <c r="U507" s="2">
        <f t="shared" si="14"/>
        <v>565</v>
      </c>
      <c r="V507" s="1">
        <f t="shared" si="6"/>
        <v>44461</v>
      </c>
      <c r="W507" s="6">
        <f t="shared" si="19"/>
        <v>0.19719854717854601</v>
      </c>
      <c r="X507" s="6">
        <f t="shared" si="20"/>
        <v>0.55796479771374752</v>
      </c>
      <c r="Y507" s="6">
        <f t="shared" si="21"/>
        <v>0.24483665510770794</v>
      </c>
      <c r="AH507" s="5"/>
      <c r="AI507" s="5"/>
      <c r="AJ507" s="5"/>
      <c r="AK507" s="5"/>
      <c r="AL507" s="5"/>
    </row>
    <row r="508" spans="21:38" x14ac:dyDescent="0.25">
      <c r="U508" s="2">
        <f t="shared" si="14"/>
        <v>566</v>
      </c>
      <c r="V508" s="1">
        <f t="shared" si="6"/>
        <v>44462</v>
      </c>
      <c r="W508" s="6">
        <f t="shared" si="19"/>
        <v>0.19502724739599281</v>
      </c>
      <c r="X508" s="6">
        <f t="shared" si="20"/>
        <v>0.55844453757643031</v>
      </c>
      <c r="Y508" s="6">
        <f t="shared" si="21"/>
        <v>0.24652821502757635</v>
      </c>
      <c r="AH508" s="5"/>
      <c r="AI508" s="5"/>
      <c r="AJ508" s="5"/>
      <c r="AK508" s="5"/>
      <c r="AL508" s="5"/>
    </row>
    <row r="509" spans="21:38" x14ac:dyDescent="0.25">
      <c r="U509" s="2">
        <f t="shared" si="14"/>
        <v>567</v>
      </c>
      <c r="V509" s="1">
        <f t="shared" si="6"/>
        <v>44463</v>
      </c>
      <c r="W509" s="6">
        <f t="shared" si="19"/>
        <v>0.19278805326330908</v>
      </c>
      <c r="X509" s="6">
        <f t="shared" si="20"/>
        <v>0.55896949805601537</v>
      </c>
      <c r="Y509" s="6">
        <f t="shared" si="21"/>
        <v>0.24824244868067705</v>
      </c>
      <c r="AH509" s="5"/>
      <c r="AI509" s="5"/>
      <c r="AJ509" s="5"/>
      <c r="AK509" s="5"/>
      <c r="AL509" s="5"/>
    </row>
    <row r="510" spans="21:38" x14ac:dyDescent="0.25">
      <c r="U510" s="2">
        <f t="shared" si="14"/>
        <v>568</v>
      </c>
      <c r="V510" s="1">
        <f t="shared" si="6"/>
        <v>44464</v>
      </c>
      <c r="W510" s="6">
        <f t="shared" si="19"/>
        <v>0.19066329387284023</v>
      </c>
      <c r="X510" s="6">
        <f t="shared" si="20"/>
        <v>0.5593994959427373</v>
      </c>
      <c r="Y510" s="6">
        <f t="shared" si="21"/>
        <v>0.24993721018442197</v>
      </c>
      <c r="AH510" s="5"/>
      <c r="AI510" s="5"/>
      <c r="AJ510" s="5"/>
      <c r="AK510" s="5"/>
      <c r="AL510" s="5"/>
    </row>
    <row r="511" spans="21:38" x14ac:dyDescent="0.25">
      <c r="U511" s="2">
        <f t="shared" si="14"/>
        <v>569</v>
      </c>
      <c r="V511" s="1">
        <f t="shared" si="6"/>
        <v>44465</v>
      </c>
      <c r="W511" s="6">
        <f t="shared" si="19"/>
        <v>0.18846887577325228</v>
      </c>
      <c r="X511" s="6">
        <f t="shared" si="20"/>
        <v>0.55987705795505371</v>
      </c>
      <c r="Y511" s="6">
        <f t="shared" si="21"/>
        <v>0.25165406627169551</v>
      </c>
      <c r="AH511" s="5"/>
      <c r="AI511" s="5"/>
      <c r="AJ511" s="5"/>
      <c r="AK511" s="5"/>
      <c r="AL511" s="5"/>
    </row>
    <row r="512" spans="21:38" x14ac:dyDescent="0.25">
      <c r="U512" s="2">
        <f t="shared" si="14"/>
        <v>570</v>
      </c>
      <c r="V512" s="1">
        <f t="shared" si="6"/>
        <v>44466</v>
      </c>
      <c r="W512" s="6">
        <f t="shared" si="19"/>
        <v>0.1863901826147602</v>
      </c>
      <c r="X512" s="6">
        <f t="shared" si="20"/>
        <v>0.56025807709562281</v>
      </c>
      <c r="Y512" s="6">
        <f t="shared" si="21"/>
        <v>0.25335174028961654</v>
      </c>
      <c r="AH512" s="5"/>
      <c r="AI512" s="5"/>
      <c r="AJ512" s="5"/>
      <c r="AK512" s="5"/>
      <c r="AL512" s="5"/>
    </row>
    <row r="513" spans="21:38" x14ac:dyDescent="0.25">
      <c r="U513" s="2">
        <f t="shared" si="14"/>
        <v>571</v>
      </c>
      <c r="V513" s="1">
        <f t="shared" si="6"/>
        <v>44467</v>
      </c>
      <c r="W513" s="6">
        <f t="shared" si="19"/>
        <v>0.18424001829214401</v>
      </c>
      <c r="X513" s="6">
        <f t="shared" si="20"/>
        <v>0.5606890616041641</v>
      </c>
      <c r="Y513" s="6">
        <f t="shared" si="21"/>
        <v>0.25507092010369337</v>
      </c>
      <c r="AH513" s="5"/>
      <c r="AI513" s="5"/>
      <c r="AJ513" s="5"/>
      <c r="AK513" s="5"/>
      <c r="AL513" s="5"/>
    </row>
    <row r="514" spans="21:38" x14ac:dyDescent="0.25">
      <c r="U514" s="2">
        <f t="shared" si="14"/>
        <v>572</v>
      </c>
      <c r="V514" s="1">
        <f t="shared" si="6"/>
        <v>44468</v>
      </c>
      <c r="W514" s="6">
        <f t="shared" si="19"/>
        <v>0.18220689292217751</v>
      </c>
      <c r="X514" s="6">
        <f t="shared" si="20"/>
        <v>0.56102188450491042</v>
      </c>
      <c r="Y514" s="6">
        <f t="shared" si="21"/>
        <v>0.25677122257291168</v>
      </c>
      <c r="AH514" s="5"/>
      <c r="AI514" s="5"/>
      <c r="AJ514" s="5"/>
      <c r="AK514" s="5"/>
      <c r="AL514" s="5"/>
    </row>
    <row r="515" spans="21:38" x14ac:dyDescent="0.25">
      <c r="U515" s="2">
        <f t="shared" si="14"/>
        <v>573</v>
      </c>
      <c r="V515" s="1">
        <f t="shared" si="6"/>
        <v>44469</v>
      </c>
      <c r="W515" s="6">
        <f t="shared" si="19"/>
        <v>0.18010043625370603</v>
      </c>
      <c r="X515" s="6">
        <f t="shared" si="20"/>
        <v>0.56140713156759081</v>
      </c>
      <c r="Y515" s="6">
        <f t="shared" si="21"/>
        <v>0.25849243217870466</v>
      </c>
      <c r="AH515" s="5"/>
      <c r="AI515" s="5"/>
      <c r="AJ515" s="5"/>
      <c r="AK515" s="5"/>
      <c r="AL515" s="5"/>
    </row>
    <row r="516" spans="21:38" x14ac:dyDescent="0.25">
      <c r="U516" s="2">
        <f t="shared" si="14"/>
        <v>574</v>
      </c>
      <c r="V516" s="1">
        <f t="shared" si="6"/>
        <v>44470</v>
      </c>
      <c r="W516" s="6">
        <f t="shared" si="19"/>
        <v>0.1781123580070009</v>
      </c>
      <c r="X516" s="6">
        <f t="shared" si="20"/>
        <v>0.56169255783338423</v>
      </c>
      <c r="Y516" s="6">
        <f t="shared" si="21"/>
        <v>0.26019508415961445</v>
      </c>
      <c r="AH516" s="5"/>
      <c r="AI516" s="5"/>
      <c r="AJ516" s="5"/>
      <c r="AK516" s="5"/>
      <c r="AL516" s="5"/>
    </row>
    <row r="517" spans="21:38" x14ac:dyDescent="0.25">
      <c r="U517" s="2">
        <f t="shared" si="14"/>
        <v>575</v>
      </c>
      <c r="V517" s="1">
        <f t="shared" si="6"/>
        <v>44471</v>
      </c>
      <c r="W517" s="6">
        <f t="shared" si="19"/>
        <v>0.17604904102975927</v>
      </c>
      <c r="X517" s="6">
        <f t="shared" si="20"/>
        <v>0.56203292447164432</v>
      </c>
      <c r="Y517" s="6">
        <f t="shared" si="21"/>
        <v>0.26191803449859785</v>
      </c>
      <c r="AH517" s="5"/>
      <c r="AI517" s="5"/>
      <c r="AJ517" s="5"/>
      <c r="AK517" s="5"/>
      <c r="AL517" s="5"/>
    </row>
    <row r="518" spans="21:38" x14ac:dyDescent="0.25">
      <c r="U518" s="2">
        <f t="shared" si="14"/>
        <v>576</v>
      </c>
      <c r="V518" s="1">
        <f t="shared" si="6"/>
        <v>44472</v>
      </c>
      <c r="W518" s="6">
        <f t="shared" si="19"/>
        <v>0.17410546901954504</v>
      </c>
      <c r="X518" s="6">
        <f t="shared" si="20"/>
        <v>0.56227176870213236</v>
      </c>
      <c r="Y518" s="6">
        <f t="shared" si="21"/>
        <v>0.26362276227832215</v>
      </c>
      <c r="AH518" s="5"/>
      <c r="AI518" s="5"/>
      <c r="AJ518" s="5"/>
      <c r="AK518" s="5"/>
      <c r="AL518" s="5"/>
    </row>
    <row r="519" spans="21:38" x14ac:dyDescent="0.25">
      <c r="U519" s="2">
        <f t="shared" si="14"/>
        <v>577</v>
      </c>
      <c r="V519" s="1">
        <f t="shared" si="6"/>
        <v>44473</v>
      </c>
      <c r="W519" s="6">
        <f t="shared" si="19"/>
        <v>0.17208470389446637</v>
      </c>
      <c r="X519" s="6">
        <f t="shared" si="20"/>
        <v>0.56256812684555446</v>
      </c>
      <c r="Y519" s="6">
        <f t="shared" si="21"/>
        <v>0.2653471692599807</v>
      </c>
      <c r="AH519" s="5"/>
      <c r="AI519" s="5"/>
      <c r="AJ519" s="5"/>
      <c r="AK519" s="5"/>
      <c r="AL519" s="5"/>
    </row>
    <row r="520" spans="21:38" x14ac:dyDescent="0.25">
      <c r="U520" s="2">
        <f t="shared" si="14"/>
        <v>578</v>
      </c>
      <c r="V520" s="1">
        <f t="shared" si="6"/>
        <v>44474</v>
      </c>
      <c r="W520" s="6">
        <f t="shared" si="19"/>
        <v>0.17018507894853074</v>
      </c>
      <c r="X520" s="6">
        <f t="shared" si="20"/>
        <v>0.56276121660817713</v>
      </c>
      <c r="Y520" s="6">
        <f t="shared" si="21"/>
        <v>0.26705370444329163</v>
      </c>
      <c r="AH520" s="5"/>
      <c r="AI520" s="5"/>
      <c r="AJ520" s="5"/>
      <c r="AK520" s="5"/>
      <c r="AL520" s="5"/>
    </row>
    <row r="521" spans="21:38" x14ac:dyDescent="0.25">
      <c r="U521" s="2">
        <f t="shared" si="14"/>
        <v>579</v>
      </c>
      <c r="V521" s="1">
        <f t="shared" si="6"/>
        <v>44475</v>
      </c>
      <c r="W521" s="6">
        <f t="shared" si="19"/>
        <v>0.1682062598589065</v>
      </c>
      <c r="X521" s="6">
        <f t="shared" si="20"/>
        <v>0.56301445111688786</v>
      </c>
      <c r="Y521" s="6">
        <f t="shared" si="21"/>
        <v>0.26877928902420722</v>
      </c>
      <c r="AH521" s="5"/>
      <c r="AI521" s="5"/>
      <c r="AJ521" s="5"/>
      <c r="AK521" s="5"/>
      <c r="AL521" s="5"/>
    </row>
    <row r="522" spans="21:38" x14ac:dyDescent="0.25">
      <c r="U522" s="2">
        <f t="shared" si="14"/>
        <v>580</v>
      </c>
      <c r="V522" s="1">
        <f t="shared" si="6"/>
        <v>44476</v>
      </c>
      <c r="W522" s="6">
        <f t="shared" si="19"/>
        <v>0.16635000638892944</v>
      </c>
      <c r="X522" s="6">
        <f t="shared" si="20"/>
        <v>0.56316262499868408</v>
      </c>
      <c r="Y522" s="6">
        <f t="shared" si="21"/>
        <v>0.27048736861238593</v>
      </c>
      <c r="AH522" s="5"/>
      <c r="AI522" s="5"/>
      <c r="AJ522" s="5"/>
      <c r="AK522" s="5"/>
      <c r="AL522" s="5"/>
    </row>
    <row r="523" spans="21:38" x14ac:dyDescent="0.25">
      <c r="U523" s="2">
        <f t="shared" si="14"/>
        <v>581</v>
      </c>
      <c r="V523" s="1">
        <f t="shared" si="6"/>
        <v>44477</v>
      </c>
      <c r="W523" s="6">
        <f t="shared" si="19"/>
        <v>0.16441251137126422</v>
      </c>
      <c r="X523" s="6">
        <f t="shared" si="20"/>
        <v>0.56337363176529431</v>
      </c>
      <c r="Y523" s="6">
        <f t="shared" si="21"/>
        <v>0.27221385686344307</v>
      </c>
      <c r="AH523" s="5"/>
      <c r="AI523" s="5"/>
      <c r="AJ523" s="5"/>
      <c r="AK523" s="5"/>
      <c r="AL523" s="5"/>
    </row>
    <row r="524" spans="21:38" x14ac:dyDescent="0.25">
      <c r="U524" s="2">
        <f t="shared" si="14"/>
        <v>582</v>
      </c>
      <c r="V524" s="1">
        <f t="shared" si="6"/>
        <v>44478</v>
      </c>
      <c r="W524" s="6">
        <f t="shared" si="19"/>
        <v>0.16259903917343385</v>
      </c>
      <c r="X524" s="6">
        <f t="shared" si="20"/>
        <v>0.56347773750500207</v>
      </c>
      <c r="Y524" s="6">
        <f t="shared" si="21"/>
        <v>0.27392322332156355</v>
      </c>
      <c r="AH524" s="5"/>
      <c r="AI524" s="5"/>
      <c r="AJ524" s="5"/>
      <c r="AK524" s="5"/>
      <c r="AL524" s="5"/>
    </row>
    <row r="525" spans="21:38" x14ac:dyDescent="0.25">
      <c r="U525" s="2">
        <f t="shared" si="14"/>
        <v>583</v>
      </c>
      <c r="V525" s="1">
        <f t="shared" si="6"/>
        <v>44479</v>
      </c>
      <c r="W525" s="6">
        <f t="shared" si="19"/>
        <v>0.16070223187889859</v>
      </c>
      <c r="X525" s="6">
        <f t="shared" si="20"/>
        <v>0.56364742163734016</v>
      </c>
      <c r="Y525" s="6">
        <f t="shared" si="21"/>
        <v>0.27565034648376291</v>
      </c>
      <c r="AH525" s="5"/>
      <c r="AI525" s="5"/>
      <c r="AJ525" s="5"/>
      <c r="AK525" s="5"/>
      <c r="AL525" s="5"/>
    </row>
    <row r="526" spans="21:38" x14ac:dyDescent="0.25">
      <c r="U526" s="2">
        <f t="shared" si="14"/>
        <v>584</v>
      </c>
      <c r="V526" s="1">
        <f t="shared" si="6"/>
        <v>44480</v>
      </c>
      <c r="W526" s="6">
        <f t="shared" si="19"/>
        <v>0.15893093786429008</v>
      </c>
      <c r="X526" s="6">
        <f t="shared" si="20"/>
        <v>0.5637083143388163</v>
      </c>
      <c r="Y526" s="6">
        <f t="shared" si="21"/>
        <v>0.27736074779689307</v>
      </c>
      <c r="AH526" s="5"/>
      <c r="AI526" s="5"/>
      <c r="AJ526" s="5"/>
      <c r="AK526" s="5"/>
      <c r="AL526" s="5"/>
    </row>
    <row r="527" spans="21:38" x14ac:dyDescent="0.25">
      <c r="U527" s="2">
        <f t="shared" si="14"/>
        <v>585</v>
      </c>
      <c r="V527" s="1">
        <f t="shared" si="6"/>
        <v>44481</v>
      </c>
      <c r="W527" s="6">
        <f t="shared" si="19"/>
        <v>0.15707416924948167</v>
      </c>
      <c r="X527" s="6">
        <f t="shared" si="20"/>
        <v>0.56383758842425069</v>
      </c>
      <c r="Y527" s="6">
        <f t="shared" si="21"/>
        <v>0.27908824232626928</v>
      </c>
      <c r="AH527" s="5"/>
      <c r="AI527" s="5"/>
      <c r="AJ527" s="5"/>
      <c r="AK527" s="5"/>
      <c r="AL527" s="5"/>
    </row>
    <row r="528" spans="21:38" x14ac:dyDescent="0.25">
      <c r="U528" s="2">
        <f t="shared" si="14"/>
        <v>586</v>
      </c>
      <c r="V528" s="1">
        <f t="shared" si="6"/>
        <v>44482</v>
      </c>
      <c r="W528" s="6">
        <f t="shared" si="19"/>
        <v>0.15534443910311813</v>
      </c>
      <c r="X528" s="6">
        <f t="shared" si="20"/>
        <v>0.56385612885179481</v>
      </c>
      <c r="Y528" s="6">
        <f t="shared" si="21"/>
        <v>0.28079943204508645</v>
      </c>
      <c r="AH528" s="5"/>
      <c r="AI528" s="5"/>
      <c r="AJ528" s="5"/>
      <c r="AK528" s="5"/>
      <c r="AL528" s="5"/>
    </row>
    <row r="529" spans="21:38" x14ac:dyDescent="0.25">
      <c r="U529" s="2">
        <f t="shared" si="14"/>
        <v>587</v>
      </c>
      <c r="V529" s="1">
        <f t="shared" si="6"/>
        <v>44483</v>
      </c>
      <c r="W529" s="6">
        <f t="shared" si="19"/>
        <v>0.15352704904925485</v>
      </c>
      <c r="X529" s="6">
        <f t="shared" si="20"/>
        <v>0.56394591130351734</v>
      </c>
      <c r="Y529" s="6">
        <f t="shared" si="21"/>
        <v>0.28252703964722947</v>
      </c>
      <c r="AH529" s="5"/>
      <c r="AI529" s="5"/>
      <c r="AJ529" s="5"/>
      <c r="AK529" s="5"/>
      <c r="AL529" s="5"/>
    </row>
    <row r="530" spans="21:38" x14ac:dyDescent="0.25">
      <c r="U530" s="2">
        <f t="shared" si="14"/>
        <v>588</v>
      </c>
      <c r="V530" s="1">
        <f t="shared" si="6"/>
        <v>44484</v>
      </c>
      <c r="W530" s="6">
        <f t="shared" si="19"/>
        <v>0.15183825881717522</v>
      </c>
      <c r="X530" s="6">
        <f t="shared" si="20"/>
        <v>0.56392296425927368</v>
      </c>
      <c r="Y530" s="6">
        <f t="shared" si="21"/>
        <v>0.28423877692355048</v>
      </c>
      <c r="AH530" s="5"/>
      <c r="AI530" s="5"/>
      <c r="AJ530" s="5"/>
      <c r="AK530" s="5"/>
      <c r="AL530" s="5"/>
    </row>
    <row r="531" spans="21:38" x14ac:dyDescent="0.25">
      <c r="U531" s="2">
        <f t="shared" si="14"/>
        <v>589</v>
      </c>
      <c r="V531" s="1">
        <f t="shared" si="6"/>
        <v>44485</v>
      </c>
      <c r="W531" s="6">
        <f t="shared" si="19"/>
        <v>0.15005957767724759</v>
      </c>
      <c r="X531" s="6">
        <f t="shared" si="20"/>
        <v>0.56397417774452274</v>
      </c>
      <c r="Y531" s="6">
        <f t="shared" si="21"/>
        <v>0.28596624457823133</v>
      </c>
      <c r="AH531" s="5"/>
      <c r="AI531" s="5"/>
      <c r="AJ531" s="5"/>
      <c r="AK531" s="5"/>
      <c r="AL531" s="5"/>
    </row>
    <row r="532" spans="21:38" x14ac:dyDescent="0.25">
      <c r="U532" s="2">
        <f t="shared" si="14"/>
        <v>590</v>
      </c>
      <c r="V532" s="1">
        <f t="shared" si="6"/>
        <v>44486</v>
      </c>
      <c r="W532" s="6">
        <f t="shared" si="19"/>
        <v>0.14841109528128074</v>
      </c>
      <c r="X532" s="6">
        <f t="shared" si="20"/>
        <v>0.56391061052776192</v>
      </c>
      <c r="Y532" s="6">
        <f t="shared" si="21"/>
        <v>0.28767829419095675</v>
      </c>
      <c r="AH532" s="5"/>
      <c r="AI532" s="5"/>
      <c r="AJ532" s="5"/>
      <c r="AK532" s="5"/>
      <c r="AL532" s="5"/>
    </row>
    <row r="533" spans="21:38" x14ac:dyDescent="0.25">
      <c r="U533" s="2">
        <f t="shared" si="14"/>
        <v>591</v>
      </c>
      <c r="V533" s="1">
        <f t="shared" si="6"/>
        <v>44487</v>
      </c>
      <c r="W533" s="6">
        <f t="shared" si="19"/>
        <v>0.14667044535503618</v>
      </c>
      <c r="X533" s="6">
        <f t="shared" si="20"/>
        <v>0.56392418047760884</v>
      </c>
      <c r="Y533" s="6">
        <f t="shared" si="21"/>
        <v>0.28940537416735668</v>
      </c>
      <c r="AH533" s="5"/>
      <c r="AI533" s="5"/>
      <c r="AJ533" s="5"/>
      <c r="AK533" s="5"/>
      <c r="AL533" s="5"/>
    </row>
    <row r="534" spans="21:38" x14ac:dyDescent="0.25">
      <c r="U534" s="2">
        <f t="shared" si="14"/>
        <v>592</v>
      </c>
      <c r="V534" s="1">
        <f t="shared" si="6"/>
        <v>44488</v>
      </c>
      <c r="W534" s="6">
        <f t="shared" si="19"/>
        <v>0.14506163203532399</v>
      </c>
      <c r="X534" s="6">
        <f t="shared" si="20"/>
        <v>0.56382086142534893</v>
      </c>
      <c r="Y534" s="6">
        <f t="shared" si="21"/>
        <v>0.29111750653932655</v>
      </c>
      <c r="AH534" s="5"/>
      <c r="AI534" s="5"/>
      <c r="AJ534" s="5"/>
      <c r="AK534" s="5"/>
      <c r="AL534" s="5"/>
    </row>
    <row r="535" spans="21:38" x14ac:dyDescent="0.25">
      <c r="U535" s="2">
        <f t="shared" si="14"/>
        <v>593</v>
      </c>
      <c r="V535" s="1">
        <f t="shared" si="6"/>
        <v>44489</v>
      </c>
      <c r="W535" s="6">
        <f t="shared" si="19"/>
        <v>0.14335832897229137</v>
      </c>
      <c r="X535" s="6">
        <f t="shared" si="20"/>
        <v>0.56379771462534423</v>
      </c>
      <c r="Y535" s="6">
        <f t="shared" si="21"/>
        <v>0.2928439564023661</v>
      </c>
      <c r="AH535" s="5"/>
      <c r="AI535" s="5"/>
      <c r="AJ535" s="5"/>
      <c r="AK535" s="5"/>
      <c r="AL535" s="5"/>
    </row>
    <row r="536" spans="21:38" x14ac:dyDescent="0.25">
      <c r="U536" s="2">
        <f t="shared" si="14"/>
        <v>594</v>
      </c>
      <c r="V536" s="1">
        <f t="shared" si="6"/>
        <v>44490</v>
      </c>
      <c r="W536" s="6">
        <f t="shared" si="19"/>
        <v>0.14178854065791602</v>
      </c>
      <c r="X536" s="6">
        <f t="shared" si="20"/>
        <v>0.56365551173346295</v>
      </c>
      <c r="Y536" s="6">
        <f t="shared" si="21"/>
        <v>0.29455594760862053</v>
      </c>
      <c r="AH536" s="5"/>
      <c r="AI536" s="5"/>
      <c r="AJ536" s="5"/>
      <c r="AK536" s="5"/>
      <c r="AL536" s="5"/>
    </row>
    <row r="537" spans="21:38" x14ac:dyDescent="0.25">
      <c r="U537" s="2">
        <f t="shared" si="14"/>
        <v>595</v>
      </c>
      <c r="V537" s="1">
        <f t="shared" si="6"/>
        <v>44491</v>
      </c>
      <c r="W537" s="6">
        <f t="shared" si="19"/>
        <v>0.14012189478897405</v>
      </c>
      <c r="X537" s="6">
        <f t="shared" si="20"/>
        <v>0.56359657499414872</v>
      </c>
      <c r="Y537" s="6">
        <f t="shared" si="21"/>
        <v>0.29628153021687886</v>
      </c>
      <c r="AH537" s="5"/>
      <c r="AI537" s="5"/>
      <c r="AJ537" s="5"/>
      <c r="AK537" s="5"/>
      <c r="AL537" s="5"/>
    </row>
    <row r="538" spans="21:38" x14ac:dyDescent="0.25">
      <c r="U538" s="2">
        <f t="shared" si="14"/>
        <v>596</v>
      </c>
      <c r="V538" s="1">
        <f t="shared" si="6"/>
        <v>44492</v>
      </c>
      <c r="W538" s="6">
        <f t="shared" si="19"/>
        <v>0.13859048339732752</v>
      </c>
      <c r="X538" s="6">
        <f t="shared" si="20"/>
        <v>0.56341635461786144</v>
      </c>
      <c r="Y538" s="6">
        <f t="shared" si="21"/>
        <v>0.29799316198481052</v>
      </c>
      <c r="AH538" s="5"/>
      <c r="AI538" s="5"/>
      <c r="AJ538" s="5"/>
      <c r="AK538" s="5"/>
      <c r="AL538" s="5"/>
    </row>
    <row r="539" spans="21:38" x14ac:dyDescent="0.25">
      <c r="U539" s="2">
        <f t="shared" si="14"/>
        <v>597</v>
      </c>
      <c r="V539" s="1">
        <f t="shared" si="6"/>
        <v>44493</v>
      </c>
      <c r="W539" s="6">
        <f t="shared" si="19"/>
        <v>0.13695980099558885</v>
      </c>
      <c r="X539" s="6">
        <f t="shared" si="20"/>
        <v>0.56332255352389315</v>
      </c>
      <c r="Y539" s="6">
        <f t="shared" si="21"/>
        <v>0.29971764548051966</v>
      </c>
      <c r="AH539" s="5"/>
      <c r="AI539" s="5"/>
      <c r="AJ539" s="5"/>
      <c r="AK539" s="5"/>
      <c r="AL539" s="5"/>
    </row>
    <row r="540" spans="21:38" x14ac:dyDescent="0.25">
      <c r="U540" s="2">
        <f t="shared" si="14"/>
        <v>598</v>
      </c>
      <c r="V540" s="1">
        <f t="shared" si="6"/>
        <v>44494</v>
      </c>
      <c r="W540" s="6">
        <f t="shared" si="19"/>
        <v>0.13546611566137728</v>
      </c>
      <c r="X540" s="6">
        <f t="shared" si="20"/>
        <v>0.56310517915622482</v>
      </c>
      <c r="Y540" s="6">
        <f t="shared" si="21"/>
        <v>0.30142870518239734</v>
      </c>
      <c r="AH540" s="5"/>
      <c r="AI540" s="5"/>
      <c r="AJ540" s="5"/>
      <c r="AK540" s="5"/>
      <c r="AL540" s="5"/>
    </row>
    <row r="541" spans="21:38" x14ac:dyDescent="0.25">
      <c r="U541" s="2">
        <f t="shared" si="14"/>
        <v>599</v>
      </c>
      <c r="V541" s="1">
        <f t="shared" si="6"/>
        <v>44495</v>
      </c>
      <c r="W541" s="6">
        <f t="shared" si="19"/>
        <v>0.13387070013340041</v>
      </c>
      <c r="X541" s="6">
        <f t="shared" si="20"/>
        <v>0.56297743689261492</v>
      </c>
      <c r="Y541" s="6">
        <f t="shared" si="21"/>
        <v>0.30315186297398633</v>
      </c>
      <c r="AH541" s="5"/>
      <c r="AI541" s="5"/>
      <c r="AJ541" s="5"/>
      <c r="AK541" s="5"/>
      <c r="AL541" s="5"/>
    </row>
    <row r="542" spans="21:38" x14ac:dyDescent="0.25">
      <c r="U542" s="2">
        <f t="shared" si="14"/>
        <v>600</v>
      </c>
      <c r="V542" s="1">
        <f t="shared" si="6"/>
        <v>44496</v>
      </c>
      <c r="W542" s="6">
        <f t="shared" si="19"/>
        <v>0.13241408836840174</v>
      </c>
      <c r="X542" s="6">
        <f t="shared" si="20"/>
        <v>0.56272376801927737</v>
      </c>
      <c r="Y542" s="6">
        <f t="shared" si="21"/>
        <v>0.30486214361232034</v>
      </c>
      <c r="AH542" s="5"/>
      <c r="AI542" s="5"/>
      <c r="AJ542" s="5"/>
      <c r="AK542" s="5"/>
      <c r="AL542" s="5"/>
    </row>
    <row r="543" spans="21:38" x14ac:dyDescent="0.25">
      <c r="U543" s="2">
        <f t="shared" si="14"/>
        <v>601</v>
      </c>
      <c r="V543" s="1">
        <f t="shared" si="6"/>
        <v>44497</v>
      </c>
      <c r="W543" s="6">
        <f t="shared" si="19"/>
        <v>0.13085324137695598</v>
      </c>
      <c r="X543" s="6">
        <f t="shared" si="20"/>
        <v>0.56256300427306982</v>
      </c>
      <c r="Y543" s="6">
        <f t="shared" si="21"/>
        <v>0.30658375434997587</v>
      </c>
      <c r="AH543" s="5"/>
      <c r="AI543" s="5"/>
      <c r="AJ543" s="5"/>
      <c r="AK543" s="5"/>
      <c r="AL543" s="5"/>
    </row>
    <row r="544" spans="21:38" x14ac:dyDescent="0.25">
      <c r="U544" s="2">
        <f t="shared" si="14"/>
        <v>602</v>
      </c>
      <c r="V544" s="1">
        <f t="shared" si="6"/>
        <v>44498</v>
      </c>
      <c r="W544" s="6">
        <f t="shared" si="19"/>
        <v>0.12943305016184958</v>
      </c>
      <c r="X544" s="6">
        <f t="shared" si="20"/>
        <v>0.56227389530196503</v>
      </c>
      <c r="Y544" s="6">
        <f t="shared" si="21"/>
        <v>0.30829305453618477</v>
      </c>
      <c r="AH544" s="5"/>
      <c r="AI544" s="5"/>
      <c r="AJ544" s="5"/>
      <c r="AK544" s="5"/>
      <c r="AL544" s="5"/>
    </row>
    <row r="545" spans="21:38" x14ac:dyDescent="0.25">
      <c r="U545" s="2">
        <f t="shared" si="14"/>
        <v>603</v>
      </c>
      <c r="V545" s="1">
        <f t="shared" si="6"/>
        <v>44499</v>
      </c>
      <c r="W545" s="6">
        <f t="shared" si="19"/>
        <v>0.12790607268164517</v>
      </c>
      <c r="X545" s="6">
        <f t="shared" si="20"/>
        <v>0.56208102523747339</v>
      </c>
      <c r="Y545" s="6">
        <f t="shared" si="21"/>
        <v>0.31001290208088306</v>
      </c>
      <c r="AH545" s="5"/>
      <c r="AI545" s="5"/>
      <c r="AJ545" s="5"/>
      <c r="AK545" s="5"/>
      <c r="AL545" s="5"/>
    </row>
    <row r="546" spans="21:38" x14ac:dyDescent="0.25">
      <c r="U546" s="2">
        <f t="shared" si="14"/>
        <v>604</v>
      </c>
      <c r="V546" s="1">
        <f t="shared" si="6"/>
        <v>44500</v>
      </c>
      <c r="W546" s="6">
        <f t="shared" si="19"/>
        <v>0.12652164949140701</v>
      </c>
      <c r="X546" s="6">
        <f t="shared" si="20"/>
        <v>0.56175732450088134</v>
      </c>
      <c r="Y546" s="6">
        <f t="shared" si="21"/>
        <v>0.31172102600771101</v>
      </c>
      <c r="AH546" s="5"/>
      <c r="AI546" s="5"/>
      <c r="AJ546" s="5"/>
      <c r="AK546" s="5"/>
      <c r="AL546" s="5"/>
    </row>
    <row r="547" spans="21:38" x14ac:dyDescent="0.25">
      <c r="U547" s="2">
        <f t="shared" si="14"/>
        <v>605</v>
      </c>
      <c r="V547" s="1">
        <f t="shared" si="6"/>
        <v>44501</v>
      </c>
      <c r="W547" s="6">
        <f t="shared" si="19"/>
        <v>0.12502784279936516</v>
      </c>
      <c r="X547" s="6">
        <f t="shared" si="20"/>
        <v>0.56153325780647223</v>
      </c>
      <c r="Y547" s="6">
        <f t="shared" si="21"/>
        <v>0.31343889939416425</v>
      </c>
      <c r="AH547" s="5"/>
      <c r="AI547" s="5"/>
      <c r="AJ547" s="5"/>
      <c r="AK547" s="5"/>
      <c r="AL547" s="5"/>
    </row>
    <row r="548" spans="21:38" x14ac:dyDescent="0.25">
      <c r="U548" s="2">
        <f t="shared" si="14"/>
        <v>606</v>
      </c>
      <c r="V548" s="1">
        <f t="shared" si="6"/>
        <v>44502</v>
      </c>
      <c r="W548" s="6">
        <f t="shared" si="19"/>
        <v>0.12367853656387275</v>
      </c>
      <c r="X548" s="6">
        <f t="shared" si="20"/>
        <v>0.56117580663384192</v>
      </c>
      <c r="Y548" s="6">
        <f t="shared" si="21"/>
        <v>0.31514565680228468</v>
      </c>
      <c r="AH548" s="5"/>
      <c r="AI548" s="5"/>
      <c r="AJ548" s="5"/>
      <c r="AK548" s="5"/>
      <c r="AL548" s="5"/>
    </row>
    <row r="549" spans="21:38" x14ac:dyDescent="0.25">
      <c r="U549" s="2">
        <f t="shared" si="14"/>
        <v>607</v>
      </c>
      <c r="V549" s="1">
        <f t="shared" si="6"/>
        <v>44503</v>
      </c>
      <c r="W549" s="6">
        <f t="shared" si="19"/>
        <v>0.12221720316564995</v>
      </c>
      <c r="X549" s="6">
        <f t="shared" si="20"/>
        <v>0.56092144663811883</v>
      </c>
      <c r="Y549" s="6">
        <f t="shared" si="21"/>
        <v>0.31686135019623285</v>
      </c>
      <c r="AH549" s="5"/>
      <c r="AI549" s="5"/>
      <c r="AJ549" s="5"/>
      <c r="AK549" s="5"/>
      <c r="AL549" s="5"/>
    </row>
    <row r="550" spans="21:38" x14ac:dyDescent="0.25">
      <c r="U550" s="2">
        <f t="shared" si="14"/>
        <v>608</v>
      </c>
      <c r="V550" s="1">
        <f t="shared" si="6"/>
        <v>44504</v>
      </c>
      <c r="W550" s="6">
        <f t="shared" si="19"/>
        <v>0.12090236516727017</v>
      </c>
      <c r="X550" s="6">
        <f t="shared" si="20"/>
        <v>0.56053107849726713</v>
      </c>
      <c r="Y550" s="6">
        <f t="shared" si="21"/>
        <v>0.31856655633546199</v>
      </c>
      <c r="AH550" s="5"/>
      <c r="AI550" s="5"/>
      <c r="AJ550" s="5"/>
      <c r="AK550" s="5"/>
      <c r="AL550" s="5"/>
    </row>
    <row r="551" spans="21:38" x14ac:dyDescent="0.25">
      <c r="U551" s="2">
        <f t="shared" si="14"/>
        <v>609</v>
      </c>
      <c r="V551" s="1">
        <f t="shared" si="6"/>
        <v>44505</v>
      </c>
      <c r="W551" s="6">
        <f t="shared" si="19"/>
        <v>0.11947280966186898</v>
      </c>
      <c r="X551" s="6">
        <f t="shared" si="20"/>
        <v>0.56024732135240563</v>
      </c>
      <c r="Y551" s="6">
        <f t="shared" si="21"/>
        <v>0.32027986898572708</v>
      </c>
      <c r="AH551" s="5"/>
      <c r="AI551" s="5"/>
      <c r="AJ551" s="5"/>
      <c r="AK551" s="5"/>
      <c r="AL551" s="5"/>
    </row>
    <row r="552" spans="21:38" x14ac:dyDescent="0.25">
      <c r="U552" s="2">
        <f t="shared" si="14"/>
        <v>610</v>
      </c>
      <c r="V552" s="1">
        <f t="shared" si="6"/>
        <v>44506</v>
      </c>
      <c r="W552" s="6">
        <f t="shared" si="19"/>
        <v>0.1181917943719093</v>
      </c>
      <c r="X552" s="6">
        <f t="shared" si="20"/>
        <v>0.55982486105683293</v>
      </c>
      <c r="Y552" s="6">
        <f t="shared" si="21"/>
        <v>0.3219833445712571</v>
      </c>
      <c r="AH552" s="5"/>
      <c r="AI552" s="5"/>
      <c r="AJ552" s="5"/>
      <c r="AK552" s="5"/>
      <c r="AL552" s="5"/>
    </row>
    <row r="553" spans="21:38" x14ac:dyDescent="0.25">
      <c r="U553" s="2">
        <f t="shared" si="14"/>
        <v>611</v>
      </c>
      <c r="V553" s="1">
        <f t="shared" si="6"/>
        <v>44507</v>
      </c>
      <c r="W553" s="6">
        <f t="shared" si="19"/>
        <v>0.11679332425630512</v>
      </c>
      <c r="X553" s="6">
        <f t="shared" si="20"/>
        <v>0.55951259498673389</v>
      </c>
      <c r="Y553" s="6">
        <f t="shared" si="21"/>
        <v>0.32369408075696271</v>
      </c>
      <c r="AH553" s="5"/>
      <c r="AI553" s="5"/>
      <c r="AJ553" s="5"/>
      <c r="AK553" s="5"/>
      <c r="AL553" s="5"/>
    </row>
    <row r="554" spans="21:38" x14ac:dyDescent="0.25">
      <c r="U554" s="2">
        <f t="shared" si="14"/>
        <v>612</v>
      </c>
      <c r="V554" s="1">
        <f t="shared" si="6"/>
        <v>44508</v>
      </c>
      <c r="W554" s="6">
        <f t="shared" si="19"/>
        <v>0.11554549011229674</v>
      </c>
      <c r="X554" s="6">
        <f t="shared" si="20"/>
        <v>0.55905885796669319</v>
      </c>
      <c r="Y554" s="6">
        <f t="shared" si="21"/>
        <v>0.32539565192100939</v>
      </c>
      <c r="AH554" s="5"/>
      <c r="AI554" s="5"/>
      <c r="AJ554" s="5"/>
      <c r="AK554" s="5"/>
      <c r="AL554" s="5"/>
    </row>
    <row r="555" spans="21:38" x14ac:dyDescent="0.25">
      <c r="U555" s="2">
        <f t="shared" si="14"/>
        <v>613</v>
      </c>
      <c r="V555" s="1">
        <f t="shared" si="6"/>
        <v>44509</v>
      </c>
      <c r="W555" s="6">
        <f t="shared" si="19"/>
        <v>0.11417741652808919</v>
      </c>
      <c r="X555" s="6">
        <f t="shared" si="20"/>
        <v>0.55871896257755738</v>
      </c>
      <c r="Y555" s="6">
        <f t="shared" si="21"/>
        <v>0.32710362089435518</v>
      </c>
      <c r="AH555" s="5"/>
      <c r="AI555" s="5"/>
      <c r="AJ555" s="5"/>
      <c r="AK555" s="5"/>
      <c r="AL555" s="5"/>
    </row>
    <row r="556" spans="21:38" x14ac:dyDescent="0.25">
      <c r="U556" s="2">
        <f t="shared" si="14"/>
        <v>614</v>
      </c>
      <c r="V556" s="1">
        <f t="shared" si="6"/>
        <v>44510</v>
      </c>
      <c r="W556" s="6">
        <f t="shared" si="19"/>
        <v>0.11296212665394074</v>
      </c>
      <c r="X556" s="6">
        <f t="shared" si="20"/>
        <v>0.5582347542124575</v>
      </c>
      <c r="Y556" s="6">
        <f t="shared" si="21"/>
        <v>0.32880311913360105</v>
      </c>
      <c r="AH556" s="5"/>
      <c r="AI556" s="5"/>
      <c r="AJ556" s="5"/>
      <c r="AK556" s="5"/>
      <c r="AL556" s="5"/>
    </row>
    <row r="557" spans="21:38" x14ac:dyDescent="0.25">
      <c r="U557" s="2">
        <f t="shared" si="14"/>
        <v>615</v>
      </c>
      <c r="V557" s="1">
        <f t="shared" si="6"/>
        <v>44511</v>
      </c>
      <c r="W557" s="6">
        <f t="shared" si="19"/>
        <v>0.11162376507809905</v>
      </c>
      <c r="X557" s="6">
        <f t="shared" si="20"/>
        <v>0.5578680998633373</v>
      </c>
      <c r="Y557" s="6">
        <f t="shared" si="21"/>
        <v>0.33050813505856541</v>
      </c>
      <c r="AH557" s="5"/>
      <c r="AI557" s="5"/>
      <c r="AJ557" s="5"/>
      <c r="AK557" s="5"/>
      <c r="AL557" s="5"/>
    </row>
    <row r="558" spans="21:38" x14ac:dyDescent="0.25">
      <c r="U558" s="2">
        <f t="shared" si="14"/>
        <v>616</v>
      </c>
      <c r="V558" s="1">
        <f t="shared" si="6"/>
        <v>44512</v>
      </c>
      <c r="W558" s="6">
        <f t="shared" si="19"/>
        <v>0.11044038794921253</v>
      </c>
      <c r="X558" s="6">
        <f t="shared" si="20"/>
        <v>0.55735421487302272</v>
      </c>
      <c r="Y558" s="6">
        <f t="shared" si="21"/>
        <v>0.33220539717776404</v>
      </c>
      <c r="AH558" s="5"/>
      <c r="AI558" s="5"/>
      <c r="AJ558" s="5"/>
      <c r="AK558" s="5"/>
      <c r="AL558" s="5"/>
    </row>
    <row r="559" spans="21:38" x14ac:dyDescent="0.25">
      <c r="U559" s="2">
        <f t="shared" si="14"/>
        <v>617</v>
      </c>
      <c r="V559" s="1">
        <f t="shared" si="6"/>
        <v>44513</v>
      </c>
      <c r="W559" s="6">
        <f t="shared" si="19"/>
        <v>0.10913105883103025</v>
      </c>
      <c r="X559" s="6">
        <f t="shared" si="20"/>
        <v>0.5569616621038771</v>
      </c>
      <c r="Y559" s="6">
        <f t="shared" si="21"/>
        <v>0.33390727906509443</v>
      </c>
      <c r="AH559" s="5"/>
      <c r="AI559" s="5"/>
      <c r="AJ559" s="5"/>
      <c r="AK559" s="5"/>
      <c r="AL559" s="5"/>
    </row>
    <row r="560" spans="21:38" x14ac:dyDescent="0.25">
      <c r="U560" s="2">
        <f t="shared" si="14"/>
        <v>618</v>
      </c>
      <c r="V560" s="1">
        <f t="shared" si="6"/>
        <v>44514</v>
      </c>
      <c r="W560" s="6">
        <f t="shared" si="19"/>
        <v>0.10797896888650871</v>
      </c>
      <c r="X560" s="6">
        <f t="shared" si="20"/>
        <v>0.55641888399630401</v>
      </c>
      <c r="Y560" s="6">
        <f t="shared" si="21"/>
        <v>0.33560214711718656</v>
      </c>
      <c r="AH560" s="5"/>
      <c r="AI560" s="5"/>
      <c r="AJ560" s="5"/>
      <c r="AK560" s="5"/>
      <c r="AL560" s="5"/>
    </row>
    <row r="561" spans="21:38" x14ac:dyDescent="0.25">
      <c r="U561" s="2">
        <f t="shared" si="14"/>
        <v>619</v>
      </c>
      <c r="V561" s="1">
        <f t="shared" si="6"/>
        <v>44515</v>
      </c>
      <c r="W561" s="6">
        <f t="shared" si="19"/>
        <v>0.10669799823291309</v>
      </c>
      <c r="X561" s="6">
        <f t="shared" si="20"/>
        <v>0.55600128301106722</v>
      </c>
      <c r="Y561" s="6">
        <f t="shared" si="21"/>
        <v>0.33730071875602147</v>
      </c>
      <c r="AH561" s="5"/>
      <c r="AI561" s="5"/>
      <c r="AJ561" s="5"/>
      <c r="AK561" s="5"/>
      <c r="AL561" s="5"/>
    </row>
    <row r="562" spans="21:38" x14ac:dyDescent="0.25">
      <c r="U562" s="2">
        <f t="shared" si="14"/>
        <v>620</v>
      </c>
      <c r="V562" s="1">
        <f t="shared" si="6"/>
        <v>44516</v>
      </c>
      <c r="W562" s="6">
        <f t="shared" si="19"/>
        <v>0.10557657643701382</v>
      </c>
      <c r="X562" s="6">
        <f t="shared" si="20"/>
        <v>0.55543038358388686</v>
      </c>
      <c r="Y562" s="6">
        <f t="shared" si="21"/>
        <v>0.33899303997909858</v>
      </c>
      <c r="AH562" s="5"/>
      <c r="AI562" s="5"/>
      <c r="AJ562" s="5"/>
      <c r="AK562" s="5"/>
      <c r="AL562" s="5"/>
    </row>
    <row r="563" spans="21:38" x14ac:dyDescent="0.25">
      <c r="U563" s="2">
        <f t="shared" si="14"/>
        <v>621</v>
      </c>
      <c r="V563" s="1">
        <f t="shared" si="6"/>
        <v>44517</v>
      </c>
      <c r="W563" s="6">
        <f t="shared" si="19"/>
        <v>0.10432329634839291</v>
      </c>
      <c r="X563" s="6">
        <f t="shared" si="20"/>
        <v>0.55498857378605915</v>
      </c>
      <c r="Y563" s="6">
        <f t="shared" si="21"/>
        <v>0.34068812986554969</v>
      </c>
      <c r="AH563" s="5"/>
      <c r="AI563" s="5"/>
      <c r="AJ563" s="5"/>
      <c r="AK563" s="5"/>
      <c r="AL563" s="5"/>
    </row>
    <row r="564" spans="21:38" x14ac:dyDescent="0.25">
      <c r="U564" s="2">
        <f t="shared" si="14"/>
        <v>622</v>
      </c>
      <c r="V564" s="1">
        <f t="shared" si="6"/>
        <v>44518</v>
      </c>
      <c r="W564" s="6">
        <f t="shared" si="19"/>
        <v>0.10323193070339053</v>
      </c>
      <c r="X564" s="6">
        <f t="shared" si="20"/>
        <v>0.55439031267962346</v>
      </c>
      <c r="Y564" s="6">
        <f t="shared" si="21"/>
        <v>0.34237775661698522</v>
      </c>
      <c r="AH564" s="5"/>
      <c r="AI564" s="5"/>
      <c r="AJ564" s="5"/>
      <c r="AK564" s="5"/>
      <c r="AL564" s="5"/>
    </row>
    <row r="565" spans="21:38" x14ac:dyDescent="0.25">
      <c r="U565" s="2">
        <f t="shared" si="14"/>
        <v>623</v>
      </c>
      <c r="V565" s="1">
        <f t="shared" si="6"/>
        <v>44519</v>
      </c>
      <c r="W565" s="6">
        <f t="shared" si="19"/>
        <v>0.10200567986210596</v>
      </c>
      <c r="X565" s="6">
        <f t="shared" si="20"/>
        <v>0.55392512225790214</v>
      </c>
      <c r="Y565" s="6">
        <f t="shared" si="21"/>
        <v>0.34406919787999363</v>
      </c>
      <c r="AH565" s="5"/>
      <c r="AI565" s="5"/>
      <c r="AJ565" s="5"/>
      <c r="AK565" s="5"/>
      <c r="AL565" s="5"/>
    </row>
    <row r="566" spans="21:38" x14ac:dyDescent="0.25">
      <c r="U566" s="2">
        <f t="shared" si="14"/>
        <v>624</v>
      </c>
      <c r="V566" s="1">
        <f t="shared" si="6"/>
        <v>44520</v>
      </c>
      <c r="W566" s="6">
        <f t="shared" si="19"/>
        <v>0.10094376587473004</v>
      </c>
      <c r="X566" s="6">
        <f t="shared" si="20"/>
        <v>0.55330024655722221</v>
      </c>
      <c r="Y566" s="6">
        <f t="shared" si="21"/>
        <v>0.34575598756804704</v>
      </c>
      <c r="AH566" s="5"/>
      <c r="AI566" s="5"/>
      <c r="AJ566" s="5"/>
      <c r="AK566" s="5"/>
      <c r="AL566" s="5"/>
    </row>
    <row r="567" spans="21:38" x14ac:dyDescent="0.25">
      <c r="U567" s="2">
        <f t="shared" si="14"/>
        <v>625</v>
      </c>
      <c r="V567" s="1">
        <f t="shared" si="6"/>
        <v>44521</v>
      </c>
      <c r="W567" s="6">
        <f t="shared" si="19"/>
        <v>9.9743889988478024E-2</v>
      </c>
      <c r="X567" s="6">
        <f t="shared" si="20"/>
        <v>0.55281249211871208</v>
      </c>
      <c r="Y567" s="6">
        <f t="shared" si="21"/>
        <v>0.34744361789281164</v>
      </c>
      <c r="AH567" s="5"/>
      <c r="AI567" s="5"/>
      <c r="AJ567" s="5"/>
      <c r="AK567" s="5"/>
      <c r="AL567" s="5"/>
    </row>
    <row r="568" spans="21:38" x14ac:dyDescent="0.25">
      <c r="U568" s="2">
        <f t="shared" si="14"/>
        <v>626</v>
      </c>
      <c r="V568" s="1">
        <f t="shared" si="6"/>
        <v>44522</v>
      </c>
      <c r="W568" s="6">
        <f t="shared" si="19"/>
        <v>9.8710831092079024E-2</v>
      </c>
      <c r="X568" s="6">
        <f t="shared" si="20"/>
        <v>0.55216173600192453</v>
      </c>
      <c r="Y568" s="6">
        <f t="shared" si="21"/>
        <v>0.34912743290599568</v>
      </c>
      <c r="AH568" s="5"/>
      <c r="AI568" s="5"/>
      <c r="AJ568" s="5"/>
      <c r="AK568" s="5"/>
      <c r="AL568" s="5"/>
    </row>
    <row r="569" spans="21:38" x14ac:dyDescent="0.25">
      <c r="U569" s="2">
        <f t="shared" si="14"/>
        <v>627</v>
      </c>
      <c r="V569" s="1">
        <f t="shared" si="6"/>
        <v>44523</v>
      </c>
      <c r="W569" s="6">
        <f t="shared" si="19"/>
        <v>9.7536683294246571E-2</v>
      </c>
      <c r="X569" s="6">
        <f t="shared" si="20"/>
        <v>0.55165222225049715</v>
      </c>
      <c r="Y569" s="6">
        <f t="shared" si="21"/>
        <v>0.35081109445525799</v>
      </c>
      <c r="AH569" s="5"/>
      <c r="AI569" s="5"/>
      <c r="AJ569" s="5"/>
      <c r="AK569" s="5"/>
      <c r="AL569" s="5"/>
    </row>
    <row r="570" spans="21:38" x14ac:dyDescent="0.25">
      <c r="U570" s="2">
        <f t="shared" si="14"/>
        <v>628</v>
      </c>
      <c r="V570" s="1">
        <f t="shared" si="6"/>
        <v>44524</v>
      </c>
      <c r="W570" s="6">
        <f t="shared" si="19"/>
        <v>9.653189122882419E-2</v>
      </c>
      <c r="X570" s="6">
        <f t="shared" si="20"/>
        <v>0.55097630668143083</v>
      </c>
      <c r="Y570" s="6">
        <f t="shared" si="21"/>
        <v>0.35249180208974429</v>
      </c>
      <c r="AH570" s="5"/>
      <c r="AI570" s="5"/>
      <c r="AJ570" s="5"/>
      <c r="AK570" s="5"/>
      <c r="AL570" s="5"/>
    </row>
    <row r="571" spans="21:38" x14ac:dyDescent="0.25">
      <c r="U571" s="2">
        <f t="shared" si="14"/>
        <v>629</v>
      </c>
      <c r="V571" s="1">
        <f t="shared" si="6"/>
        <v>44525</v>
      </c>
      <c r="W571" s="6">
        <f t="shared" si="19"/>
        <v>9.5382832437963638E-2</v>
      </c>
      <c r="X571" s="6">
        <f t="shared" si="20"/>
        <v>0.55044582613884008</v>
      </c>
      <c r="Y571" s="6">
        <f t="shared" si="21"/>
        <v>0.35417134142319801</v>
      </c>
      <c r="AH571" s="5"/>
      <c r="AI571" s="5"/>
      <c r="AJ571" s="5"/>
      <c r="AK571" s="5"/>
      <c r="AL571" s="5"/>
    </row>
    <row r="572" spans="21:38" x14ac:dyDescent="0.25">
      <c r="U572" s="2">
        <f t="shared" si="14"/>
        <v>630</v>
      </c>
      <c r="V572" s="1">
        <f t="shared" si="6"/>
        <v>44526</v>
      </c>
      <c r="W572" s="6">
        <f t="shared" si="19"/>
        <v>9.4405727590164037E-2</v>
      </c>
      <c r="X572" s="6">
        <f t="shared" si="20"/>
        <v>0.54974545860131352</v>
      </c>
      <c r="Y572" s="6">
        <f t="shared" si="21"/>
        <v>0.35584881380852174</v>
      </c>
      <c r="AH572" s="5"/>
      <c r="AI572" s="5"/>
      <c r="AJ572" s="5"/>
      <c r="AK572" s="5"/>
      <c r="AL572" s="5"/>
    </row>
    <row r="573" spans="21:38" x14ac:dyDescent="0.25">
      <c r="U573" s="2">
        <f t="shared" si="14"/>
        <v>631</v>
      </c>
      <c r="V573" s="1">
        <f t="shared" si="6"/>
        <v>44527</v>
      </c>
      <c r="W573" s="6">
        <f t="shared" si="19"/>
        <v>9.3281126830677435E-2</v>
      </c>
      <c r="X573" s="6">
        <f t="shared" si="20"/>
        <v>0.54919479136872207</v>
      </c>
      <c r="Y573" s="6">
        <f t="shared" si="21"/>
        <v>0.35752408180060219</v>
      </c>
      <c r="AH573" s="5"/>
      <c r="AI573" s="5"/>
      <c r="AJ573" s="5"/>
      <c r="AK573" s="5"/>
      <c r="AL573" s="5"/>
    </row>
    <row r="574" spans="21:38" x14ac:dyDescent="0.25">
      <c r="U574" s="2">
        <f t="shared" si="14"/>
        <v>632</v>
      </c>
      <c r="V574" s="1">
        <f t="shared" si="6"/>
        <v>44528</v>
      </c>
      <c r="W574" s="6">
        <f t="shared" si="19"/>
        <v>9.233113853583072E-2</v>
      </c>
      <c r="X574" s="6">
        <f t="shared" si="20"/>
        <v>0.54847066564025604</v>
      </c>
      <c r="Y574" s="6">
        <f t="shared" si="21"/>
        <v>0.35919819582391249</v>
      </c>
      <c r="AH574" s="5"/>
      <c r="AI574" s="5"/>
      <c r="AJ574" s="5"/>
      <c r="AK574" s="5"/>
      <c r="AL574" s="5"/>
    </row>
    <row r="575" spans="21:38" x14ac:dyDescent="0.25">
      <c r="U575" s="2">
        <f t="shared" si="14"/>
        <v>633</v>
      </c>
      <c r="V575" s="1">
        <f t="shared" si="6"/>
        <v>44529</v>
      </c>
      <c r="W575" s="6">
        <f t="shared" si="19"/>
        <v>9.1230373221917294E-2</v>
      </c>
      <c r="X575" s="6">
        <f t="shared" si="20"/>
        <v>0.54790057919787871</v>
      </c>
      <c r="Y575" s="6">
        <f t="shared" si="21"/>
        <v>0.36086904758020572</v>
      </c>
      <c r="AH575" s="5"/>
      <c r="AI575" s="5"/>
      <c r="AJ575" s="5"/>
      <c r="AK575" s="5"/>
      <c r="AL575" s="5"/>
    </row>
    <row r="576" spans="21:38" x14ac:dyDescent="0.25">
      <c r="U576" s="2">
        <f t="shared" si="14"/>
        <v>634</v>
      </c>
      <c r="V576" s="1">
        <f t="shared" si="6"/>
        <v>44530</v>
      </c>
      <c r="W576" s="6">
        <f t="shared" si="19"/>
        <v>9.0306940030145763E-2</v>
      </c>
      <c r="X576" s="6">
        <f t="shared" si="20"/>
        <v>0.5471533751605594</v>
      </c>
      <c r="Y576" s="6">
        <f t="shared" si="21"/>
        <v>0.3625396848092941</v>
      </c>
      <c r="AH576" s="5"/>
      <c r="AI576" s="5"/>
      <c r="AJ576" s="5"/>
      <c r="AK576" s="5"/>
      <c r="AL576" s="5"/>
    </row>
    <row r="577" spans="21:38" x14ac:dyDescent="0.25">
      <c r="U577" s="2">
        <f t="shared" si="14"/>
        <v>635</v>
      </c>
      <c r="V577" s="1">
        <f t="shared" si="6"/>
        <v>44531</v>
      </c>
      <c r="W577" s="6">
        <f t="shared" si="19"/>
        <v>8.9229396215022044E-2</v>
      </c>
      <c r="X577" s="6">
        <f t="shared" si="20"/>
        <v>0.54656462420318708</v>
      </c>
      <c r="Y577" s="6">
        <f t="shared" si="21"/>
        <v>0.36420597958179263</v>
      </c>
      <c r="AH577" s="5"/>
      <c r="AI577" s="5"/>
      <c r="AJ577" s="5"/>
      <c r="AK577" s="5"/>
      <c r="AL577" s="5"/>
    </row>
    <row r="578" spans="21:38" x14ac:dyDescent="0.25">
      <c r="U578" s="2">
        <f t="shared" si="14"/>
        <v>636</v>
      </c>
      <c r="V578" s="1">
        <f t="shared" si="6"/>
        <v>44532</v>
      </c>
      <c r="W578" s="6">
        <f t="shared" si="19"/>
        <v>8.8331966123403216E-2</v>
      </c>
      <c r="X578" s="6">
        <f t="shared" si="20"/>
        <v>0.54579500768947764</v>
      </c>
      <c r="Y578" s="6">
        <f t="shared" si="21"/>
        <v>0.36587302618711842</v>
      </c>
      <c r="AH578" s="5"/>
      <c r="AI578" s="5"/>
      <c r="AJ578" s="5"/>
      <c r="AK578" s="5"/>
      <c r="AL578" s="5"/>
    </row>
    <row r="579" spans="21:38" x14ac:dyDescent="0.25">
      <c r="U579" s="2">
        <f t="shared" si="14"/>
        <v>637</v>
      </c>
      <c r="V579" s="1">
        <f t="shared" si="6"/>
        <v>44533</v>
      </c>
      <c r="W579" s="6">
        <f t="shared" si="19"/>
        <v>8.7277038715756358E-2</v>
      </c>
      <c r="X579" s="6">
        <f t="shared" si="20"/>
        <v>0.54518833399570887</v>
      </c>
      <c r="Y579" s="6">
        <f t="shared" si="21"/>
        <v>0.36753462728853653</v>
      </c>
      <c r="AH579" s="5"/>
      <c r="AI579" s="5"/>
      <c r="AJ579" s="5"/>
      <c r="AK579" s="5"/>
      <c r="AL579" s="5"/>
    </row>
    <row r="580" spans="21:38" x14ac:dyDescent="0.25">
      <c r="U580" s="2">
        <f t="shared" si="14"/>
        <v>638</v>
      </c>
      <c r="V580" s="1">
        <f t="shared" si="6"/>
        <v>44534</v>
      </c>
      <c r="W580" s="6">
        <f t="shared" si="19"/>
        <v>8.640506936847421E-2</v>
      </c>
      <c r="X580" s="6">
        <f t="shared" si="20"/>
        <v>0.54439695666707044</v>
      </c>
      <c r="Y580" s="6">
        <f t="shared" si="21"/>
        <v>0.36919797396445464</v>
      </c>
      <c r="AH580" s="5"/>
      <c r="AI580" s="5"/>
      <c r="AJ580" s="5"/>
      <c r="AK580" s="5"/>
      <c r="AL580" s="5"/>
    </row>
    <row r="581" spans="21:38" x14ac:dyDescent="0.25">
      <c r="U581" s="2">
        <f t="shared" si="14"/>
        <v>639</v>
      </c>
      <c r="V581" s="1">
        <f t="shared" si="6"/>
        <v>44535</v>
      </c>
      <c r="W581" s="6">
        <f t="shared" si="19"/>
        <v>8.5372162318056347E-2</v>
      </c>
      <c r="X581" s="6">
        <f t="shared" si="20"/>
        <v>0.54377308900014176</v>
      </c>
      <c r="Y581" s="6">
        <f t="shared" si="21"/>
        <v>0.37085474868180363</v>
      </c>
      <c r="AH581" s="5"/>
      <c r="AI581" s="5"/>
      <c r="AJ581" s="5"/>
      <c r="AK581" s="5"/>
      <c r="AL581" s="5"/>
    </row>
    <row r="582" spans="21:38" x14ac:dyDescent="0.25">
      <c r="U582" s="2">
        <f t="shared" si="14"/>
        <v>640</v>
      </c>
      <c r="V582" s="1">
        <f t="shared" si="6"/>
        <v>44536</v>
      </c>
      <c r="W582" s="6">
        <f t="shared" si="19"/>
        <v>8.4525121176419471E-2</v>
      </c>
      <c r="X582" s="6">
        <f t="shared" si="20"/>
        <v>0.54296058825639226</v>
      </c>
      <c r="Y582" s="6">
        <f t="shared" si="21"/>
        <v>0.3725142905671876</v>
      </c>
      <c r="AH582" s="5"/>
      <c r="AI582" s="5"/>
      <c r="AJ582" s="5"/>
      <c r="AK582" s="5"/>
      <c r="AL582" s="5"/>
    </row>
    <row r="583" spans="21:38" x14ac:dyDescent="0.25">
      <c r="U583" s="2">
        <f t="shared" si="14"/>
        <v>641</v>
      </c>
      <c r="V583" s="1">
        <f t="shared" si="6"/>
        <v>44537</v>
      </c>
      <c r="W583" s="6">
        <f t="shared" si="19"/>
        <v>8.3513647630634721E-2</v>
      </c>
      <c r="X583" s="6">
        <f t="shared" si="20"/>
        <v>0.5423202422945691</v>
      </c>
      <c r="Y583" s="6">
        <f t="shared" si="21"/>
        <v>0.37416611007479794</v>
      </c>
      <c r="AH583" s="5"/>
      <c r="AI583" s="5"/>
      <c r="AJ583" s="5"/>
      <c r="AK583" s="5"/>
      <c r="AL583" s="5"/>
    </row>
    <row r="584" spans="21:38" x14ac:dyDescent="0.25">
      <c r="U584" s="2">
        <f t="shared" si="14"/>
        <v>642</v>
      </c>
      <c r="V584" s="1">
        <f t="shared" si="6"/>
        <v>44538</v>
      </c>
      <c r="W584" s="6">
        <f t="shared" si="19"/>
        <v>8.2691012114782581E-2</v>
      </c>
      <c r="X584" s="6">
        <f t="shared" si="20"/>
        <v>0.54148724121197833</v>
      </c>
      <c r="Y584" s="6">
        <f t="shared" si="21"/>
        <v>0.37582174667323842</v>
      </c>
      <c r="AH584" s="5"/>
      <c r="AI584" s="5"/>
      <c r="AJ584" s="5"/>
      <c r="AK584" s="5"/>
      <c r="AL584" s="5"/>
    </row>
    <row r="585" spans="21:38" x14ac:dyDescent="0.25">
      <c r="U585" s="2">
        <f t="shared" si="14"/>
        <v>643</v>
      </c>
      <c r="V585" s="1">
        <f t="shared" si="6"/>
        <v>44539</v>
      </c>
      <c r="W585" s="6">
        <f t="shared" si="19"/>
        <v>8.170039454805926E-2</v>
      </c>
      <c r="X585" s="6">
        <f t="shared" si="20"/>
        <v>0.54083111950653784</v>
      </c>
      <c r="Y585" s="6">
        <f t="shared" si="21"/>
        <v>0.37746848594540466</v>
      </c>
      <c r="AH585" s="5"/>
      <c r="AI585" s="5"/>
      <c r="AJ585" s="5"/>
      <c r="AK585" s="5"/>
      <c r="AL585" s="5"/>
    </row>
    <row r="586" spans="21:38" x14ac:dyDescent="0.25">
      <c r="U586" s="2">
        <f t="shared" si="14"/>
        <v>644</v>
      </c>
      <c r="V586" s="1">
        <f t="shared" si="6"/>
        <v>44540</v>
      </c>
      <c r="W586" s="6">
        <f t="shared" si="19"/>
        <v>8.0901652152117906E-2</v>
      </c>
      <c r="X586" s="6">
        <f t="shared" si="20"/>
        <v>0.53997822680272978</v>
      </c>
      <c r="Y586" s="6">
        <f t="shared" si="21"/>
        <v>0.37912012104515169</v>
      </c>
      <c r="AH586" s="5"/>
      <c r="AI586" s="5"/>
      <c r="AJ586" s="5"/>
      <c r="AK586" s="5"/>
      <c r="AL586" s="5"/>
    </row>
    <row r="587" spans="21:38" x14ac:dyDescent="0.25">
      <c r="U587" s="2">
        <f t="shared" si="14"/>
        <v>645</v>
      </c>
      <c r="V587" s="1">
        <f t="shared" si="6"/>
        <v>44541</v>
      </c>
      <c r="W587" s="6">
        <f t="shared" si="19"/>
        <v>7.9931322469797478E-2</v>
      </c>
      <c r="X587" s="6">
        <f t="shared" si="20"/>
        <v>0.53930701876164122</v>
      </c>
      <c r="Y587" s="6">
        <f t="shared" si="21"/>
        <v>0.3807616587685631</v>
      </c>
      <c r="AH587" s="5"/>
      <c r="AI587" s="5"/>
      <c r="AJ587" s="5"/>
      <c r="AK587" s="5"/>
      <c r="AL587" s="5"/>
    </row>
    <row r="588" spans="21:38" x14ac:dyDescent="0.25">
      <c r="U588" s="2">
        <f t="shared" si="14"/>
        <v>646</v>
      </c>
      <c r="V588" s="1">
        <f t="shared" si="6"/>
        <v>44542</v>
      </c>
      <c r="W588" s="6">
        <f t="shared" si="19"/>
        <v>7.9155970852184038E-2</v>
      </c>
      <c r="X588" s="6">
        <f t="shared" si="20"/>
        <v>0.53843482878544646</v>
      </c>
      <c r="Y588" s="6">
        <f t="shared" si="21"/>
        <v>0.38240920036236881</v>
      </c>
      <c r="AH588" s="5"/>
      <c r="AI588" s="5"/>
      <c r="AJ588" s="5"/>
      <c r="AK588" s="5"/>
      <c r="AL588" s="5"/>
    </row>
    <row r="589" spans="21:38" x14ac:dyDescent="0.25">
      <c r="U589" s="2">
        <f t="shared" si="14"/>
        <v>647</v>
      </c>
      <c r="V589" s="1">
        <f t="shared" si="6"/>
        <v>44543</v>
      </c>
      <c r="W589" s="6">
        <f t="shared" si="19"/>
        <v>7.8205370470595656E-2</v>
      </c>
      <c r="X589" s="6">
        <f t="shared" si="20"/>
        <v>0.53774921068092785</v>
      </c>
      <c r="Y589" s="6">
        <f t="shared" si="21"/>
        <v>0.38404541884847831</v>
      </c>
      <c r="AH589" s="5"/>
      <c r="AI589" s="5"/>
      <c r="AJ589" s="5"/>
      <c r="AK589" s="5"/>
      <c r="AL589" s="5"/>
    </row>
    <row r="590" spans="21:38" x14ac:dyDescent="0.25">
      <c r="U590" s="2">
        <f t="shared" si="14"/>
        <v>648</v>
      </c>
      <c r="V590" s="1">
        <f t="shared" si="6"/>
        <v>44544</v>
      </c>
      <c r="W590" s="6">
        <f t="shared" si="19"/>
        <v>7.7452917521107972E-2</v>
      </c>
      <c r="X590" s="6">
        <f t="shared" si="20"/>
        <v>0.53685830342540564</v>
      </c>
      <c r="Y590" s="6">
        <f t="shared" si="21"/>
        <v>0.38568877905348575</v>
      </c>
      <c r="AH590" s="5"/>
      <c r="AI590" s="5"/>
      <c r="AJ590" s="5"/>
      <c r="AK590" s="5"/>
      <c r="AL590" s="5"/>
    </row>
    <row r="591" spans="21:38" x14ac:dyDescent="0.25">
      <c r="U591" s="2">
        <f t="shared" si="14"/>
        <v>649</v>
      </c>
      <c r="V591" s="1">
        <f t="shared" si="6"/>
        <v>44545</v>
      </c>
      <c r="W591" s="6">
        <f t="shared" si="19"/>
        <v>7.6521497425433779E-2</v>
      </c>
      <c r="X591" s="6">
        <f t="shared" si="20"/>
        <v>0.53615893842360995</v>
      </c>
      <c r="Y591" s="6">
        <f t="shared" si="21"/>
        <v>0.38731956415095808</v>
      </c>
      <c r="AH591" s="5"/>
      <c r="AI591" s="5"/>
      <c r="AJ591" s="5"/>
      <c r="AK591" s="5"/>
      <c r="AL591" s="5"/>
    </row>
    <row r="592" spans="21:38" x14ac:dyDescent="0.25">
      <c r="U592" s="2">
        <f t="shared" si="14"/>
        <v>650</v>
      </c>
      <c r="V592" s="1">
        <f t="shared" si="6"/>
        <v>44546</v>
      </c>
      <c r="W592" s="6">
        <f t="shared" si="19"/>
        <v>7.5791461310697403E-2</v>
      </c>
      <c r="X592" s="6">
        <f t="shared" si="20"/>
        <v>0.53524987956053094</v>
      </c>
      <c r="Y592" s="6">
        <f t="shared" si="21"/>
        <v>0.38895865912877103</v>
      </c>
      <c r="AH592" s="5"/>
      <c r="AI592" s="5"/>
      <c r="AJ592" s="5"/>
      <c r="AK592" s="5"/>
      <c r="AL592" s="5"/>
    </row>
    <row r="593" spans="21:38" x14ac:dyDescent="0.25">
      <c r="U593" s="2">
        <f t="shared" si="14"/>
        <v>651</v>
      </c>
      <c r="V593" s="1">
        <f t="shared" si="6"/>
        <v>44547</v>
      </c>
      <c r="W593" s="6">
        <f t="shared" si="19"/>
        <v>7.4878682092169344E-2</v>
      </c>
      <c r="X593" s="6">
        <f t="shared" si="20"/>
        <v>0.53453741777169117</v>
      </c>
      <c r="Y593" s="6">
        <f t="shared" si="21"/>
        <v>0.3905839001361413</v>
      </c>
      <c r="AH593" s="5"/>
      <c r="AI593" s="5"/>
      <c r="AJ593" s="5"/>
      <c r="AK593" s="5"/>
      <c r="AL593" s="5"/>
    </row>
    <row r="594" spans="21:38" x14ac:dyDescent="0.25">
      <c r="U594" s="2">
        <f t="shared" si="14"/>
        <v>652</v>
      </c>
      <c r="V594" s="1">
        <f t="shared" si="6"/>
        <v>44548</v>
      </c>
      <c r="W594" s="6">
        <f t="shared" si="19"/>
        <v>7.4170591280949799E-2</v>
      </c>
      <c r="X594" s="6">
        <f t="shared" si="20"/>
        <v>0.53361075870584951</v>
      </c>
      <c r="Y594" s="6">
        <f t="shared" si="21"/>
        <v>0.39221865001320005</v>
      </c>
      <c r="AH594" s="5"/>
      <c r="AI594" s="5"/>
      <c r="AJ594" s="5"/>
      <c r="AK594" s="5"/>
      <c r="AL594" s="5"/>
    </row>
    <row r="595" spans="21:38" x14ac:dyDescent="0.25">
      <c r="U595" s="2">
        <f t="shared" si="14"/>
        <v>653</v>
      </c>
      <c r="V595" s="1">
        <f t="shared" si="6"/>
        <v>44549</v>
      </c>
      <c r="W595" s="6">
        <f t="shared" si="19"/>
        <v>7.3275923154854095E-2</v>
      </c>
      <c r="X595" s="6">
        <f t="shared" si="20"/>
        <v>0.5328858372532842</v>
      </c>
      <c r="Y595" s="6">
        <f t="shared" si="21"/>
        <v>0.39383823959186359</v>
      </c>
      <c r="AH595" s="5"/>
      <c r="AI595" s="5"/>
      <c r="AJ595" s="5"/>
      <c r="AK595" s="5"/>
      <c r="AL595" s="5"/>
    </row>
    <row r="596" spans="21:38" x14ac:dyDescent="0.25">
      <c r="U596" s="2">
        <f t="shared" si="14"/>
        <v>654</v>
      </c>
      <c r="V596" s="1">
        <f t="shared" si="6"/>
        <v>44550</v>
      </c>
      <c r="W596" s="6">
        <f t="shared" si="19"/>
        <v>7.2589316424677794E-2</v>
      </c>
      <c r="X596" s="6">
        <f t="shared" si="20"/>
        <v>0.53194211519508028</v>
      </c>
      <c r="Y596" s="6">
        <f t="shared" si="21"/>
        <v>0.3954685683802413</v>
      </c>
      <c r="AH596" s="5"/>
      <c r="AI596" s="5"/>
      <c r="AJ596" s="5"/>
      <c r="AK596" s="5"/>
      <c r="AL596" s="5"/>
    </row>
    <row r="597" spans="21:38" x14ac:dyDescent="0.25">
      <c r="U597" s="2">
        <f t="shared" si="14"/>
        <v>655</v>
      </c>
      <c r="V597" s="1">
        <f t="shared" si="6"/>
        <v>44551</v>
      </c>
      <c r="W597" s="6">
        <f t="shared" si="19"/>
        <v>7.1712239230578748E-2</v>
      </c>
      <c r="X597" s="6">
        <f t="shared" si="20"/>
        <v>0.53120535830153703</v>
      </c>
      <c r="Y597" s="6">
        <f t="shared" si="21"/>
        <v>0.39708240246788606</v>
      </c>
      <c r="AH597" s="5"/>
      <c r="AI597" s="5"/>
      <c r="AJ597" s="5"/>
      <c r="AK597" s="5"/>
      <c r="AL597" s="5"/>
    </row>
    <row r="598" spans="21:38" x14ac:dyDescent="0.25">
      <c r="U598" s="2">
        <f t="shared" si="14"/>
        <v>656</v>
      </c>
      <c r="V598" s="1">
        <f t="shared" si="6"/>
        <v>44552</v>
      </c>
      <c r="W598" s="6">
        <f t="shared" si="19"/>
        <v>7.1046665657041735E-2</v>
      </c>
      <c r="X598" s="6">
        <f t="shared" si="20"/>
        <v>0.53024509635634565</v>
      </c>
      <c r="Y598" s="6">
        <f t="shared" si="21"/>
        <v>0.39870823798661204</v>
      </c>
      <c r="AH598" s="5"/>
      <c r="AI598" s="5"/>
      <c r="AJ598" s="5"/>
      <c r="AK598" s="5"/>
      <c r="AL598" s="5"/>
    </row>
    <row r="599" spans="21:38" x14ac:dyDescent="0.25">
      <c r="U599" s="2">
        <f t="shared" si="14"/>
        <v>657</v>
      </c>
      <c r="V599" s="1">
        <f t="shared" si="6"/>
        <v>44553</v>
      </c>
      <c r="W599" s="6">
        <f t="shared" si="19"/>
        <v>7.0186668842572381E-2</v>
      </c>
      <c r="X599" s="6">
        <f t="shared" si="20"/>
        <v>0.52949711544623335</v>
      </c>
      <c r="Y599" s="6">
        <f t="shared" si="21"/>
        <v>0.40031621571119613</v>
      </c>
      <c r="AH599" s="5"/>
      <c r="AI599" s="5"/>
      <c r="AJ599" s="5"/>
      <c r="AK599" s="5"/>
      <c r="AL599" s="5"/>
    </row>
    <row r="600" spans="21:38" x14ac:dyDescent="0.25">
      <c r="U600" s="2">
        <f t="shared" si="14"/>
        <v>658</v>
      </c>
      <c r="V600" s="1">
        <f t="shared" si="6"/>
        <v>44554</v>
      </c>
      <c r="W600" s="6">
        <f t="shared" si="19"/>
        <v>6.9541687772652461E-2</v>
      </c>
      <c r="X600" s="6">
        <f t="shared" si="20"/>
        <v>0.52852082271914469</v>
      </c>
      <c r="Y600" s="6">
        <f t="shared" si="21"/>
        <v>0.40193748950820229</v>
      </c>
      <c r="AH600" s="5"/>
      <c r="AI600" s="5"/>
      <c r="AJ600" s="5"/>
      <c r="AK600" s="5"/>
      <c r="AL600" s="5"/>
    </row>
    <row r="601" spans="21:38" x14ac:dyDescent="0.25">
      <c r="U601" s="2">
        <f t="shared" si="14"/>
        <v>659</v>
      </c>
      <c r="V601" s="1">
        <f t="shared" si="6"/>
        <v>44555</v>
      </c>
      <c r="W601" s="6">
        <f t="shared" si="19"/>
        <v>6.8698270362156394E-2</v>
      </c>
      <c r="X601" s="6">
        <f t="shared" si="20"/>
        <v>0.52776221653527522</v>
      </c>
      <c r="Y601" s="6">
        <f t="shared" si="21"/>
        <v>0.40353951310257019</v>
      </c>
      <c r="AH601" s="5"/>
      <c r="AI601" s="5"/>
      <c r="AJ601" s="5"/>
      <c r="AK601" s="5"/>
      <c r="AL601" s="5"/>
    </row>
    <row r="602" spans="21:38" x14ac:dyDescent="0.25">
      <c r="U602" s="2">
        <f t="shared" si="14"/>
        <v>660</v>
      </c>
      <c r="V602" s="1">
        <f t="shared" si="6"/>
        <v>44556</v>
      </c>
      <c r="W602" s="6">
        <f t="shared" si="19"/>
        <v>6.8073451372781313E-2</v>
      </c>
      <c r="X602" s="6">
        <f t="shared" si="20"/>
        <v>0.52677038824986844</v>
      </c>
      <c r="Y602" s="6">
        <f t="shared" si="21"/>
        <v>0.40515616037734975</v>
      </c>
      <c r="AH602" s="5"/>
      <c r="AI602" s="5"/>
      <c r="AJ602" s="5"/>
      <c r="AK602" s="5"/>
      <c r="AL602" s="5"/>
    </row>
    <row r="603" spans="21:38" x14ac:dyDescent="0.25">
      <c r="U603" s="2">
        <f t="shared" si="14"/>
        <v>661</v>
      </c>
      <c r="V603" s="1">
        <f t="shared" si="6"/>
        <v>44557</v>
      </c>
      <c r="W603" s="6">
        <f t="shared" si="19"/>
        <v>6.7246121922027377E-2</v>
      </c>
      <c r="X603" s="6">
        <f t="shared" si="20"/>
        <v>0.52600174298340152</v>
      </c>
      <c r="Y603" s="6">
        <f t="shared" si="21"/>
        <v>0.40675213509457292</v>
      </c>
      <c r="AH603" s="5"/>
      <c r="AI603" s="5"/>
      <c r="AJ603" s="5"/>
      <c r="AK603" s="5"/>
      <c r="AL603" s="5"/>
    </row>
    <row r="604" spans="21:38" x14ac:dyDescent="0.25">
      <c r="U604" s="2">
        <f t="shared" si="14"/>
        <v>662</v>
      </c>
      <c r="V604" s="1">
        <f t="shared" si="6"/>
        <v>44558</v>
      </c>
      <c r="W604" s="6">
        <f t="shared" si="19"/>
        <v>6.6641044765090099E-2</v>
      </c>
      <c r="X604" s="6">
        <f t="shared" si="20"/>
        <v>0.52499486061327805</v>
      </c>
      <c r="Y604" s="6">
        <f t="shared" si="21"/>
        <v>0.40836409462163131</v>
      </c>
      <c r="AH604" s="5"/>
      <c r="AI604" s="5"/>
      <c r="AJ604" s="5"/>
      <c r="AK604" s="5"/>
      <c r="AL604" s="5"/>
    </row>
    <row r="605" spans="21:38" x14ac:dyDescent="0.25">
      <c r="U605" s="2">
        <f t="shared" si="14"/>
        <v>663</v>
      </c>
      <c r="V605" s="1">
        <f t="shared" si="6"/>
        <v>44559</v>
      </c>
      <c r="W605" s="6">
        <f t="shared" si="19"/>
        <v>6.5829321303220445E-2</v>
      </c>
      <c r="X605" s="6">
        <f t="shared" si="20"/>
        <v>0.52421675004563029</v>
      </c>
      <c r="Y605" s="6">
        <f t="shared" si="21"/>
        <v>0.40995392865115116</v>
      </c>
      <c r="AH605" s="5"/>
      <c r="AI605" s="5"/>
      <c r="AJ605" s="5"/>
      <c r="AK605" s="5"/>
      <c r="AL605" s="5"/>
    </row>
    <row r="606" spans="21:38" x14ac:dyDescent="0.25">
      <c r="U606" s="2">
        <f t="shared" si="14"/>
        <v>664</v>
      </c>
      <c r="V606" s="1">
        <f t="shared" si="6"/>
        <v>44560</v>
      </c>
      <c r="W606" s="6">
        <f t="shared" si="19"/>
        <v>6.5243575838171919E-2</v>
      </c>
      <c r="X606" s="6">
        <f t="shared" si="20"/>
        <v>0.52319528145750493</v>
      </c>
      <c r="Y606" s="6">
        <f t="shared" si="21"/>
        <v>0.41156114270432265</v>
      </c>
      <c r="AH606" s="5"/>
      <c r="AI606" s="5"/>
      <c r="AJ606" s="5"/>
      <c r="AK606" s="5"/>
      <c r="AL606" s="5"/>
    </row>
    <row r="607" spans="21:38" x14ac:dyDescent="0.25">
      <c r="U607" s="2">
        <f t="shared" si="14"/>
        <v>665</v>
      </c>
      <c r="V607" s="1">
        <f t="shared" si="6"/>
        <v>44561</v>
      </c>
      <c r="W607" s="6">
        <f t="shared" si="19"/>
        <v>6.4446985797983997E-2</v>
      </c>
      <c r="X607" s="6">
        <f t="shared" si="20"/>
        <v>0.5224082671130521</v>
      </c>
      <c r="Y607" s="6">
        <f t="shared" si="21"/>
        <v>0.41314474708896576</v>
      </c>
      <c r="AH607" s="5"/>
      <c r="AI607" s="5"/>
      <c r="AJ607" s="5"/>
      <c r="AK607" s="5"/>
      <c r="AL607" s="5"/>
    </row>
    <row r="608" spans="21:38" x14ac:dyDescent="0.25">
      <c r="U608" s="2">
        <f t="shared" si="14"/>
        <v>666</v>
      </c>
      <c r="V608" s="1">
        <f t="shared" si="6"/>
        <v>44562</v>
      </c>
      <c r="W608" s="6">
        <f t="shared" si="19"/>
        <v>6.3880171913074643E-2</v>
      </c>
      <c r="X608" s="6">
        <f t="shared" si="20"/>
        <v>0.52137266672026361</v>
      </c>
      <c r="Y608" s="6">
        <f t="shared" si="21"/>
        <v>0.41474716136666123</v>
      </c>
      <c r="AH608" s="5"/>
      <c r="AI608" s="5"/>
      <c r="AJ608" s="5"/>
      <c r="AK608" s="5"/>
      <c r="AL608" s="5"/>
    </row>
    <row r="609" spans="21:38" x14ac:dyDescent="0.25">
      <c r="U609" s="2">
        <f t="shared" si="14"/>
        <v>667</v>
      </c>
      <c r="V609" s="1">
        <f t="shared" si="6"/>
        <v>44563</v>
      </c>
      <c r="W609" s="6">
        <f t="shared" si="19"/>
        <v>6.3098252050679149E-2</v>
      </c>
      <c r="X609" s="6">
        <f t="shared" si="20"/>
        <v>0.52057729802873132</v>
      </c>
      <c r="Y609" s="6">
        <f t="shared" si="21"/>
        <v>0.41632444992059137</v>
      </c>
      <c r="AH609" s="5"/>
      <c r="AI609" s="5"/>
      <c r="AJ609" s="5"/>
      <c r="AK609" s="5"/>
      <c r="AL609" s="5"/>
    </row>
    <row r="610" spans="21:38" x14ac:dyDescent="0.25">
      <c r="U610" s="2">
        <f t="shared" si="14"/>
        <v>668</v>
      </c>
      <c r="V610" s="1">
        <f t="shared" si="6"/>
        <v>44564</v>
      </c>
      <c r="W610" s="6">
        <f t="shared" si="19"/>
        <v>6.2549979573862852E-2</v>
      </c>
      <c r="X610" s="6">
        <f t="shared" si="20"/>
        <v>0.51952800695410006</v>
      </c>
      <c r="Y610" s="6">
        <f t="shared" si="21"/>
        <v>0.41792201347203656</v>
      </c>
      <c r="AH610" s="5"/>
      <c r="AI610" s="5"/>
      <c r="AJ610" s="5"/>
      <c r="AK610" s="5"/>
      <c r="AL610" s="5"/>
    </row>
    <row r="611" spans="21:38" x14ac:dyDescent="0.25">
      <c r="U611" s="2">
        <f t="shared" si="14"/>
        <v>669</v>
      </c>
      <c r="V611" s="1">
        <f t="shared" si="6"/>
        <v>44565</v>
      </c>
      <c r="W611" s="6">
        <f t="shared" si="19"/>
        <v>6.178227587870265E-2</v>
      </c>
      <c r="X611" s="6">
        <f t="shared" si="20"/>
        <v>0.51872482142159981</v>
      </c>
      <c r="Y611" s="6">
        <f t="shared" si="21"/>
        <v>0.41949290269969935</v>
      </c>
      <c r="AH611" s="5"/>
      <c r="AI611" s="5"/>
      <c r="AJ611" s="5"/>
      <c r="AK611" s="5"/>
      <c r="AL611" s="5"/>
    </row>
    <row r="612" spans="21:38" x14ac:dyDescent="0.25">
      <c r="U612" s="2">
        <f t="shared" si="14"/>
        <v>670</v>
      </c>
      <c r="V612" s="1">
        <f t="shared" si="6"/>
        <v>44566</v>
      </c>
      <c r="W612" s="6">
        <f t="shared" si="19"/>
        <v>6.1252164479160931E-2</v>
      </c>
      <c r="X612" s="6">
        <f t="shared" si="20"/>
        <v>0.51766226766862244</v>
      </c>
      <c r="Y612" s="6">
        <f t="shared" si="21"/>
        <v>0.42108556785221607</v>
      </c>
      <c r="AH612" s="5"/>
      <c r="AI612" s="5"/>
      <c r="AJ612" s="5"/>
      <c r="AK612" s="5"/>
      <c r="AL612" s="5"/>
    </row>
    <row r="613" spans="21:38" x14ac:dyDescent="0.25">
      <c r="U613" s="2">
        <f t="shared" si="14"/>
        <v>671</v>
      </c>
      <c r="V613" s="1">
        <f t="shared" si="6"/>
        <v>44567</v>
      </c>
      <c r="W613" s="6">
        <f t="shared" si="19"/>
        <v>6.0498232075321054E-2</v>
      </c>
      <c r="X613" s="6">
        <f t="shared" si="20"/>
        <v>0.51685179105635259</v>
      </c>
      <c r="Y613" s="6">
        <f t="shared" si="21"/>
        <v>0.42264997686832817</v>
      </c>
      <c r="AH613" s="5"/>
      <c r="AI613" s="5"/>
      <c r="AJ613" s="5"/>
      <c r="AK613" s="5"/>
      <c r="AL613" s="5"/>
    </row>
    <row r="614" spans="21:38" x14ac:dyDescent="0.25">
      <c r="U614" s="2">
        <f t="shared" si="14"/>
        <v>672</v>
      </c>
      <c r="V614" s="1">
        <f t="shared" si="6"/>
        <v>44568</v>
      </c>
      <c r="W614" s="6">
        <f t="shared" si="19"/>
        <v>5.9985911156510932E-2</v>
      </c>
      <c r="X614" s="6">
        <f t="shared" si="20"/>
        <v>0.51577638968778305</v>
      </c>
      <c r="Y614" s="6">
        <f t="shared" si="21"/>
        <v>0.42423769915570542</v>
      </c>
      <c r="AH614" s="5"/>
      <c r="AI614" s="5"/>
      <c r="AJ614" s="5"/>
      <c r="AK614" s="5"/>
      <c r="AL614" s="5"/>
    </row>
    <row r="615" spans="21:38" x14ac:dyDescent="0.25">
      <c r="U615" s="2">
        <f t="shared" si="14"/>
        <v>673</v>
      </c>
      <c r="V615" s="1">
        <f t="shared" si="6"/>
        <v>44569</v>
      </c>
      <c r="W615" s="6">
        <f t="shared" si="19"/>
        <v>5.9245314196195928E-2</v>
      </c>
      <c r="X615" s="6">
        <f t="shared" si="20"/>
        <v>0.51495913619747335</v>
      </c>
      <c r="Y615" s="6">
        <f t="shared" si="21"/>
        <v>0.42579554960633254</v>
      </c>
      <c r="AH615" s="5"/>
      <c r="AI615" s="5"/>
      <c r="AJ615" s="5"/>
      <c r="AK615" s="5"/>
      <c r="AL615" s="5"/>
    </row>
    <row r="616" spans="21:38" x14ac:dyDescent="0.25">
      <c r="U616" s="2">
        <f t="shared" si="14"/>
        <v>674</v>
      </c>
      <c r="V616" s="1">
        <f t="shared" si="6"/>
        <v>44570</v>
      </c>
      <c r="W616" s="6">
        <f t="shared" si="19"/>
        <v>5.8750422781272522E-2</v>
      </c>
      <c r="X616" s="6">
        <f t="shared" si="20"/>
        <v>0.51387128952039818</v>
      </c>
      <c r="Y616" s="6">
        <f t="shared" si="21"/>
        <v>0.4273782876983287</v>
      </c>
      <c r="AH616" s="5"/>
      <c r="AI616" s="5"/>
      <c r="AJ616" s="5"/>
      <c r="AK616" s="5"/>
      <c r="AL616" s="5"/>
    </row>
    <row r="617" spans="21:38" x14ac:dyDescent="0.25">
      <c r="U617" s="2">
        <f t="shared" si="14"/>
        <v>675</v>
      </c>
      <c r="V617" s="1">
        <f t="shared" si="6"/>
        <v>44571</v>
      </c>
      <c r="W617" s="6">
        <f t="shared" si="19"/>
        <v>5.8022734331276103E-2</v>
      </c>
      <c r="X617" s="6">
        <f t="shared" si="20"/>
        <v>0.51304776198563329</v>
      </c>
      <c r="Y617" s="6">
        <f t="shared" si="21"/>
        <v>0.42892950368309235</v>
      </c>
      <c r="AH617" s="5"/>
      <c r="AI617" s="5"/>
      <c r="AJ617" s="5"/>
      <c r="AK617" s="5"/>
      <c r="AL617" s="5"/>
    </row>
    <row r="618" spans="21:38" x14ac:dyDescent="0.25">
      <c r="U618" s="2">
        <f t="shared" si="14"/>
        <v>676</v>
      </c>
      <c r="V618" s="1">
        <f t="shared" si="6"/>
        <v>44572</v>
      </c>
      <c r="W618" s="6">
        <f t="shared" si="19"/>
        <v>5.7544920941690531E-2</v>
      </c>
      <c r="X618" s="6">
        <f t="shared" si="20"/>
        <v>0.5119478597422048</v>
      </c>
      <c r="Y618" s="6">
        <f t="shared" si="21"/>
        <v>0.43050721931610408</v>
      </c>
      <c r="AH618" s="5"/>
      <c r="AI618" s="5"/>
      <c r="AJ618" s="5"/>
      <c r="AK618" s="5"/>
      <c r="AL618" s="5"/>
    </row>
    <row r="619" spans="21:38" x14ac:dyDescent="0.25">
      <c r="U619" s="2">
        <f t="shared" si="14"/>
        <v>677</v>
      </c>
      <c r="V619" s="1">
        <f t="shared" si="6"/>
        <v>44573</v>
      </c>
      <c r="W619" s="6">
        <f t="shared" si="19"/>
        <v>5.6829722863632581E-2</v>
      </c>
      <c r="X619" s="6">
        <f t="shared" si="20"/>
        <v>0.5111185498248173</v>
      </c>
      <c r="Y619" s="6">
        <f t="shared" si="21"/>
        <v>0.43205172731155189</v>
      </c>
      <c r="AH619" s="5"/>
      <c r="AI619" s="5"/>
      <c r="AJ619" s="5"/>
      <c r="AK619" s="5"/>
      <c r="AL619" s="5"/>
    </row>
    <row r="620" spans="21:38" x14ac:dyDescent="0.25">
      <c r="U620" s="2">
        <f t="shared" si="14"/>
        <v>678</v>
      </c>
      <c r="V620" s="1">
        <f t="shared" si="6"/>
        <v>44574</v>
      </c>
      <c r="W620" s="6">
        <f t="shared" si="19"/>
        <v>5.6368645391656931E-2</v>
      </c>
      <c r="X620" s="6">
        <f t="shared" si="20"/>
        <v>0.51000696938786172</v>
      </c>
      <c r="Y620" s="6">
        <f t="shared" si="21"/>
        <v>0.43362438522048075</v>
      </c>
      <c r="AH620" s="5"/>
      <c r="AI620" s="5"/>
      <c r="AJ620" s="5"/>
      <c r="AK620" s="5"/>
      <c r="AL620" s="5"/>
    </row>
    <row r="621" spans="21:38" x14ac:dyDescent="0.25">
      <c r="U621" s="2">
        <f t="shared" si="14"/>
        <v>679</v>
      </c>
      <c r="V621" s="1">
        <f t="shared" si="6"/>
        <v>44575</v>
      </c>
      <c r="W621" s="6">
        <f t="shared" si="19"/>
        <v>5.5665528216715124E-2</v>
      </c>
      <c r="X621" s="6">
        <f t="shared" si="20"/>
        <v>0.50917235777863745</v>
      </c>
      <c r="Y621" s="6">
        <f t="shared" si="21"/>
        <v>0.43516211400464921</v>
      </c>
      <c r="AH621" s="5"/>
      <c r="AI621" s="5"/>
      <c r="AJ621" s="5"/>
      <c r="AK621" s="5"/>
      <c r="AL621" s="5"/>
    </row>
    <row r="622" spans="21:38" x14ac:dyDescent="0.25">
      <c r="U622" s="2">
        <f t="shared" si="14"/>
        <v>680</v>
      </c>
      <c r="V622" s="1">
        <f t="shared" si="6"/>
        <v>44576</v>
      </c>
      <c r="W622" s="6">
        <f t="shared" si="19"/>
        <v>5.5220853792599528E-2</v>
      </c>
      <c r="X622" s="6">
        <f t="shared" si="20"/>
        <v>0.50804946435140741</v>
      </c>
      <c r="Y622" s="6">
        <f t="shared" si="21"/>
        <v>0.43672968185599248</v>
      </c>
      <c r="AH622" s="5"/>
      <c r="AI622" s="5"/>
      <c r="AJ622" s="5"/>
      <c r="AK622" s="5"/>
      <c r="AL622" s="5"/>
    </row>
    <row r="623" spans="21:38" x14ac:dyDescent="0.25">
      <c r="U623" s="2">
        <f t="shared" si="14"/>
        <v>681</v>
      </c>
      <c r="V623" s="1">
        <f t="shared" si="6"/>
        <v>44577</v>
      </c>
      <c r="W623" s="6">
        <f t="shared" si="19"/>
        <v>5.4529416591416906E-2</v>
      </c>
      <c r="X623" s="6">
        <f t="shared" si="20"/>
        <v>0.50721002097439649</v>
      </c>
      <c r="Y623" s="6">
        <f t="shared" si="21"/>
        <v>0.43826056243418837</v>
      </c>
      <c r="AH623" s="5"/>
      <c r="AI623" s="5"/>
      <c r="AJ623" s="5"/>
      <c r="AK623" s="5"/>
      <c r="AL623" s="5"/>
    </row>
    <row r="624" spans="21:38" x14ac:dyDescent="0.25">
      <c r="U624" s="2">
        <f t="shared" si="14"/>
        <v>682</v>
      </c>
      <c r="V624" s="1">
        <f t="shared" si="6"/>
        <v>44578</v>
      </c>
      <c r="W624" s="6">
        <f t="shared" si="19"/>
        <v>5.4100821445838922E-2</v>
      </c>
      <c r="X624" s="6">
        <f t="shared" si="20"/>
        <v>0.50607616779378473</v>
      </c>
      <c r="Y624" s="6">
        <f t="shared" si="21"/>
        <v>0.43982301076037578</v>
      </c>
      <c r="AH624" s="5"/>
      <c r="AI624" s="5"/>
      <c r="AJ624" s="5"/>
      <c r="AK624" s="5"/>
      <c r="AL624" s="5"/>
    </row>
    <row r="625" spans="21:38" x14ac:dyDescent="0.25">
      <c r="U625" s="2">
        <f t="shared" si="14"/>
        <v>683</v>
      </c>
      <c r="V625" s="1">
        <f t="shared" si="6"/>
        <v>44579</v>
      </c>
      <c r="W625" s="6">
        <f t="shared" si="19"/>
        <v>5.342067169424472E-2</v>
      </c>
      <c r="X625" s="6">
        <f t="shared" si="20"/>
        <v>0.50523235201356043</v>
      </c>
      <c r="Y625" s="6">
        <f t="shared" si="21"/>
        <v>0.4413469762921966</v>
      </c>
      <c r="AH625" s="5"/>
      <c r="AI625" s="5"/>
      <c r="AJ625" s="5"/>
      <c r="AK625" s="5"/>
      <c r="AL625" s="5"/>
    </row>
    <row r="626" spans="21:38" x14ac:dyDescent="0.25">
      <c r="U626" s="2">
        <f t="shared" si="14"/>
        <v>684</v>
      </c>
      <c r="V626" s="1">
        <f t="shared" si="6"/>
        <v>44580</v>
      </c>
      <c r="W626" s="6">
        <f t="shared" si="19"/>
        <v>5.3007841016668222E-2</v>
      </c>
      <c r="X626" s="6">
        <f t="shared" si="20"/>
        <v>0.50408788055614018</v>
      </c>
      <c r="Y626" s="6">
        <f t="shared" si="21"/>
        <v>0.44290427842719104</v>
      </c>
      <c r="AH626" s="5"/>
      <c r="AI626" s="5"/>
      <c r="AJ626" s="5"/>
      <c r="AK626" s="5"/>
      <c r="AL626" s="5"/>
    </row>
    <row r="627" spans="21:38" x14ac:dyDescent="0.25">
      <c r="U627" s="2">
        <f t="shared" si="14"/>
        <v>685</v>
      </c>
      <c r="V627" s="1">
        <f t="shared" si="6"/>
        <v>44581</v>
      </c>
      <c r="W627" s="6">
        <f t="shared" si="19"/>
        <v>5.2338594457807183E-2</v>
      </c>
      <c r="X627" s="6">
        <f t="shared" si="20"/>
        <v>0.50324014138739215</v>
      </c>
      <c r="Y627" s="6">
        <f t="shared" si="21"/>
        <v>0.44442126415480238</v>
      </c>
      <c r="AH627" s="5"/>
      <c r="AI627" s="5"/>
      <c r="AJ627" s="5"/>
      <c r="AK627" s="5"/>
      <c r="AL627" s="5"/>
    </row>
    <row r="628" spans="21:38" x14ac:dyDescent="0.25">
      <c r="U628" s="2">
        <f t="shared" si="14"/>
        <v>686</v>
      </c>
      <c r="V628" s="1">
        <f t="shared" si="6"/>
        <v>44582</v>
      </c>
      <c r="W628" s="6">
        <f t="shared" si="19"/>
        <v>5.1941222251326941E-2</v>
      </c>
      <c r="X628" s="6">
        <f t="shared" si="20"/>
        <v>0.50208538157769356</v>
      </c>
      <c r="Y628" s="6">
        <f t="shared" si="21"/>
        <v>0.44597339617097892</v>
      </c>
      <c r="AH628" s="5"/>
      <c r="AI628" s="5"/>
      <c r="AJ628" s="5"/>
      <c r="AK628" s="5"/>
      <c r="AL628" s="5"/>
    </row>
    <row r="629" spans="21:38" x14ac:dyDescent="0.25">
      <c r="U629" s="2">
        <f t="shared" si="14"/>
        <v>687</v>
      </c>
      <c r="V629" s="1">
        <f t="shared" si="6"/>
        <v>44583</v>
      </c>
      <c r="W629" s="6">
        <f t="shared" si="19"/>
        <v>5.1282502754752109E-2</v>
      </c>
      <c r="X629" s="6">
        <f t="shared" si="20"/>
        <v>0.50123415789658787</v>
      </c>
      <c r="Y629" s="6">
        <f t="shared" si="21"/>
        <v>0.44748333934866175</v>
      </c>
      <c r="AH629" s="5"/>
      <c r="AI629" s="5"/>
      <c r="AJ629" s="5"/>
      <c r="AK629" s="5"/>
      <c r="AL629" s="5"/>
    </row>
    <row r="630" spans="21:38" x14ac:dyDescent="0.25">
      <c r="U630" s="2">
        <f t="shared" si="14"/>
        <v>688</v>
      </c>
      <c r="V630" s="1">
        <f t="shared" si="6"/>
        <v>44584</v>
      </c>
      <c r="W630" s="6">
        <f t="shared" si="19"/>
        <v>5.0900291687961084E-2</v>
      </c>
      <c r="X630" s="6">
        <f t="shared" si="20"/>
        <v>0.50006942831706258</v>
      </c>
      <c r="Y630" s="6">
        <f t="shared" si="21"/>
        <v>0.44903027999497575</v>
      </c>
      <c r="AH630" s="5"/>
      <c r="AI630" s="5"/>
      <c r="AJ630" s="5"/>
      <c r="AK630" s="5"/>
      <c r="AL630" s="5"/>
    </row>
    <row r="631" spans="21:38" x14ac:dyDescent="0.25">
      <c r="U631" s="2">
        <f t="shared" si="14"/>
        <v>689</v>
      </c>
      <c r="V631" s="1">
        <f t="shared" si="6"/>
        <v>44585</v>
      </c>
      <c r="W631" s="6">
        <f t="shared" si="19"/>
        <v>5.0251731106206711E-2</v>
      </c>
      <c r="X631" s="6">
        <f t="shared" si="20"/>
        <v>0.49921514907384074</v>
      </c>
      <c r="Y631" s="6">
        <f t="shared" si="21"/>
        <v>0.45053311981995425</v>
      </c>
      <c r="AH631" s="5"/>
      <c r="AI631" s="5"/>
      <c r="AJ631" s="5"/>
      <c r="AK631" s="5"/>
      <c r="AL631" s="5"/>
    </row>
    <row r="632" spans="21:38" x14ac:dyDescent="0.25">
      <c r="U632" s="2">
        <f t="shared" si="14"/>
        <v>690</v>
      </c>
      <c r="V632" s="1">
        <f t="shared" si="6"/>
        <v>44586</v>
      </c>
      <c r="W632" s="6">
        <f t="shared" si="19"/>
        <v>4.988439236258578E-2</v>
      </c>
      <c r="X632" s="6">
        <f t="shared" si="20"/>
        <v>0.49804075717600765</v>
      </c>
      <c r="Y632" s="6">
        <f t="shared" si="21"/>
        <v>0.452074850461406</v>
      </c>
      <c r="AH632" s="5"/>
      <c r="AI632" s="5"/>
      <c r="AJ632" s="5"/>
      <c r="AK632" s="5"/>
      <c r="AL632" s="5"/>
    </row>
    <row r="633" spans="21:38" x14ac:dyDescent="0.25">
      <c r="U633" s="2">
        <f t="shared" si="14"/>
        <v>691</v>
      </c>
      <c r="V633" s="1">
        <f t="shared" si="6"/>
        <v>44587</v>
      </c>
      <c r="W633" s="6">
        <f t="shared" si="19"/>
        <v>4.9245630385700581E-2</v>
      </c>
      <c r="X633" s="6">
        <f t="shared" si="20"/>
        <v>0.49718384160833778</v>
      </c>
      <c r="Y633" s="6">
        <f t="shared" si="21"/>
        <v>0.45357052800596337</v>
      </c>
      <c r="AH633" s="5"/>
      <c r="AI633" s="5"/>
      <c r="AJ633" s="5"/>
      <c r="AK633" s="5"/>
      <c r="AL633" s="5"/>
    </row>
    <row r="634" spans="21:38" x14ac:dyDescent="0.25">
      <c r="U634" s="2">
        <f t="shared" si="14"/>
        <v>692</v>
      </c>
      <c r="V634" s="1">
        <f t="shared" si="6"/>
        <v>44588</v>
      </c>
      <c r="W634" s="6">
        <f t="shared" si="19"/>
        <v>4.8892883510994842E-2</v>
      </c>
      <c r="X634" s="6">
        <f t="shared" si="20"/>
        <v>0.49600008392464084</v>
      </c>
      <c r="Y634" s="6">
        <f t="shared" si="21"/>
        <v>0.45510703256436374</v>
      </c>
      <c r="AH634" s="5"/>
      <c r="AI634" s="5"/>
      <c r="AJ634" s="5"/>
      <c r="AK634" s="5"/>
      <c r="AL634" s="5"/>
    </row>
    <row r="635" spans="21:38" x14ac:dyDescent="0.25">
      <c r="U635" s="2">
        <f t="shared" si="14"/>
        <v>693</v>
      </c>
      <c r="V635" s="1">
        <f t="shared" si="6"/>
        <v>44589</v>
      </c>
      <c r="W635" s="6">
        <f t="shared" si="19"/>
        <v>4.8263567519480993E-2</v>
      </c>
      <c r="X635" s="6">
        <f t="shared" si="20"/>
        <v>0.49514094177127105</v>
      </c>
      <c r="Y635" s="6">
        <f t="shared" si="21"/>
        <v>0.45659549070924971</v>
      </c>
      <c r="AH635" s="5"/>
      <c r="AI635" s="5"/>
      <c r="AJ635" s="5"/>
      <c r="AK635" s="5"/>
      <c r="AL635" s="5"/>
    </row>
    <row r="636" spans="21:38" x14ac:dyDescent="0.25">
      <c r="U636" s="2">
        <f t="shared" si="14"/>
        <v>694</v>
      </c>
      <c r="V636" s="1">
        <f t="shared" si="6"/>
        <v>44590</v>
      </c>
      <c r="W636" s="6">
        <f t="shared" si="19"/>
        <v>4.7925140267493192E-2</v>
      </c>
      <c r="X636" s="6">
        <f t="shared" si="20"/>
        <v>0.49394810412721712</v>
      </c>
      <c r="Y636" s="6">
        <f t="shared" si="21"/>
        <v>0.45812675560528915</v>
      </c>
      <c r="AH636" s="5"/>
      <c r="AI636" s="5"/>
      <c r="AJ636" s="5"/>
      <c r="AK636" s="5"/>
      <c r="AL636" s="5"/>
    </row>
    <row r="637" spans="21:38" x14ac:dyDescent="0.25">
      <c r="U637" s="2">
        <f t="shared" si="14"/>
        <v>695</v>
      </c>
      <c r="V637" s="1">
        <f t="shared" si="6"/>
        <v>44591</v>
      </c>
      <c r="W637" s="6">
        <f t="shared" si="19"/>
        <v>4.7304925184063602E-2</v>
      </c>
      <c r="X637" s="6">
        <f t="shared" si="20"/>
        <v>0.4930871358415167</v>
      </c>
      <c r="Y637" s="6">
        <f t="shared" si="21"/>
        <v>0.45960793897442143</v>
      </c>
      <c r="AH637" s="5"/>
      <c r="AI637" s="5"/>
      <c r="AJ637" s="5"/>
      <c r="AK637" s="5"/>
      <c r="AL637" s="5"/>
    </row>
    <row r="638" spans="21:38" x14ac:dyDescent="0.25">
      <c r="U638" s="2">
        <f t="shared" si="14"/>
        <v>696</v>
      </c>
      <c r="V638" s="1">
        <f t="shared" si="6"/>
        <v>44592</v>
      </c>
      <c r="W638" s="6">
        <f t="shared" si="19"/>
        <v>4.6980553361263132E-2</v>
      </c>
      <c r="X638" s="6">
        <f t="shared" si="20"/>
        <v>0.4918854935676954</v>
      </c>
      <c r="Y638" s="6">
        <f t="shared" si="21"/>
        <v>0.46113395307104094</v>
      </c>
      <c r="AH638" s="5"/>
      <c r="AI638" s="5"/>
      <c r="AJ638" s="5"/>
      <c r="AK638" s="5"/>
      <c r="AL638" s="5"/>
    </row>
    <row r="639" spans="21:38" x14ac:dyDescent="0.25">
      <c r="U639" s="2">
        <f t="shared" si="14"/>
        <v>697</v>
      </c>
      <c r="V639" s="1">
        <f t="shared" si="6"/>
        <v>44593</v>
      </c>
      <c r="W639" s="6">
        <f t="shared" si="19"/>
        <v>4.6369101501798272E-2</v>
      </c>
      <c r="X639" s="6">
        <f t="shared" si="20"/>
        <v>0.49102309053070353</v>
      </c>
      <c r="Y639" s="6">
        <f t="shared" si="21"/>
        <v>0.46260780796749995</v>
      </c>
      <c r="AH639" s="5"/>
      <c r="AI639" s="5"/>
      <c r="AJ639" s="5"/>
      <c r="AK639" s="5"/>
      <c r="AL639" s="5"/>
    </row>
    <row r="640" spans="21:38" x14ac:dyDescent="0.25">
      <c r="U640" s="2">
        <f t="shared" si="14"/>
        <v>698</v>
      </c>
      <c r="V640" s="1">
        <f t="shared" si="6"/>
        <v>44594</v>
      </c>
      <c r="W640" s="6">
        <f t="shared" si="19"/>
        <v>4.6058528811113983E-2</v>
      </c>
      <c r="X640" s="6">
        <f t="shared" si="20"/>
        <v>0.48981290867432392</v>
      </c>
      <c r="Y640" s="6">
        <f t="shared" si="21"/>
        <v>0.46412856251456158</v>
      </c>
      <c r="AH640" s="5"/>
      <c r="AI640" s="5"/>
      <c r="AJ640" s="5"/>
      <c r="AK640" s="5"/>
      <c r="AL640" s="5"/>
    </row>
    <row r="641" spans="21:38" x14ac:dyDescent="0.25">
      <c r="U641" s="2">
        <f t="shared" si="14"/>
        <v>699</v>
      </c>
      <c r="V641" s="1">
        <f t="shared" si="6"/>
        <v>44595</v>
      </c>
      <c r="W641" s="6">
        <f t="shared" si="19"/>
        <v>4.5455509735169944E-2</v>
      </c>
      <c r="X641" s="6">
        <f t="shared" si="20"/>
        <v>0.48894945340695706</v>
      </c>
      <c r="Y641" s="6">
        <f t="shared" si="21"/>
        <v>0.46559503685787479</v>
      </c>
      <c r="AH641" s="5"/>
      <c r="AI641" s="5"/>
      <c r="AJ641" s="5"/>
      <c r="AK641" s="5"/>
      <c r="AL641" s="5"/>
    </row>
    <row r="642" spans="21:38" x14ac:dyDescent="0.25">
      <c r="U642" s="2">
        <f t="shared" si="14"/>
        <v>700</v>
      </c>
      <c r="V642" s="1">
        <f t="shared" si="6"/>
        <v>44596</v>
      </c>
      <c r="W642" s="6">
        <f t="shared" si="19"/>
        <v>4.5158487619306249E-2</v>
      </c>
      <c r="X642" s="6">
        <f t="shared" si="20"/>
        <v>0.48773098694256689</v>
      </c>
      <c r="Y642" s="6">
        <f t="shared" si="21"/>
        <v>0.46711052543812631</v>
      </c>
      <c r="AH642" s="5"/>
      <c r="AI642" s="5"/>
      <c r="AJ642" s="5"/>
      <c r="AK642" s="5"/>
      <c r="AL642" s="5"/>
    </row>
    <row r="643" spans="21:38" x14ac:dyDescent="0.25">
      <c r="U643" s="2">
        <f t="shared" si="14"/>
        <v>701</v>
      </c>
      <c r="V643" s="1">
        <f t="shared" si="6"/>
        <v>44597</v>
      </c>
      <c r="W643" s="6">
        <f t="shared" si="19"/>
        <v>4.4563577980497808E-2</v>
      </c>
      <c r="X643" s="6">
        <f t="shared" si="20"/>
        <v>0.48686685331666596</v>
      </c>
      <c r="Y643" s="6">
        <f t="shared" si="21"/>
        <v>0.46856956870283806</v>
      </c>
      <c r="AH643" s="5"/>
      <c r="AI643" s="5"/>
      <c r="AJ643" s="5"/>
      <c r="AK643" s="5"/>
      <c r="AL643" s="5"/>
    </row>
    <row r="644" spans="21:38" x14ac:dyDescent="0.25">
      <c r="U644" s="2">
        <f t="shared" si="14"/>
        <v>702</v>
      </c>
      <c r="V644" s="1">
        <f t="shared" si="6"/>
        <v>44598</v>
      </c>
      <c r="W644" s="6">
        <f t="shared" si="19"/>
        <v>4.4279865465086533E-2</v>
      </c>
      <c r="X644" s="6">
        <f t="shared" si="20"/>
        <v>0.48564034735574818</v>
      </c>
      <c r="Y644" s="6">
        <f t="shared" si="21"/>
        <v>0.47007978717916477</v>
      </c>
      <c r="AH644" s="5"/>
      <c r="AI644" s="5"/>
      <c r="AJ644" s="5"/>
      <c r="AK644" s="5"/>
      <c r="AL644" s="5"/>
    </row>
    <row r="645" spans="21:38" x14ac:dyDescent="0.25">
      <c r="U645" s="2">
        <f t="shared" si="14"/>
        <v>703</v>
      </c>
      <c r="V645" s="1">
        <f t="shared" si="6"/>
        <v>44599</v>
      </c>
      <c r="W645" s="6">
        <f t="shared" si="19"/>
        <v>4.3692748861642511E-2</v>
      </c>
      <c r="X645" s="6">
        <f t="shared" si="20"/>
        <v>0.48477590080367511</v>
      </c>
      <c r="Y645" s="6">
        <f t="shared" si="21"/>
        <v>0.47153135033468419</v>
      </c>
      <c r="AH645" s="5"/>
      <c r="AI645" s="5"/>
      <c r="AJ645" s="5"/>
      <c r="AK645" s="5"/>
      <c r="AL645" s="5"/>
    </row>
    <row r="646" spans="21:38" x14ac:dyDescent="0.25">
      <c r="U646" s="2">
        <f t="shared" si="14"/>
        <v>704</v>
      </c>
      <c r="V646" s="1">
        <f t="shared" si="6"/>
        <v>44600</v>
      </c>
      <c r="W646" s="6">
        <f t="shared" si="19"/>
        <v>4.3422112398517385E-2</v>
      </c>
      <c r="X646" s="6">
        <f t="shared" si="20"/>
        <v>0.48354159080284326</v>
      </c>
      <c r="Y646" s="6">
        <f t="shared" si="21"/>
        <v>0.47303629679863884</v>
      </c>
      <c r="AH646" s="5"/>
      <c r="AI646" s="5"/>
      <c r="AJ646" s="5"/>
      <c r="AK646" s="5"/>
      <c r="AL646" s="5"/>
    </row>
    <row r="647" spans="21:38" x14ac:dyDescent="0.25">
      <c r="U647" s="2">
        <f t="shared" si="14"/>
        <v>705</v>
      </c>
      <c r="V647" s="1">
        <f t="shared" si="6"/>
        <v>44601</v>
      </c>
      <c r="W647" s="6">
        <f t="shared" si="19"/>
        <v>4.2842479224280743E-2</v>
      </c>
      <c r="X647" s="6">
        <f t="shared" si="20"/>
        <v>0.48267718852536329</v>
      </c>
      <c r="Y647" s="6">
        <f t="shared" si="21"/>
        <v>0.47448033225035774</v>
      </c>
      <c r="AH647" s="5"/>
      <c r="AI647" s="5"/>
      <c r="AJ647" s="5"/>
      <c r="AK647" s="5"/>
      <c r="AL647" s="5"/>
    </row>
    <row r="648" spans="21:38" x14ac:dyDescent="0.25">
      <c r="U648" s="2">
        <f t="shared" si="14"/>
        <v>706</v>
      </c>
      <c r="V648" s="1">
        <f t="shared" si="6"/>
        <v>44602</v>
      </c>
      <c r="W648" s="6">
        <f t="shared" si="19"/>
        <v>4.2584692535137317E-2</v>
      </c>
      <c r="X648" s="6">
        <f t="shared" si="20"/>
        <v>0.48143530049290378</v>
      </c>
      <c r="Y648" s="6">
        <f t="shared" si="21"/>
        <v>0.47598000697195841</v>
      </c>
      <c r="AH648" s="5"/>
      <c r="AI648" s="5"/>
      <c r="AJ648" s="5"/>
      <c r="AK648" s="5"/>
      <c r="AL648" s="5"/>
    </row>
    <row r="649" spans="21:38" x14ac:dyDescent="0.25">
      <c r="U649" s="2">
        <f t="shared" si="14"/>
        <v>707</v>
      </c>
      <c r="V649" s="1">
        <f t="shared" si="6"/>
        <v>44603</v>
      </c>
      <c r="W649" s="6">
        <f t="shared" si="19"/>
        <v>4.2012239831258916E-2</v>
      </c>
      <c r="X649" s="6">
        <f t="shared" si="20"/>
        <v>0.48057129166511436</v>
      </c>
      <c r="Y649" s="6">
        <f t="shared" si="21"/>
        <v>0.47741646850362851</v>
      </c>
      <c r="AH649" s="5"/>
      <c r="AI649" s="5"/>
      <c r="AJ649" s="5"/>
      <c r="AK649" s="5"/>
      <c r="AL649" s="5"/>
    </row>
    <row r="650" spans="21:38" x14ac:dyDescent="0.25">
      <c r="U650" s="2">
        <f t="shared" si="14"/>
        <v>708</v>
      </c>
      <c r="V650" s="1">
        <f t="shared" si="6"/>
        <v>44604</v>
      </c>
      <c r="W650" s="6">
        <f t="shared" si="19"/>
        <v>4.1767083751939993E-2</v>
      </c>
      <c r="X650" s="6">
        <f t="shared" si="20"/>
        <v>0.47932204236564718</v>
      </c>
      <c r="Y650" s="6">
        <f t="shared" si="21"/>
        <v>0.47891087388241232</v>
      </c>
      <c r="AH650" s="5"/>
      <c r="AI650" s="5"/>
      <c r="AJ650" s="5"/>
      <c r="AK650" s="5"/>
      <c r="AL650" s="5"/>
    </row>
    <row r="651" spans="21:38" x14ac:dyDescent="0.25">
      <c r="U651" s="2">
        <f t="shared" si="14"/>
        <v>709</v>
      </c>
      <c r="V651" s="1">
        <f t="shared" si="6"/>
        <v>44605</v>
      </c>
      <c r="W651" s="6">
        <f t="shared" si="19"/>
        <v>4.1201515059492919E-2</v>
      </c>
      <c r="X651" s="6">
        <f t="shared" si="20"/>
        <v>0.47845876834073808</v>
      </c>
      <c r="Y651" s="6">
        <f t="shared" si="21"/>
        <v>0.48033971659977076</v>
      </c>
      <c r="AH651" s="5"/>
      <c r="AI651" s="5"/>
      <c r="AJ651" s="5"/>
      <c r="AK651" s="5"/>
      <c r="AL651" s="5"/>
    </row>
    <row r="652" spans="21:38" x14ac:dyDescent="0.25">
      <c r="U652" s="2">
        <f t="shared" si="14"/>
        <v>710</v>
      </c>
      <c r="V652" s="1">
        <f t="shared" si="6"/>
        <v>44606</v>
      </c>
      <c r="W652" s="6">
        <f t="shared" si="19"/>
        <v>4.0968777385118331E-2</v>
      </c>
      <c r="X652" s="6">
        <f t="shared" si="20"/>
        <v>0.47720236549779071</v>
      </c>
      <c r="Y652" s="6">
        <f t="shared" si="21"/>
        <v>0.48182885711709045</v>
      </c>
      <c r="AH652" s="5"/>
      <c r="AI652" s="5"/>
      <c r="AJ652" s="5"/>
      <c r="AK652" s="5"/>
      <c r="AL652" s="5"/>
    </row>
    <row r="653" spans="21:38" x14ac:dyDescent="0.25">
      <c r="U653" s="2">
        <f t="shared" si="14"/>
        <v>711</v>
      </c>
      <c r="V653" s="1">
        <f t="shared" si="6"/>
        <v>44607</v>
      </c>
      <c r="W653" s="6">
        <f t="shared" si="19"/>
        <v>4.0409802598838869E-2</v>
      </c>
      <c r="X653" s="6">
        <f t="shared" si="20"/>
        <v>0.47634016000844215</v>
      </c>
      <c r="Y653" s="6">
        <f t="shared" si="21"/>
        <v>0.48325003739272077</v>
      </c>
      <c r="AH653" s="5"/>
      <c r="AI653" s="5"/>
      <c r="AJ653" s="5"/>
      <c r="AK653" s="5"/>
      <c r="AL653" s="5"/>
    </row>
    <row r="654" spans="21:38" x14ac:dyDescent="0.25">
      <c r="U654" s="2">
        <f t="shared" si="14"/>
        <v>712</v>
      </c>
      <c r="V654" s="1">
        <f t="shared" si="6"/>
        <v>44608</v>
      </c>
      <c r="W654" s="6">
        <f t="shared" si="19"/>
        <v>4.0189277929978361E-2</v>
      </c>
      <c r="X654" s="6">
        <f t="shared" si="20"/>
        <v>0.47507680250475193</v>
      </c>
      <c r="Y654" s="6">
        <f t="shared" si="21"/>
        <v>0.48473391956526918</v>
      </c>
      <c r="AH654" s="5"/>
      <c r="AI654" s="5"/>
      <c r="AJ654" s="5"/>
      <c r="AK654" s="5"/>
      <c r="AL654" s="5"/>
    </row>
    <row r="655" spans="21:38" x14ac:dyDescent="0.25">
      <c r="U655" s="2">
        <f t="shared" si="14"/>
        <v>713</v>
      </c>
      <c r="V655" s="1">
        <f t="shared" si="6"/>
        <v>44609</v>
      </c>
      <c r="W655" s="6">
        <f t="shared" si="19"/>
        <v>3.9636613153320337E-2</v>
      </c>
      <c r="X655" s="6">
        <f t="shared" si="20"/>
        <v>0.47421599186199759</v>
      </c>
      <c r="Y655" s="6">
        <f t="shared" si="21"/>
        <v>0.4861473949846839</v>
      </c>
      <c r="AH655" s="5"/>
      <c r="AI655" s="5"/>
      <c r="AJ655" s="5"/>
      <c r="AK655" s="5"/>
      <c r="AL655" s="5"/>
    </row>
    <row r="656" spans="21:38" x14ac:dyDescent="0.25">
      <c r="U656" s="2">
        <f t="shared" si="14"/>
        <v>714</v>
      </c>
      <c r="V656" s="1">
        <f t="shared" si="6"/>
        <v>44610</v>
      </c>
      <c r="W656" s="6">
        <f t="shared" si="19"/>
        <v>3.942810274338953E-2</v>
      </c>
      <c r="X656" s="6">
        <f t="shared" si="20"/>
        <v>0.4729458699373783</v>
      </c>
      <c r="Y656" s="6">
        <f t="shared" si="21"/>
        <v>0.4876260273192316</v>
      </c>
      <c r="AH656" s="5"/>
      <c r="AI656" s="5"/>
      <c r="AJ656" s="5"/>
      <c r="AK656" s="5"/>
      <c r="AL656" s="5"/>
    </row>
    <row r="657" spans="21:38" x14ac:dyDescent="0.25">
      <c r="U657" s="2">
        <f t="shared" si="14"/>
        <v>715</v>
      </c>
      <c r="V657" s="1">
        <f t="shared" si="6"/>
        <v>44611</v>
      </c>
      <c r="W657" s="6">
        <f t="shared" si="19"/>
        <v>3.8881470145060354E-2</v>
      </c>
      <c r="X657" s="6">
        <f t="shared" si="20"/>
        <v>0.47208677322678005</v>
      </c>
      <c r="Y657" s="6">
        <f t="shared" si="21"/>
        <v>0.48903175662816145</v>
      </c>
      <c r="AH657" s="5"/>
      <c r="AI657" s="5"/>
      <c r="AJ657" s="5"/>
      <c r="AK657" s="5"/>
      <c r="AL657" s="5"/>
    </row>
    <row r="658" spans="21:38" x14ac:dyDescent="0.25">
      <c r="U658" s="2">
        <f t="shared" si="14"/>
        <v>716</v>
      </c>
      <c r="V658" s="1">
        <f t="shared" si="6"/>
        <v>44612</v>
      </c>
      <c r="W658" s="6">
        <f t="shared" si="19"/>
        <v>3.8684781749102254E-2</v>
      </c>
      <c r="X658" s="6">
        <f t="shared" si="20"/>
        <v>0.47081006867340652</v>
      </c>
      <c r="Y658" s="6">
        <f t="shared" si="21"/>
        <v>0.4905051495774907</v>
      </c>
      <c r="AH658" s="5"/>
      <c r="AI658" s="5"/>
      <c r="AJ658" s="5"/>
      <c r="AK658" s="5"/>
      <c r="AL658" s="5"/>
    </row>
    <row r="659" spans="21:38" x14ac:dyDescent="0.25">
      <c r="U659" s="2">
        <f t="shared" si="14"/>
        <v>717</v>
      </c>
      <c r="V659" s="1">
        <f t="shared" si="6"/>
        <v>44613</v>
      </c>
      <c r="W659" s="6">
        <f t="shared" si="19"/>
        <v>3.8143909421232018E-2</v>
      </c>
      <c r="X659" s="6">
        <f t="shared" si="20"/>
        <v>0.469952997948405</v>
      </c>
      <c r="Y659" s="6">
        <f t="shared" si="21"/>
        <v>0.49190309263036486</v>
      </c>
      <c r="AH659" s="5"/>
      <c r="AI659" s="5"/>
      <c r="AJ659" s="5"/>
      <c r="AK659" s="5"/>
      <c r="AL659" s="5"/>
    </row>
    <row r="660" spans="21:38" x14ac:dyDescent="0.25">
      <c r="U660" s="2">
        <f t="shared" si="14"/>
        <v>718</v>
      </c>
      <c r="V660" s="1">
        <f t="shared" si="6"/>
        <v>44614</v>
      </c>
      <c r="W660" s="6">
        <f t="shared" si="19"/>
        <v>3.7958857146229985E-2</v>
      </c>
      <c r="X660" s="6">
        <f t="shared" si="20"/>
        <v>0.46866988430338696</v>
      </c>
      <c r="Y660" s="6">
        <f t="shared" si="21"/>
        <v>0.49337125855038255</v>
      </c>
      <c r="AH660" s="5"/>
      <c r="AI660" s="5"/>
      <c r="AJ660" s="5"/>
      <c r="AK660" s="5"/>
      <c r="AL660" s="5"/>
    </row>
    <row r="661" spans="21:38" x14ac:dyDescent="0.25">
      <c r="U661" s="2">
        <f t="shared" si="14"/>
        <v>719</v>
      </c>
      <c r="V661" s="1">
        <f t="shared" si="6"/>
        <v>44615</v>
      </c>
      <c r="W661" s="6">
        <f t="shared" si="19"/>
        <v>3.7423478964308893E-2</v>
      </c>
      <c r="X661" s="6">
        <f t="shared" si="20"/>
        <v>0.46781514477570951</v>
      </c>
      <c r="Y661" s="6">
        <f t="shared" si="21"/>
        <v>0.49476137625998345</v>
      </c>
      <c r="AH661" s="5"/>
      <c r="AI661" s="5"/>
      <c r="AJ661" s="5"/>
      <c r="AK661" s="5"/>
      <c r="AL661" s="5"/>
    </row>
    <row r="662" spans="21:38" x14ac:dyDescent="0.25">
      <c r="U662" s="2">
        <f t="shared" si="14"/>
        <v>720</v>
      </c>
      <c r="V662" s="1">
        <f t="shared" si="6"/>
        <v>44616</v>
      </c>
      <c r="W662" s="6">
        <f t="shared" si="19"/>
        <v>3.7249883121161668E-2</v>
      </c>
      <c r="X662" s="6">
        <f t="shared" si="20"/>
        <v>0.46652578751084223</v>
      </c>
      <c r="Y662" s="6">
        <f t="shared" si="21"/>
        <v>0.4962243293679956</v>
      </c>
      <c r="AH662" s="5"/>
      <c r="AI662" s="5"/>
      <c r="AJ662" s="5"/>
      <c r="AK662" s="5"/>
      <c r="AL662" s="5"/>
    </row>
    <row r="663" spans="21:38" x14ac:dyDescent="0.25">
      <c r="U663" s="2">
        <f t="shared" si="14"/>
        <v>721</v>
      </c>
      <c r="V663" s="1">
        <f t="shared" si="6"/>
        <v>44617</v>
      </c>
      <c r="W663" s="6">
        <f t="shared" si="19"/>
        <v>3.6719738605866199E-2</v>
      </c>
      <c r="X663" s="6">
        <f t="shared" si="20"/>
        <v>0.46567367773786478</v>
      </c>
      <c r="Y663" s="6">
        <f t="shared" si="21"/>
        <v>0.49760658365627092</v>
      </c>
      <c r="AH663" s="5"/>
      <c r="AI663" s="5"/>
      <c r="AJ663" s="5"/>
      <c r="AK663" s="5"/>
      <c r="AL663" s="5"/>
    </row>
    <row r="664" spans="21:38" x14ac:dyDescent="0.25">
      <c r="U664" s="2">
        <f t="shared" si="14"/>
        <v>722</v>
      </c>
      <c r="V664" s="1">
        <f t="shared" si="6"/>
        <v>44618</v>
      </c>
      <c r="W664" s="6">
        <f t="shared" si="19"/>
        <v>3.655742556314124E-2</v>
      </c>
      <c r="X664" s="6">
        <f t="shared" si="20"/>
        <v>0.46437823444645876</v>
      </c>
      <c r="Y664" s="6">
        <f t="shared" si="21"/>
        <v>0.49906433999039951</v>
      </c>
      <c r="AH664" s="5"/>
      <c r="AI664" s="5"/>
      <c r="AJ664" s="5"/>
      <c r="AK664" s="5"/>
      <c r="AL664" s="5"/>
    </row>
    <row r="665" spans="21:38" x14ac:dyDescent="0.25">
      <c r="U665" s="2">
        <f t="shared" si="14"/>
        <v>723</v>
      </c>
      <c r="V665" s="1">
        <f t="shared" si="6"/>
        <v>44619</v>
      </c>
      <c r="W665" s="6">
        <f t="shared" si="19"/>
        <v>3.6032259744155547E-2</v>
      </c>
      <c r="X665" s="6">
        <f t="shared" si="20"/>
        <v>0.46352904651543297</v>
      </c>
      <c r="Y665" s="6">
        <f t="shared" si="21"/>
        <v>0.50043869374041339</v>
      </c>
      <c r="AH665" s="5"/>
      <c r="AI665" s="5"/>
      <c r="AJ665" s="5"/>
      <c r="AK665" s="5"/>
      <c r="AL665" s="5"/>
    </row>
    <row r="666" spans="21:38" x14ac:dyDescent="0.25">
      <c r="U666" s="2">
        <f t="shared" si="14"/>
        <v>724</v>
      </c>
      <c r="V666" s="1">
        <f t="shared" si="6"/>
        <v>44620</v>
      </c>
      <c r="W666" s="6">
        <f t="shared" si="19"/>
        <v>3.5881061783723467E-2</v>
      </c>
      <c r="X666" s="6">
        <f t="shared" si="20"/>
        <v>0.46222766709613888</v>
      </c>
      <c r="Y666" s="6">
        <f t="shared" si="21"/>
        <v>0.50189127112013721</v>
      </c>
      <c r="AH666" s="5"/>
      <c r="AI666" s="5"/>
      <c r="AJ666" s="5"/>
      <c r="AK666" s="5"/>
      <c r="AL666" s="5"/>
    </row>
    <row r="667" spans="21:38" x14ac:dyDescent="0.25">
      <c r="U667" s="2">
        <f t="shared" si="14"/>
        <v>725</v>
      </c>
      <c r="V667" s="1">
        <f t="shared" si="6"/>
        <v>44621</v>
      </c>
      <c r="W667" s="6">
        <f t="shared" si="19"/>
        <v>3.5360625065649395E-2</v>
      </c>
      <c r="X667" s="6">
        <f t="shared" si="20"/>
        <v>0.46138168680520975</v>
      </c>
      <c r="Y667" s="6">
        <f t="shared" si="21"/>
        <v>0.50325768812914273</v>
      </c>
      <c r="AH667" s="5"/>
      <c r="AI667" s="5"/>
      <c r="AJ667" s="5"/>
      <c r="AK667" s="5"/>
      <c r="AL667" s="5"/>
    </row>
    <row r="668" spans="21:38" x14ac:dyDescent="0.25">
      <c r="U668" s="2">
        <f t="shared" si="14"/>
        <v>726</v>
      </c>
      <c r="V668" s="1">
        <f t="shared" si="6"/>
        <v>44622</v>
      </c>
      <c r="W668" s="6">
        <f t="shared" si="19"/>
        <v>3.5220380240290013E-2</v>
      </c>
      <c r="X668" s="6">
        <f t="shared" si="20"/>
        <v>0.46007451364276791</v>
      </c>
      <c r="Y668" s="6">
        <f t="shared" si="21"/>
        <v>0.50470510611694164</v>
      </c>
      <c r="AH668" s="5"/>
      <c r="AI668" s="5"/>
      <c r="AJ668" s="5"/>
      <c r="AK668" s="5"/>
      <c r="AL668" s="5"/>
    </row>
    <row r="669" spans="21:38" x14ac:dyDescent="0.25">
      <c r="U669" s="2">
        <f t="shared" si="14"/>
        <v>727</v>
      </c>
      <c r="V669" s="1">
        <f t="shared" si="6"/>
        <v>44623</v>
      </c>
      <c r="W669" s="6">
        <f t="shared" si="19"/>
        <v>3.4704428270727235E-2</v>
      </c>
      <c r="X669" s="6">
        <f t="shared" si="20"/>
        <v>0.45923202067871877</v>
      </c>
      <c r="Y669" s="6">
        <f t="shared" si="21"/>
        <v>0.50606355105055589</v>
      </c>
      <c r="AH669" s="5"/>
      <c r="AI669" s="5"/>
      <c r="AJ669" s="5"/>
      <c r="AK669" s="5"/>
      <c r="AL669" s="5"/>
    </row>
    <row r="670" spans="21:38" x14ac:dyDescent="0.25">
      <c r="U670" s="2">
        <f t="shared" si="14"/>
        <v>728</v>
      </c>
      <c r="V670" s="1">
        <f t="shared" si="6"/>
        <v>44624</v>
      </c>
      <c r="W670" s="6">
        <f t="shared" si="19"/>
        <v>3.4574980263785943E-2</v>
      </c>
      <c r="X670" s="6">
        <f t="shared" si="20"/>
        <v>0.45791918882157417</v>
      </c>
      <c r="Y670" s="6">
        <f t="shared" si="21"/>
        <v>0.50750583091463941</v>
      </c>
      <c r="AH670" s="5"/>
      <c r="AI670" s="5"/>
      <c r="AJ670" s="5"/>
      <c r="AK670" s="5"/>
      <c r="AL670" s="5"/>
    </row>
    <row r="671" spans="21:38" x14ac:dyDescent="0.25">
      <c r="U671" s="2">
        <f t="shared" si="14"/>
        <v>729</v>
      </c>
      <c r="V671" s="1">
        <f t="shared" si="6"/>
        <v>44625</v>
      </c>
      <c r="W671" s="6">
        <f t="shared" si="19"/>
        <v>3.4063273803652323E-2</v>
      </c>
      <c r="X671" s="6">
        <f t="shared" si="20"/>
        <v>0.45708045693424826</v>
      </c>
      <c r="Y671" s="6">
        <f t="shared" si="21"/>
        <v>0.50885626926210126</v>
      </c>
      <c r="AH671" s="5"/>
      <c r="AI671" s="5"/>
      <c r="AJ671" s="5"/>
      <c r="AK671" s="5"/>
      <c r="AL671" s="5"/>
    </row>
    <row r="672" spans="21:38" x14ac:dyDescent="0.25">
      <c r="U672" s="2">
        <f t="shared" si="14"/>
        <v>730</v>
      </c>
      <c r="V672" s="1">
        <f t="shared" si="6"/>
        <v>44626</v>
      </c>
      <c r="W672" s="6">
        <f t="shared" si="19"/>
        <v>3.3944471790814945E-2</v>
      </c>
      <c r="X672" s="6">
        <f t="shared" si="20"/>
        <v>0.45576209426898351</v>
      </c>
      <c r="Y672" s="6">
        <f t="shared" si="21"/>
        <v>0.5102934339402011</v>
      </c>
      <c r="AH672" s="5"/>
      <c r="AI672" s="5"/>
      <c r="AJ672" s="5"/>
      <c r="AK672" s="5"/>
      <c r="AL672" s="5"/>
    </row>
    <row r="673" spans="21:38" x14ac:dyDescent="0.25">
      <c r="U673" s="2">
        <f t="shared" si="14"/>
        <v>731</v>
      </c>
      <c r="V673" s="1">
        <f t="shared" si="6"/>
        <v>44627</v>
      </c>
      <c r="W673" s="6">
        <f t="shared" si="19"/>
        <v>3.3436776586966942E-2</v>
      </c>
      <c r="X673" s="6">
        <f t="shared" si="20"/>
        <v>0.45492739144234184</v>
      </c>
      <c r="Y673" s="6">
        <f t="shared" si="21"/>
        <v>0.51163583197069307</v>
      </c>
      <c r="AH673" s="5"/>
      <c r="AI673" s="5"/>
      <c r="AJ673" s="5"/>
      <c r="AK673" s="5"/>
      <c r="AL673" s="5"/>
    </row>
    <row r="674" spans="21:38" x14ac:dyDescent="0.25">
      <c r="U674" s="2">
        <f t="shared" si="14"/>
        <v>732</v>
      </c>
      <c r="V674" s="1">
        <f t="shared" si="6"/>
        <v>44628</v>
      </c>
      <c r="W674" s="6">
        <f t="shared" si="19"/>
        <v>3.3328475100211169E-2</v>
      </c>
      <c r="X674" s="6">
        <f t="shared" si="20"/>
        <v>0.45360361886489003</v>
      </c>
      <c r="Y674" s="6">
        <f t="shared" si="21"/>
        <v>0.51306790603489838</v>
      </c>
      <c r="AH674" s="5"/>
      <c r="AI674" s="5"/>
      <c r="AJ674" s="5"/>
      <c r="AK674" s="5"/>
      <c r="AL674" s="5"/>
    </row>
    <row r="675" spans="21:38" x14ac:dyDescent="0.25">
      <c r="U675" s="2">
        <f t="shared" si="14"/>
        <v>733</v>
      </c>
      <c r="V675" s="1">
        <f t="shared" si="6"/>
        <v>44629</v>
      </c>
      <c r="W675" s="6">
        <f t="shared" si="19"/>
        <v>3.2824561760414366E-2</v>
      </c>
      <c r="X675" s="6">
        <f t="shared" si="20"/>
        <v>0.4527732074846747</v>
      </c>
      <c r="Y675" s="6">
        <f t="shared" si="21"/>
        <v>0.51440223075491276</v>
      </c>
      <c r="AH675" s="5"/>
      <c r="AI675" s="5"/>
      <c r="AJ675" s="5"/>
      <c r="AK675" s="5"/>
      <c r="AL675" s="5"/>
    </row>
    <row r="676" spans="21:38" x14ac:dyDescent="0.25">
      <c r="U676" s="2">
        <f t="shared" si="14"/>
        <v>734</v>
      </c>
      <c r="V676" s="1">
        <f t="shared" si="6"/>
        <v>44630</v>
      </c>
      <c r="W676" s="6">
        <f t="shared" si="19"/>
        <v>3.2726620554186625E-2</v>
      </c>
      <c r="X676" s="6">
        <f t="shared" si="20"/>
        <v>0.45144413906828462</v>
      </c>
      <c r="Y676" s="6">
        <f t="shared" si="21"/>
        <v>0.51582924037752831</v>
      </c>
      <c r="AH676" s="5"/>
      <c r="AI676" s="5"/>
      <c r="AJ676" s="5"/>
      <c r="AK676" s="5"/>
      <c r="AL676" s="5"/>
    </row>
    <row r="677" spans="21:38" x14ac:dyDescent="0.25">
      <c r="U677" s="2">
        <f t="shared" si="14"/>
        <v>735</v>
      </c>
      <c r="V677" s="1">
        <f t="shared" si="6"/>
        <v>44631</v>
      </c>
      <c r="W677" s="6">
        <f t="shared" si="19"/>
        <v>3.2226264424477589E-2</v>
      </c>
      <c r="X677" s="6">
        <f t="shared" si="20"/>
        <v>0.45061827608626664</v>
      </c>
      <c r="Y677" s="6">
        <f t="shared" si="21"/>
        <v>0.51715545948925756</v>
      </c>
      <c r="AH677" s="5"/>
      <c r="AI677" s="5"/>
      <c r="AJ677" s="5"/>
      <c r="AK677" s="5"/>
      <c r="AL677" s="5"/>
    </row>
    <row r="678" spans="21:38" x14ac:dyDescent="0.25">
      <c r="U678" s="2">
        <f t="shared" si="14"/>
        <v>736</v>
      </c>
      <c r="V678" s="1">
        <f t="shared" si="6"/>
        <v>44632</v>
      </c>
      <c r="W678" s="6">
        <f t="shared" si="19"/>
        <v>3.2138548344135764E-2</v>
      </c>
      <c r="X678" s="6">
        <f t="shared" si="20"/>
        <v>0.44928401924620021</v>
      </c>
      <c r="Y678" s="6">
        <f t="shared" si="21"/>
        <v>0.51857743240966359</v>
      </c>
      <c r="AH678" s="5"/>
      <c r="AI678" s="5"/>
      <c r="AJ678" s="5"/>
      <c r="AK678" s="5"/>
      <c r="AL678" s="5"/>
    </row>
    <row r="679" spans="21:38" x14ac:dyDescent="0.25">
      <c r="U679" s="2">
        <f t="shared" si="14"/>
        <v>737</v>
      </c>
      <c r="V679" s="1">
        <f t="shared" si="6"/>
        <v>44633</v>
      </c>
      <c r="W679" s="6">
        <f t="shared" si="19"/>
        <v>3.1641529388608168E-2</v>
      </c>
      <c r="X679" s="6">
        <f t="shared" si="20"/>
        <v>0.44846295634099853</v>
      </c>
      <c r="Y679" s="6">
        <f t="shared" si="21"/>
        <v>0.51989551427039504</v>
      </c>
      <c r="AH679" s="5"/>
      <c r="AI679" s="5"/>
      <c r="AJ679" s="5"/>
      <c r="AK679" s="5"/>
      <c r="AL679" s="5"/>
    </row>
    <row r="680" spans="21:38" x14ac:dyDescent="0.25">
      <c r="U680" s="2">
        <f t="shared" si="14"/>
        <v>738</v>
      </c>
      <c r="V680" s="1">
        <f t="shared" si="6"/>
        <v>44634</v>
      </c>
      <c r="W680" s="6">
        <f t="shared" si="19"/>
        <v>3.1563908241162633E-2</v>
      </c>
      <c r="X680" s="6">
        <f t="shared" si="20"/>
        <v>0.44712361199594919</v>
      </c>
      <c r="Y680" s="6">
        <f t="shared" si="21"/>
        <v>0.52131247976288775</v>
      </c>
      <c r="AH680" s="5"/>
      <c r="AI680" s="5"/>
      <c r="AJ680" s="5"/>
      <c r="AK680" s="5"/>
      <c r="AL680" s="5"/>
    </row>
    <row r="681" spans="21:38" x14ac:dyDescent="0.25">
      <c r="U681" s="2">
        <f t="shared" si="14"/>
        <v>739</v>
      </c>
      <c r="V681" s="1">
        <f t="shared" si="6"/>
        <v>44635</v>
      </c>
      <c r="W681" s="6">
        <f t="shared" si="19"/>
        <v>3.1070010924202942E-2</v>
      </c>
      <c r="X681" s="6">
        <f t="shared" si="20"/>
        <v>0.44630759573041573</v>
      </c>
      <c r="Y681" s="6">
        <f t="shared" si="21"/>
        <v>0.52262239334538307</v>
      </c>
      <c r="AH681" s="5"/>
      <c r="AI681" s="5"/>
      <c r="AJ681" s="5"/>
      <c r="AK681" s="5"/>
      <c r="AL681" s="5"/>
    </row>
    <row r="682" spans="21:38" x14ac:dyDescent="0.25">
      <c r="U682" s="2">
        <f t="shared" si="14"/>
        <v>740</v>
      </c>
      <c r="V682" s="1">
        <f t="shared" si="6"/>
        <v>44636</v>
      </c>
      <c r="W682" s="6">
        <f t="shared" si="19"/>
        <v>3.1002359351381174E-2</v>
      </c>
      <c r="X682" s="6">
        <f t="shared" si="20"/>
        <v>0.4449632584606435</v>
      </c>
      <c r="Y682" s="6">
        <f t="shared" si="21"/>
        <v>0.52403438218797482</v>
      </c>
      <c r="AH682" s="5"/>
      <c r="AI682" s="5"/>
      <c r="AJ682" s="5"/>
      <c r="AK682" s="5"/>
      <c r="AL682" s="5"/>
    </row>
    <row r="683" spans="21:38" x14ac:dyDescent="0.25">
      <c r="U683" s="2">
        <f t="shared" si="14"/>
        <v>741</v>
      </c>
      <c r="V683" s="1">
        <f t="shared" si="6"/>
        <v>44637</v>
      </c>
      <c r="W683" s="6">
        <f t="shared" si="19"/>
        <v>3.0511372522372255E-2</v>
      </c>
      <c r="X683" s="6">
        <f t="shared" si="20"/>
        <v>0.44415253043581576</v>
      </c>
      <c r="Y683" s="6">
        <f t="shared" si="21"/>
        <v>0.52533609704181372</v>
      </c>
      <c r="AH683" s="5"/>
      <c r="AI683" s="5"/>
      <c r="AJ683" s="5"/>
      <c r="AK683" s="5"/>
      <c r="AL683" s="5"/>
    </row>
    <row r="684" spans="21:38" x14ac:dyDescent="0.25">
      <c r="U684" s="2">
        <f t="shared" si="14"/>
        <v>742</v>
      </c>
      <c r="V684" s="1">
        <f t="shared" si="6"/>
        <v>44638</v>
      </c>
      <c r="W684" s="6">
        <f t="shared" si="19"/>
        <v>3.0453569876025571E-2</v>
      </c>
      <c r="X684" s="6">
        <f t="shared" si="20"/>
        <v>0.44280328863800122</v>
      </c>
      <c r="Y684" s="6">
        <f t="shared" si="21"/>
        <v>0.52674314148597268</v>
      </c>
      <c r="AH684" s="5"/>
      <c r="AI684" s="5"/>
      <c r="AJ684" s="5"/>
      <c r="AK684" s="5"/>
      <c r="AL684" s="5"/>
    </row>
    <row r="685" spans="21:38" x14ac:dyDescent="0.25">
      <c r="U685" s="2">
        <f t="shared" si="14"/>
        <v>743</v>
      </c>
      <c r="V685" s="1">
        <f t="shared" si="6"/>
        <v>44639</v>
      </c>
      <c r="W685" s="6">
        <f t="shared" si="19"/>
        <v>2.9965286656530064E-2</v>
      </c>
      <c r="X685" s="6">
        <f t="shared" si="20"/>
        <v>0.44199808564363091</v>
      </c>
      <c r="Y685" s="6">
        <f t="shared" si="21"/>
        <v>0.52803662769984072</v>
      </c>
      <c r="AH685" s="5"/>
      <c r="AI685" s="5"/>
      <c r="AJ685" s="5"/>
      <c r="AK685" s="5"/>
      <c r="AL685" s="5"/>
    </row>
    <row r="686" spans="21:38" x14ac:dyDescent="0.25">
      <c r="U686" s="2">
        <f t="shared" si="14"/>
        <v>744</v>
      </c>
      <c r="V686" s="1">
        <f t="shared" si="6"/>
        <v>44640</v>
      </c>
      <c r="W686" s="6">
        <f t="shared" si="19"/>
        <v>2.9917216876394953E-2</v>
      </c>
      <c r="X686" s="6">
        <f t="shared" si="20"/>
        <v>0.44064402168245642</v>
      </c>
      <c r="Y686" s="6">
        <f t="shared" si="21"/>
        <v>0.5294387614411481</v>
      </c>
      <c r="AH686" s="5"/>
      <c r="AI686" s="5"/>
      <c r="AJ686" s="5"/>
      <c r="AK686" s="5"/>
      <c r="AL686" s="5"/>
    </row>
    <row r="687" spans="21:38" x14ac:dyDescent="0.25">
      <c r="U687" s="2">
        <f t="shared" si="14"/>
        <v>745</v>
      </c>
      <c r="V687" s="1">
        <f t="shared" si="6"/>
        <v>44641</v>
      </c>
      <c r="W687" s="6">
        <f t="shared" si="19"/>
        <v>2.9431434549824394E-2</v>
      </c>
      <c r="X687" s="6">
        <f t="shared" si="20"/>
        <v>0.43984457584412762</v>
      </c>
      <c r="Y687" s="6">
        <f t="shared" si="21"/>
        <v>0.53072398960604972</v>
      </c>
      <c r="AH687" s="5"/>
      <c r="AI687" s="5"/>
      <c r="AJ687" s="5"/>
      <c r="AK687" s="5"/>
      <c r="AL687" s="5"/>
    </row>
    <row r="688" spans="21:38" x14ac:dyDescent="0.25">
      <c r="U688" s="2">
        <f t="shared" si="14"/>
        <v>746</v>
      </c>
      <c r="V688" s="1">
        <f t="shared" si="6"/>
        <v>44642</v>
      </c>
      <c r="W688" s="6">
        <f t="shared" si="19"/>
        <v>2.9392986043645288E-2</v>
      </c>
      <c r="X688" s="6">
        <f t="shared" si="20"/>
        <v>0.43848576620060009</v>
      </c>
      <c r="Y688" s="6">
        <f t="shared" si="21"/>
        <v>0.53212124775575409</v>
      </c>
      <c r="AH688" s="5"/>
      <c r="AI688" s="5"/>
      <c r="AJ688" s="5"/>
      <c r="AK688" s="5"/>
      <c r="AL688" s="5"/>
    </row>
    <row r="689" spans="21:38" x14ac:dyDescent="0.25">
      <c r="U689" s="2">
        <f t="shared" si="14"/>
        <v>747</v>
      </c>
      <c r="V689" s="1">
        <f t="shared" si="6"/>
        <v>44643</v>
      </c>
      <c r="W689" s="6">
        <f t="shared" si="19"/>
        <v>2.890950594741554E-2</v>
      </c>
      <c r="X689" s="6">
        <f t="shared" si="20"/>
        <v>0.4376923051234568</v>
      </c>
      <c r="Y689" s="6">
        <f t="shared" si="21"/>
        <v>0.53339818892912938</v>
      </c>
      <c r="AH689" s="5"/>
      <c r="AI689" s="5"/>
      <c r="AJ689" s="5"/>
      <c r="AK689" s="5"/>
      <c r="AL689" s="5"/>
    </row>
    <row r="690" spans="21:38" x14ac:dyDescent="0.25">
      <c r="U690" s="2">
        <f t="shared" si="14"/>
        <v>748</v>
      </c>
      <c r="V690" s="1">
        <f t="shared" si="6"/>
        <v>44644</v>
      </c>
      <c r="W690" s="6">
        <f t="shared" si="19"/>
        <v>2.8880571473430712E-2</v>
      </c>
      <c r="X690" s="6">
        <f t="shared" si="20"/>
        <v>0.4363288205399905</v>
      </c>
      <c r="Y690" s="6">
        <f t="shared" si="21"/>
        <v>0.53479060798657818</v>
      </c>
      <c r="AH690" s="5"/>
      <c r="AI690" s="5"/>
      <c r="AJ690" s="5"/>
      <c r="AK690" s="5"/>
      <c r="AL690" s="5"/>
    </row>
    <row r="691" spans="21:38" x14ac:dyDescent="0.25">
      <c r="U691" s="2">
        <f t="shared" si="14"/>
        <v>749</v>
      </c>
      <c r="V691" s="1">
        <f t="shared" si="6"/>
        <v>44645</v>
      </c>
      <c r="W691" s="6">
        <f t="shared" si="19"/>
        <v>2.8399198893599299E-2</v>
      </c>
      <c r="X691" s="6">
        <f t="shared" si="20"/>
        <v>0.43554156744909733</v>
      </c>
      <c r="Y691" s="6">
        <f t="shared" si="21"/>
        <v>0.53605923365730512</v>
      </c>
      <c r="AH691" s="5"/>
      <c r="AI691" s="5"/>
      <c r="AJ691" s="5"/>
      <c r="AK691" s="5"/>
      <c r="AL691" s="5"/>
    </row>
    <row r="692" spans="21:38" x14ac:dyDescent="0.25">
      <c r="U692" s="2">
        <f t="shared" si="14"/>
        <v>750</v>
      </c>
      <c r="V692" s="1">
        <f t="shared" si="6"/>
        <v>44646</v>
      </c>
      <c r="W692" s="6">
        <f t="shared" si="19"/>
        <v>2.837967544538696E-2</v>
      </c>
      <c r="X692" s="6">
        <f t="shared" si="20"/>
        <v>0.43417347307138082</v>
      </c>
      <c r="Y692" s="6">
        <f t="shared" si="21"/>
        <v>0.53744685148323157</v>
      </c>
      <c r="AH692" s="5"/>
      <c r="AI692" s="5"/>
      <c r="AJ692" s="5"/>
      <c r="AK692" s="5"/>
      <c r="AL692" s="5"/>
    </row>
    <row r="693" spans="21:38" x14ac:dyDescent="0.25">
      <c r="U693" s="2">
        <f t="shared" si="14"/>
        <v>751</v>
      </c>
      <c r="V693" s="1">
        <f t="shared" si="6"/>
        <v>44647</v>
      </c>
      <c r="W693" s="6">
        <f t="shared" si="19"/>
        <v>2.7900219513763425E-2</v>
      </c>
      <c r="X693" s="6">
        <f t="shared" si="20"/>
        <v>0.43339264694874535</v>
      </c>
      <c r="Y693" s="6">
        <f t="shared" si="21"/>
        <v>0.538707133537493</v>
      </c>
      <c r="AH693" s="5"/>
      <c r="AI693" s="5"/>
      <c r="AJ693" s="5"/>
      <c r="AK693" s="5"/>
      <c r="AL693" s="5"/>
    </row>
    <row r="694" spans="21:38" x14ac:dyDescent="0.25">
      <c r="U694" s="2">
        <f t="shared" si="14"/>
        <v>752</v>
      </c>
      <c r="V694" s="1">
        <f t="shared" si="6"/>
        <v>44648</v>
      </c>
      <c r="W694" s="6">
        <f t="shared" si="19"/>
        <v>2.7890008207440749E-2</v>
      </c>
      <c r="X694" s="6">
        <f t="shared" si="20"/>
        <v>0.43202000246441957</v>
      </c>
      <c r="Y694" s="6">
        <f t="shared" si="21"/>
        <v>0.54008998932813901</v>
      </c>
      <c r="AH694" s="5"/>
      <c r="AI694" s="5"/>
      <c r="AJ694" s="5"/>
      <c r="AK694" s="5"/>
      <c r="AL694" s="5"/>
    </row>
    <row r="695" spans="21:38" x14ac:dyDescent="0.25">
      <c r="U695" s="2">
        <f t="shared" si="14"/>
        <v>753</v>
      </c>
      <c r="V695" s="1">
        <f t="shared" si="6"/>
        <v>44649</v>
      </c>
      <c r="W695" s="6">
        <f t="shared" si="19"/>
        <v>2.7412281801157054E-2</v>
      </c>
      <c r="X695" s="6">
        <f t="shared" si="20"/>
        <v>0.43124581818270918</v>
      </c>
      <c r="Y695" s="6">
        <f t="shared" si="21"/>
        <v>0.54134190001613558</v>
      </c>
      <c r="AH695" s="5"/>
      <c r="AI695" s="5"/>
      <c r="AJ695" s="5"/>
      <c r="AK695" s="5"/>
      <c r="AL695" s="5"/>
    </row>
    <row r="696" spans="21:38" x14ac:dyDescent="0.25">
      <c r="U696" s="2">
        <f t="shared" si="14"/>
        <v>754</v>
      </c>
      <c r="V696" s="1">
        <f t="shared" si="6"/>
        <v>44650</v>
      </c>
      <c r="W696" s="6">
        <f t="shared" si="19"/>
        <v>2.7411287764921074E-2</v>
      </c>
      <c r="X696" s="6">
        <f t="shared" si="20"/>
        <v>0.42986867795688821</v>
      </c>
      <c r="Y696" s="6">
        <f t="shared" si="21"/>
        <v>0.54272003427819004</v>
      </c>
      <c r="AH696" s="5"/>
      <c r="AI696" s="5"/>
      <c r="AJ696" s="5"/>
      <c r="AK696" s="5"/>
      <c r="AL696" s="5"/>
    </row>
    <row r="697" spans="21:38" x14ac:dyDescent="0.25">
      <c r="U697" s="2">
        <f t="shared" si="14"/>
        <v>755</v>
      </c>
      <c r="V697" s="1">
        <f t="shared" si="6"/>
        <v>44651</v>
      </c>
      <c r="W697" s="6">
        <f t="shared" si="19"/>
        <v>2.6935107408445326E-2</v>
      </c>
      <c r="X697" s="6">
        <f t="shared" si="20"/>
        <v>0.42910134640987679</v>
      </c>
      <c r="Y697" s="6">
        <f t="shared" si="21"/>
        <v>0.54396354618167964</v>
      </c>
      <c r="AH697" s="5"/>
      <c r="AI697" s="5"/>
      <c r="AJ697" s="5"/>
      <c r="AK697" s="5"/>
      <c r="AL697" s="5"/>
    </row>
    <row r="698" spans="21:38" x14ac:dyDescent="0.25">
      <c r="U698" s="2">
        <f t="shared" si="14"/>
        <v>756</v>
      </c>
      <c r="V698" s="1">
        <f t="shared" si="6"/>
        <v>44652</v>
      </c>
      <c r="W698" s="6">
        <f t="shared" si="19"/>
        <v>2.6943239674441094E-2</v>
      </c>
      <c r="X698" s="6">
        <f t="shared" si="20"/>
        <v>0.42771975961754588</v>
      </c>
      <c r="Y698" s="6">
        <f t="shared" si="21"/>
        <v>0.54533700070801228</v>
      </c>
      <c r="AH698" s="5"/>
      <c r="AI698" s="5"/>
      <c r="AJ698" s="5"/>
      <c r="AK698" s="5"/>
      <c r="AL698" s="5"/>
    </row>
    <row r="699" spans="21:38" x14ac:dyDescent="0.25">
      <c r="U699" s="2">
        <f t="shared" si="14"/>
        <v>757</v>
      </c>
      <c r="V699" s="1">
        <f t="shared" si="6"/>
        <v>44653</v>
      </c>
      <c r="W699" s="6">
        <f t="shared" si="19"/>
        <v>2.6468425444014565E-2</v>
      </c>
      <c r="X699" s="6">
        <f t="shared" si="20"/>
        <v>0.42695948784733007</v>
      </c>
      <c r="Y699" s="6">
        <f t="shared" si="21"/>
        <v>0.54657208670865709</v>
      </c>
      <c r="AH699" s="5"/>
      <c r="AI699" s="5"/>
      <c r="AJ699" s="5"/>
      <c r="AK699" s="5"/>
      <c r="AL699" s="5"/>
    </row>
    <row r="700" spans="21:38" x14ac:dyDescent="0.25">
      <c r="V700" s="10"/>
      <c r="AH700" s="5"/>
      <c r="AI700" s="5"/>
      <c r="AJ700" s="5"/>
      <c r="AK700" s="5"/>
      <c r="AL700" s="5"/>
    </row>
    <row r="701" spans="21:38" x14ac:dyDescent="0.25">
      <c r="V701" s="10"/>
      <c r="AH701" s="5"/>
      <c r="AI701" s="5"/>
      <c r="AJ701" s="5"/>
      <c r="AK701" s="5"/>
      <c r="AL701" s="5"/>
    </row>
    <row r="702" spans="21:38" x14ac:dyDescent="0.25">
      <c r="V702" s="10"/>
      <c r="AH702" s="5"/>
      <c r="AI702" s="5"/>
      <c r="AJ702" s="5"/>
      <c r="AK702" s="5"/>
      <c r="AL702" s="5"/>
    </row>
    <row r="703" spans="21:38" x14ac:dyDescent="0.25">
      <c r="V703" s="10"/>
      <c r="AH703" s="5"/>
      <c r="AI703" s="5"/>
      <c r="AJ703" s="5"/>
      <c r="AK703" s="5"/>
      <c r="AL703" s="5"/>
    </row>
    <row r="704" spans="21:38" x14ac:dyDescent="0.25">
      <c r="V704" s="10"/>
      <c r="AH704" s="5"/>
      <c r="AI704" s="5"/>
      <c r="AJ704" s="5"/>
      <c r="AK704" s="5"/>
      <c r="AL704" s="5"/>
    </row>
    <row r="705" spans="22:38" x14ac:dyDescent="0.25">
      <c r="V705" s="10"/>
      <c r="AH705" s="5"/>
      <c r="AI705" s="5"/>
      <c r="AJ705" s="5"/>
      <c r="AK705" s="5"/>
      <c r="AL705" s="5"/>
    </row>
    <row r="706" spans="22:38" x14ac:dyDescent="0.25">
      <c r="V706" s="10"/>
      <c r="AH706" s="5"/>
      <c r="AI706" s="5"/>
      <c r="AJ706" s="5"/>
      <c r="AK706" s="5"/>
      <c r="AL706" s="5"/>
    </row>
    <row r="707" spans="22:38" x14ac:dyDescent="0.25">
      <c r="V707" s="10"/>
      <c r="AH707" s="5"/>
      <c r="AI707" s="5"/>
      <c r="AJ707" s="5"/>
      <c r="AK707" s="5"/>
      <c r="AL707" s="5"/>
    </row>
    <row r="708" spans="22:38" x14ac:dyDescent="0.25">
      <c r="V708" s="10"/>
      <c r="AH708" s="5"/>
      <c r="AI708" s="5"/>
      <c r="AJ708" s="5"/>
      <c r="AK708" s="5"/>
      <c r="AL708" s="5"/>
    </row>
    <row r="709" spans="22:38" x14ac:dyDescent="0.25">
      <c r="V709" s="10"/>
      <c r="AH709" s="5"/>
      <c r="AI709" s="5"/>
      <c r="AJ709" s="5"/>
      <c r="AK709" s="5"/>
      <c r="AL709" s="5"/>
    </row>
    <row r="710" spans="22:38" x14ac:dyDescent="0.25">
      <c r="V710" s="10"/>
      <c r="AH710" s="5"/>
      <c r="AI710" s="5"/>
      <c r="AJ710" s="5"/>
      <c r="AK710" s="5"/>
      <c r="AL710" s="5"/>
    </row>
    <row r="711" spans="22:38" x14ac:dyDescent="0.25">
      <c r="V711" s="10"/>
      <c r="AH711" s="5"/>
      <c r="AI711" s="5"/>
      <c r="AJ711" s="5"/>
      <c r="AK711" s="5"/>
      <c r="AL711" s="5"/>
    </row>
    <row r="712" spans="22:38" x14ac:dyDescent="0.25">
      <c r="V712" s="10"/>
      <c r="AH712" s="5"/>
      <c r="AI712" s="5"/>
      <c r="AJ712" s="5"/>
      <c r="AK712" s="5"/>
      <c r="AL712" s="5"/>
    </row>
    <row r="713" spans="22:38" x14ac:dyDescent="0.25">
      <c r="V713" s="10"/>
      <c r="AH713" s="5"/>
      <c r="AI713" s="5"/>
      <c r="AJ713" s="5"/>
      <c r="AK713" s="5"/>
      <c r="AL713" s="5"/>
    </row>
    <row r="714" spans="22:38" x14ac:dyDescent="0.25">
      <c r="V714" s="10"/>
      <c r="AH714" s="5"/>
      <c r="AI714" s="5"/>
      <c r="AJ714" s="5"/>
      <c r="AK714" s="5"/>
      <c r="AL714" s="5"/>
    </row>
    <row r="715" spans="22:38" x14ac:dyDescent="0.25">
      <c r="V715" s="10"/>
      <c r="AH715" s="5"/>
      <c r="AI715" s="5"/>
      <c r="AJ715" s="5"/>
      <c r="AK715" s="5"/>
      <c r="AL715" s="5"/>
    </row>
    <row r="716" spans="22:38" x14ac:dyDescent="0.25">
      <c r="V716" s="10"/>
      <c r="AH716" s="5"/>
      <c r="AI716" s="5"/>
      <c r="AJ716" s="5"/>
      <c r="AK716" s="5"/>
      <c r="AL716" s="5"/>
    </row>
    <row r="717" spans="22:38" x14ac:dyDescent="0.25">
      <c r="V717" s="10"/>
      <c r="AH717" s="5"/>
      <c r="AI717" s="5"/>
      <c r="AJ717" s="5"/>
      <c r="AK717" s="5"/>
      <c r="AL717" s="5"/>
    </row>
    <row r="718" spans="22:38" x14ac:dyDescent="0.25">
      <c r="V718" s="10"/>
      <c r="AH718" s="5"/>
      <c r="AI718" s="5"/>
      <c r="AJ718" s="5"/>
      <c r="AK718" s="5"/>
      <c r="AL718" s="5"/>
    </row>
    <row r="719" spans="22:38" x14ac:dyDescent="0.25">
      <c r="V719" s="10"/>
      <c r="AH719" s="5"/>
      <c r="AI719" s="5"/>
      <c r="AJ719" s="5"/>
      <c r="AK719" s="5"/>
      <c r="AL719" s="5"/>
    </row>
    <row r="720" spans="22:38" x14ac:dyDescent="0.25">
      <c r="V720" s="10"/>
      <c r="AH720" s="5"/>
      <c r="AI720" s="5"/>
      <c r="AJ720" s="5"/>
      <c r="AK720" s="5"/>
      <c r="AL720" s="5"/>
    </row>
    <row r="721" spans="22:38" x14ac:dyDescent="0.25">
      <c r="V721" s="10"/>
      <c r="AH721" s="5"/>
      <c r="AI721" s="5"/>
      <c r="AJ721" s="5"/>
      <c r="AK721" s="5"/>
      <c r="AL721" s="5"/>
    </row>
    <row r="722" spans="22:38" x14ac:dyDescent="0.25">
      <c r="V722" s="10"/>
      <c r="AH722" s="5"/>
      <c r="AI722" s="5"/>
      <c r="AJ722" s="5"/>
      <c r="AK722" s="5"/>
      <c r="AL722" s="5"/>
    </row>
    <row r="723" spans="22:38" x14ac:dyDescent="0.25">
      <c r="V723" s="10"/>
      <c r="AH723" s="5"/>
      <c r="AI723" s="5"/>
      <c r="AJ723" s="5"/>
      <c r="AK723" s="5"/>
      <c r="AL723" s="5"/>
    </row>
    <row r="724" spans="22:38" x14ac:dyDescent="0.25">
      <c r="V724" s="10"/>
      <c r="AH724" s="5"/>
      <c r="AI724" s="5"/>
      <c r="AJ724" s="5"/>
      <c r="AK724" s="5"/>
      <c r="AL724" s="5"/>
    </row>
    <row r="725" spans="22:38" x14ac:dyDescent="0.25">
      <c r="V725" s="10"/>
      <c r="AH725" s="5"/>
      <c r="AI725" s="5"/>
      <c r="AJ725" s="5"/>
      <c r="AK725" s="5"/>
      <c r="AL725" s="5"/>
    </row>
    <row r="726" spans="22:38" x14ac:dyDescent="0.25">
      <c r="V726" s="10"/>
      <c r="AH726" s="5"/>
      <c r="AI726" s="5"/>
      <c r="AJ726" s="5"/>
      <c r="AK726" s="5"/>
      <c r="AL726" s="5"/>
    </row>
    <row r="727" spans="22:38" x14ac:dyDescent="0.25">
      <c r="V727" s="10"/>
      <c r="AH727" s="5"/>
      <c r="AI727" s="5"/>
      <c r="AJ727" s="5"/>
      <c r="AK727" s="5"/>
      <c r="AL727" s="5"/>
    </row>
    <row r="728" spans="22:38" x14ac:dyDescent="0.25">
      <c r="V728" s="10"/>
      <c r="AH728" s="5"/>
      <c r="AI728" s="5"/>
      <c r="AJ728" s="5"/>
      <c r="AK728" s="5"/>
      <c r="AL728" s="5"/>
    </row>
    <row r="729" spans="22:38" x14ac:dyDescent="0.25">
      <c r="V729" s="10"/>
      <c r="AH729" s="5"/>
      <c r="AI729" s="5"/>
      <c r="AJ729" s="5"/>
      <c r="AK729" s="5"/>
      <c r="AL729" s="5"/>
    </row>
    <row r="730" spans="22:38" x14ac:dyDescent="0.25">
      <c r="V730" s="10"/>
      <c r="AH730" s="5"/>
      <c r="AI730" s="5"/>
      <c r="AJ730" s="5"/>
      <c r="AK730" s="5"/>
      <c r="AL730" s="5"/>
    </row>
    <row r="731" spans="22:38" x14ac:dyDescent="0.25">
      <c r="V731" s="10"/>
      <c r="AH731" s="5"/>
      <c r="AI731" s="5"/>
      <c r="AJ731" s="5"/>
      <c r="AK731" s="5"/>
      <c r="AL731" s="5"/>
    </row>
    <row r="732" spans="22:38" x14ac:dyDescent="0.25">
      <c r="V732" s="10"/>
      <c r="AH732" s="5"/>
      <c r="AI732" s="5"/>
      <c r="AJ732" s="5"/>
      <c r="AK732" s="5"/>
      <c r="AL732" s="5"/>
    </row>
    <row r="733" spans="22:38" x14ac:dyDescent="0.25">
      <c r="V733" s="10"/>
      <c r="AH733" s="5"/>
      <c r="AI733" s="5"/>
      <c r="AJ733" s="5"/>
      <c r="AK733" s="5"/>
      <c r="AL733" s="5"/>
    </row>
    <row r="734" spans="22:38" x14ac:dyDescent="0.25">
      <c r="V734" s="10"/>
      <c r="AH734" s="5"/>
      <c r="AI734" s="5"/>
      <c r="AJ734" s="5"/>
      <c r="AK734" s="5"/>
      <c r="AL734" s="5"/>
    </row>
    <row r="735" spans="22:38" x14ac:dyDescent="0.25">
      <c r="V735" s="10"/>
      <c r="AH735" s="5"/>
      <c r="AI735" s="5"/>
      <c r="AJ735" s="5"/>
      <c r="AK735" s="5"/>
      <c r="AL735" s="5"/>
    </row>
    <row r="736" spans="22:38" x14ac:dyDescent="0.25">
      <c r="V736" s="10"/>
      <c r="AH736" s="5"/>
      <c r="AI736" s="5"/>
      <c r="AJ736" s="5"/>
      <c r="AK736" s="5"/>
      <c r="AL736" s="5"/>
    </row>
    <row r="737" spans="22:38" x14ac:dyDescent="0.25">
      <c r="V737" s="10"/>
      <c r="AH737" s="5"/>
      <c r="AI737" s="5"/>
      <c r="AJ737" s="5"/>
      <c r="AK737" s="5"/>
      <c r="AL737" s="5"/>
    </row>
    <row r="738" spans="22:38" x14ac:dyDescent="0.25">
      <c r="V738" s="10"/>
      <c r="AH738" s="5"/>
      <c r="AI738" s="5"/>
      <c r="AJ738" s="5"/>
      <c r="AK738" s="5"/>
      <c r="AL738" s="5"/>
    </row>
    <row r="739" spans="22:38" x14ac:dyDescent="0.25">
      <c r="V739" s="10"/>
      <c r="AH739" s="5"/>
      <c r="AI739" s="5"/>
      <c r="AJ739" s="5"/>
      <c r="AK739" s="5"/>
      <c r="AL739" s="5"/>
    </row>
    <row r="740" spans="22:38" x14ac:dyDescent="0.25">
      <c r="V740" s="10"/>
      <c r="AH740" s="5"/>
      <c r="AI740" s="5"/>
      <c r="AJ740" s="5"/>
      <c r="AK740" s="5"/>
      <c r="AL740" s="5"/>
    </row>
    <row r="741" spans="22:38" x14ac:dyDescent="0.25">
      <c r="V741" s="10"/>
      <c r="AH741" s="5"/>
      <c r="AI741" s="5"/>
      <c r="AJ741" s="5"/>
      <c r="AK741" s="5"/>
      <c r="AL741" s="5"/>
    </row>
    <row r="742" spans="22:38" x14ac:dyDescent="0.25">
      <c r="V742" s="10"/>
      <c r="AH742" s="5"/>
      <c r="AI742" s="5"/>
      <c r="AJ742" s="5"/>
      <c r="AK742" s="5"/>
      <c r="AL742" s="5"/>
    </row>
    <row r="743" spans="22:38" x14ac:dyDescent="0.25">
      <c r="V743" s="10"/>
      <c r="AH743" s="5"/>
      <c r="AI743" s="5"/>
      <c r="AJ743" s="5"/>
      <c r="AK743" s="5"/>
      <c r="AL743" s="5"/>
    </row>
    <row r="744" spans="22:38" x14ac:dyDescent="0.25">
      <c r="V744" s="10"/>
      <c r="AH744" s="5"/>
      <c r="AI744" s="5"/>
      <c r="AJ744" s="5"/>
      <c r="AK744" s="5"/>
      <c r="AL744" s="5"/>
    </row>
    <row r="745" spans="22:38" x14ac:dyDescent="0.25">
      <c r="V745" s="10"/>
      <c r="AH745" s="5"/>
      <c r="AI745" s="5"/>
      <c r="AJ745" s="5"/>
      <c r="AK745" s="5"/>
      <c r="AL745" s="5"/>
    </row>
    <row r="746" spans="22:38" x14ac:dyDescent="0.25">
      <c r="V746" s="10"/>
      <c r="AH746" s="5"/>
      <c r="AI746" s="5"/>
      <c r="AJ746" s="5"/>
      <c r="AK746" s="5"/>
      <c r="AL746" s="5"/>
    </row>
    <row r="747" spans="22:38" x14ac:dyDescent="0.25">
      <c r="V747" s="10"/>
      <c r="AH747" s="5"/>
      <c r="AI747" s="5"/>
      <c r="AJ747" s="5"/>
      <c r="AK747" s="5"/>
      <c r="AL747" s="5"/>
    </row>
    <row r="748" spans="22:38" x14ac:dyDescent="0.25">
      <c r="V748" s="10"/>
      <c r="AH748" s="5"/>
      <c r="AI748" s="5"/>
      <c r="AJ748" s="5"/>
      <c r="AK748" s="5"/>
      <c r="AL748" s="5"/>
    </row>
    <row r="749" spans="22:38" x14ac:dyDescent="0.25">
      <c r="V749" s="10"/>
      <c r="AH749" s="5"/>
      <c r="AI749" s="5"/>
      <c r="AJ749" s="5"/>
      <c r="AK749" s="5"/>
      <c r="AL749" s="5"/>
    </row>
    <row r="750" spans="22:38" x14ac:dyDescent="0.25">
      <c r="V750" s="10"/>
      <c r="AH750" s="5"/>
      <c r="AI750" s="5"/>
      <c r="AJ750" s="5"/>
      <c r="AK750" s="5"/>
      <c r="AL750" s="5"/>
    </row>
    <row r="751" spans="22:38" x14ac:dyDescent="0.25">
      <c r="V751" s="10"/>
      <c r="AH751" s="5"/>
      <c r="AI751" s="5"/>
      <c r="AJ751" s="5"/>
      <c r="AK751" s="5"/>
      <c r="AL751" s="5"/>
    </row>
    <row r="752" spans="22:38" x14ac:dyDescent="0.25">
      <c r="V752" s="10"/>
      <c r="AH752" s="5"/>
      <c r="AI752" s="5"/>
      <c r="AJ752" s="5"/>
      <c r="AK752" s="5"/>
      <c r="AL752" s="5"/>
    </row>
    <row r="753" spans="22:38" x14ac:dyDescent="0.25">
      <c r="V753" s="10"/>
      <c r="AH753" s="5"/>
      <c r="AI753" s="5"/>
      <c r="AJ753" s="5"/>
      <c r="AK753" s="5"/>
      <c r="AL753" s="5"/>
    </row>
    <row r="754" spans="22:38" x14ac:dyDescent="0.25">
      <c r="V754" s="10"/>
      <c r="AH754" s="5"/>
      <c r="AI754" s="5"/>
      <c r="AJ754" s="5"/>
      <c r="AK754" s="5"/>
      <c r="AL754" s="5"/>
    </row>
    <row r="755" spans="22:38" x14ac:dyDescent="0.25">
      <c r="V755" s="10"/>
      <c r="AH755" s="5"/>
      <c r="AI755" s="5"/>
      <c r="AJ755" s="5"/>
      <c r="AK755" s="5"/>
      <c r="AL755" s="5"/>
    </row>
    <row r="756" spans="22:38" x14ac:dyDescent="0.25">
      <c r="V756" s="10"/>
      <c r="AH756" s="5"/>
      <c r="AI756" s="5"/>
      <c r="AJ756" s="5"/>
      <c r="AK756" s="5"/>
      <c r="AL756" s="5"/>
    </row>
    <row r="757" spans="22:38" x14ac:dyDescent="0.25">
      <c r="V757" s="10"/>
      <c r="AH757" s="5"/>
      <c r="AI757" s="5"/>
      <c r="AJ757" s="5"/>
      <c r="AK757" s="5"/>
      <c r="AL757" s="5"/>
    </row>
    <row r="758" spans="22:38" x14ac:dyDescent="0.25">
      <c r="V758" s="10"/>
      <c r="AH758" s="5"/>
      <c r="AI758" s="5"/>
      <c r="AJ758" s="5"/>
      <c r="AK758" s="5"/>
      <c r="AL758" s="5"/>
    </row>
    <row r="759" spans="22:38" x14ac:dyDescent="0.25">
      <c r="V759" s="10"/>
      <c r="AH759" s="5"/>
      <c r="AI759" s="5"/>
      <c r="AJ759" s="5"/>
      <c r="AK759" s="5"/>
      <c r="AL759" s="5"/>
    </row>
    <row r="760" spans="22:38" x14ac:dyDescent="0.25">
      <c r="V760" s="10"/>
      <c r="AH760" s="5"/>
      <c r="AI760" s="5"/>
      <c r="AJ760" s="5"/>
      <c r="AK760" s="5"/>
      <c r="AL760" s="5"/>
    </row>
    <row r="761" spans="22:38" x14ac:dyDescent="0.25">
      <c r="V761" s="10"/>
      <c r="AH761" s="5"/>
      <c r="AI761" s="5"/>
      <c r="AJ761" s="5"/>
      <c r="AK761" s="5"/>
      <c r="AL761" s="5"/>
    </row>
    <row r="762" spans="22:38" x14ac:dyDescent="0.25">
      <c r="V762" s="10"/>
      <c r="AH762" s="5"/>
      <c r="AI762" s="5"/>
      <c r="AJ762" s="5"/>
      <c r="AK762" s="5"/>
      <c r="AL762" s="5"/>
    </row>
    <row r="763" spans="22:38" x14ac:dyDescent="0.25">
      <c r="V763" s="10"/>
      <c r="AH763" s="5"/>
      <c r="AI763" s="5"/>
      <c r="AJ763" s="5"/>
      <c r="AK763" s="5"/>
      <c r="AL763" s="5"/>
    </row>
    <row r="764" spans="22:38" x14ac:dyDescent="0.25">
      <c r="V764" s="10"/>
      <c r="AH764" s="5"/>
      <c r="AI764" s="5"/>
      <c r="AJ764" s="5"/>
      <c r="AK764" s="5"/>
      <c r="AL764" s="5"/>
    </row>
    <row r="765" spans="22:38" x14ac:dyDescent="0.25">
      <c r="V765" s="10"/>
      <c r="AH765" s="5"/>
      <c r="AI765" s="5"/>
      <c r="AJ765" s="5"/>
      <c r="AK765" s="5"/>
      <c r="AL765" s="5"/>
    </row>
    <row r="766" spans="22:38" x14ac:dyDescent="0.25">
      <c r="V766" s="10"/>
      <c r="AH766" s="5"/>
      <c r="AI766" s="5"/>
      <c r="AJ766" s="5"/>
      <c r="AK766" s="5"/>
      <c r="AL766" s="5"/>
    </row>
    <row r="767" spans="22:38" x14ac:dyDescent="0.25">
      <c r="V767" s="10"/>
      <c r="AH767" s="5"/>
      <c r="AI767" s="5"/>
      <c r="AJ767" s="5"/>
      <c r="AK767" s="5"/>
      <c r="AL767" s="5"/>
    </row>
    <row r="768" spans="22:38" x14ac:dyDescent="0.25">
      <c r="V768" s="10"/>
      <c r="AH768" s="5"/>
      <c r="AI768" s="5"/>
      <c r="AJ768" s="5"/>
      <c r="AK768" s="5"/>
      <c r="AL768" s="5"/>
    </row>
    <row r="769" spans="22:38" x14ac:dyDescent="0.25">
      <c r="V769" s="10"/>
      <c r="AH769" s="5"/>
      <c r="AI769" s="5"/>
      <c r="AJ769" s="5"/>
      <c r="AK769" s="5"/>
      <c r="AL769" s="5"/>
    </row>
    <row r="770" spans="22:38" x14ac:dyDescent="0.25">
      <c r="V770" s="10"/>
      <c r="AH770" s="5"/>
      <c r="AI770" s="5"/>
      <c r="AJ770" s="5"/>
      <c r="AK770" s="5"/>
      <c r="AL770" s="5"/>
    </row>
    <row r="771" spans="22:38" x14ac:dyDescent="0.25">
      <c r="V771" s="10"/>
      <c r="AH771" s="5"/>
      <c r="AI771" s="5"/>
      <c r="AJ771" s="5"/>
      <c r="AK771" s="5"/>
      <c r="AL771" s="5"/>
    </row>
    <row r="772" spans="22:38" x14ac:dyDescent="0.25">
      <c r="V772" s="10"/>
      <c r="AH772" s="5"/>
      <c r="AI772" s="5"/>
      <c r="AJ772" s="5"/>
      <c r="AK772" s="5"/>
      <c r="AL772" s="5"/>
    </row>
    <row r="773" spans="22:38" x14ac:dyDescent="0.25">
      <c r="V773" s="10"/>
      <c r="AH773" s="5"/>
      <c r="AI773" s="5"/>
      <c r="AJ773" s="5"/>
      <c r="AK773" s="5"/>
      <c r="AL773" s="5"/>
    </row>
    <row r="774" spans="22:38" x14ac:dyDescent="0.25">
      <c r="V774" s="10"/>
      <c r="AH774" s="5"/>
      <c r="AI774" s="5"/>
      <c r="AJ774" s="5"/>
      <c r="AK774" s="5"/>
      <c r="AL774" s="5"/>
    </row>
    <row r="775" spans="22:38" x14ac:dyDescent="0.25">
      <c r="V775" s="10"/>
      <c r="AH775" s="5"/>
      <c r="AI775" s="5"/>
      <c r="AJ775" s="5"/>
      <c r="AK775" s="5"/>
      <c r="AL775" s="5"/>
    </row>
    <row r="776" spans="22:38" x14ac:dyDescent="0.25">
      <c r="V776" s="10"/>
      <c r="AH776" s="5"/>
      <c r="AI776" s="5"/>
      <c r="AJ776" s="5"/>
      <c r="AK776" s="5"/>
      <c r="AL776" s="5"/>
    </row>
    <row r="777" spans="22:38" x14ac:dyDescent="0.25">
      <c r="V777" s="10"/>
      <c r="AH777" s="5"/>
      <c r="AI777" s="5"/>
      <c r="AJ777" s="5"/>
      <c r="AK777" s="5"/>
      <c r="AL777" s="5"/>
    </row>
    <row r="778" spans="22:38" x14ac:dyDescent="0.25">
      <c r="V778" s="10"/>
      <c r="AH778" s="5"/>
      <c r="AI778" s="5"/>
      <c r="AJ778" s="5"/>
      <c r="AK778" s="5"/>
      <c r="AL778" s="5"/>
    </row>
    <row r="779" spans="22:38" x14ac:dyDescent="0.25">
      <c r="V779" s="10"/>
      <c r="AH779" s="5"/>
      <c r="AI779" s="5"/>
      <c r="AJ779" s="5"/>
      <c r="AK779" s="5"/>
      <c r="AL779" s="5"/>
    </row>
    <row r="780" spans="22:38" x14ac:dyDescent="0.25">
      <c r="V780" s="10"/>
      <c r="AH780" s="5"/>
      <c r="AI780" s="5"/>
      <c r="AJ780" s="5"/>
      <c r="AK780" s="5"/>
      <c r="AL780" s="5"/>
    </row>
    <row r="781" spans="22:38" x14ac:dyDescent="0.25">
      <c r="V781" s="10"/>
      <c r="AH781" s="5"/>
      <c r="AI781" s="5"/>
      <c r="AJ781" s="5"/>
      <c r="AK781" s="5"/>
      <c r="AL781" s="5"/>
    </row>
    <row r="782" spans="22:38" x14ac:dyDescent="0.25">
      <c r="V782" s="10"/>
      <c r="AH782" s="5"/>
      <c r="AI782" s="5"/>
      <c r="AJ782" s="5"/>
      <c r="AK782" s="5"/>
      <c r="AL782" s="5"/>
    </row>
    <row r="783" spans="22:38" x14ac:dyDescent="0.25">
      <c r="V783" s="10"/>
      <c r="AH783" s="5"/>
      <c r="AI783" s="5"/>
      <c r="AJ783" s="5"/>
      <c r="AK783" s="5"/>
      <c r="AL783" s="5"/>
    </row>
    <row r="784" spans="22:38" x14ac:dyDescent="0.25">
      <c r="V784" s="10"/>
      <c r="AH784" s="5"/>
      <c r="AI784" s="5"/>
      <c r="AJ784" s="5"/>
      <c r="AK784" s="5"/>
      <c r="AL784" s="5"/>
    </row>
    <row r="785" spans="22:38" x14ac:dyDescent="0.25">
      <c r="V785" s="10"/>
      <c r="AH785" s="5"/>
      <c r="AI785" s="5"/>
      <c r="AJ785" s="5"/>
      <c r="AK785" s="5"/>
      <c r="AL785" s="5"/>
    </row>
    <row r="786" spans="22:38" x14ac:dyDescent="0.25">
      <c r="V786" s="10"/>
      <c r="AH786" s="5"/>
      <c r="AI786" s="5"/>
      <c r="AJ786" s="5"/>
      <c r="AK786" s="5"/>
      <c r="AL786" s="5"/>
    </row>
    <row r="787" spans="22:38" x14ac:dyDescent="0.25">
      <c r="V787" s="10"/>
      <c r="AH787" s="5"/>
      <c r="AI787" s="5"/>
      <c r="AJ787" s="5"/>
      <c r="AK787" s="5"/>
      <c r="AL787" s="5"/>
    </row>
    <row r="788" spans="22:38" x14ac:dyDescent="0.25">
      <c r="V788" s="10"/>
      <c r="AH788" s="5"/>
      <c r="AI788" s="5"/>
      <c r="AJ788" s="5"/>
      <c r="AK788" s="5"/>
      <c r="AL788" s="5"/>
    </row>
    <row r="789" spans="22:38" x14ac:dyDescent="0.25">
      <c r="V789" s="10"/>
      <c r="AH789" s="5"/>
      <c r="AI789" s="5"/>
      <c r="AJ789" s="5"/>
      <c r="AK789" s="5"/>
      <c r="AL789" s="5"/>
    </row>
    <row r="790" spans="22:38" x14ac:dyDescent="0.25">
      <c r="V790" s="10"/>
      <c r="AH790" s="5"/>
      <c r="AI790" s="5"/>
      <c r="AJ790" s="5"/>
      <c r="AK790" s="5"/>
      <c r="AL790" s="5"/>
    </row>
    <row r="791" spans="22:38" x14ac:dyDescent="0.25">
      <c r="V791" s="10"/>
      <c r="AH791" s="5"/>
      <c r="AI791" s="5"/>
      <c r="AJ791" s="5"/>
      <c r="AK791" s="5"/>
      <c r="AL791" s="5"/>
    </row>
    <row r="792" spans="22:38" x14ac:dyDescent="0.25">
      <c r="V792" s="10"/>
      <c r="AH792" s="5"/>
      <c r="AI792" s="5"/>
      <c r="AJ792" s="5"/>
      <c r="AK792" s="5"/>
      <c r="AL792" s="5"/>
    </row>
    <row r="793" spans="22:38" x14ac:dyDescent="0.25">
      <c r="V793" s="10"/>
      <c r="AH793" s="5"/>
      <c r="AI793" s="5"/>
      <c r="AJ793" s="5"/>
      <c r="AK793" s="5"/>
      <c r="AL793" s="5"/>
    </row>
    <row r="794" spans="22:38" x14ac:dyDescent="0.25">
      <c r="V794" s="10"/>
      <c r="AH794" s="5"/>
      <c r="AI794" s="5"/>
      <c r="AJ794" s="5"/>
      <c r="AK794" s="5"/>
      <c r="AL794" s="5"/>
    </row>
    <row r="795" spans="22:38" x14ac:dyDescent="0.25">
      <c r="V795" s="10"/>
      <c r="AH795" s="5"/>
      <c r="AI795" s="5"/>
      <c r="AJ795" s="5"/>
      <c r="AK795" s="5"/>
      <c r="AL795" s="5"/>
    </row>
    <row r="796" spans="22:38" x14ac:dyDescent="0.25">
      <c r="V796" s="10"/>
      <c r="AH796" s="5"/>
      <c r="AI796" s="5"/>
      <c r="AJ796" s="5"/>
      <c r="AK796" s="5"/>
      <c r="AL796" s="5"/>
    </row>
    <row r="797" spans="22:38" x14ac:dyDescent="0.25">
      <c r="V797" s="10"/>
      <c r="AH797" s="5"/>
      <c r="AI797" s="5"/>
      <c r="AJ797" s="5"/>
      <c r="AK797" s="5"/>
      <c r="AL797" s="5"/>
    </row>
    <row r="798" spans="22:38" x14ac:dyDescent="0.25">
      <c r="V798" s="10"/>
      <c r="AH798" s="5"/>
      <c r="AI798" s="5"/>
      <c r="AJ798" s="5"/>
      <c r="AK798" s="5"/>
      <c r="AL798" s="5"/>
    </row>
    <row r="799" spans="22:38" x14ac:dyDescent="0.25">
      <c r="V799" s="10"/>
      <c r="AH799" s="5"/>
      <c r="AI799" s="5"/>
      <c r="AJ799" s="5"/>
      <c r="AK799" s="5"/>
      <c r="AL799" s="5"/>
    </row>
    <row r="800" spans="22:38" x14ac:dyDescent="0.25">
      <c r="V800" s="10"/>
      <c r="AH800" s="5"/>
      <c r="AI800" s="5"/>
      <c r="AJ800" s="5"/>
      <c r="AK800" s="5"/>
      <c r="AL800" s="5"/>
    </row>
    <row r="801" spans="22:38" x14ac:dyDescent="0.25">
      <c r="V801" s="10"/>
      <c r="AH801" s="5"/>
      <c r="AI801" s="5"/>
      <c r="AJ801" s="5"/>
      <c r="AK801" s="5"/>
      <c r="AL801" s="5"/>
    </row>
    <row r="802" spans="22:38" x14ac:dyDescent="0.25">
      <c r="V802" s="10"/>
      <c r="AH802" s="5"/>
      <c r="AI802" s="5"/>
      <c r="AJ802" s="5"/>
      <c r="AK802" s="5"/>
      <c r="AL802" s="5"/>
    </row>
    <row r="803" spans="22:38" x14ac:dyDescent="0.25">
      <c r="V803" s="10"/>
      <c r="AH803" s="5"/>
      <c r="AI803" s="5"/>
      <c r="AJ803" s="5"/>
      <c r="AK803" s="5"/>
      <c r="AL803" s="5"/>
    </row>
    <row r="804" spans="22:38" x14ac:dyDescent="0.25">
      <c r="V804" s="10"/>
      <c r="AH804" s="5"/>
      <c r="AI804" s="5"/>
      <c r="AJ804" s="5"/>
      <c r="AK804" s="5"/>
      <c r="AL804" s="5"/>
    </row>
    <row r="805" spans="22:38" x14ac:dyDescent="0.25">
      <c r="V805" s="10"/>
      <c r="AH805" s="5"/>
      <c r="AI805" s="5"/>
      <c r="AJ805" s="5"/>
      <c r="AK805" s="5"/>
      <c r="AL805" s="5"/>
    </row>
    <row r="806" spans="22:38" x14ac:dyDescent="0.25">
      <c r="V806" s="10"/>
      <c r="AH806" s="5"/>
      <c r="AI806" s="5"/>
      <c r="AJ806" s="5"/>
      <c r="AK806" s="5"/>
      <c r="AL806" s="5"/>
    </row>
    <row r="807" spans="22:38" x14ac:dyDescent="0.25">
      <c r="V807" s="10"/>
      <c r="AH807" s="5"/>
      <c r="AI807" s="5"/>
      <c r="AJ807" s="5"/>
      <c r="AK807" s="5"/>
      <c r="AL807" s="5"/>
    </row>
    <row r="808" spans="22:38" x14ac:dyDescent="0.25">
      <c r="V808" s="10"/>
      <c r="AH808" s="5"/>
      <c r="AI808" s="5"/>
      <c r="AJ808" s="5"/>
      <c r="AK808" s="5"/>
      <c r="AL808" s="5"/>
    </row>
    <row r="809" spans="22:38" x14ac:dyDescent="0.25">
      <c r="V809" s="10"/>
      <c r="AH809" s="5"/>
      <c r="AI809" s="5"/>
      <c r="AJ809" s="5"/>
      <c r="AK809" s="5"/>
      <c r="AL809" s="5"/>
    </row>
    <row r="810" spans="22:38" x14ac:dyDescent="0.25">
      <c r="V810" s="10"/>
      <c r="AH810" s="5"/>
      <c r="AI810" s="5"/>
      <c r="AJ810" s="5"/>
      <c r="AK810" s="5"/>
      <c r="AL810" s="5"/>
    </row>
    <row r="811" spans="22:38" x14ac:dyDescent="0.25">
      <c r="V811" s="10"/>
      <c r="AH811" s="5"/>
      <c r="AI811" s="5"/>
      <c r="AJ811" s="5"/>
      <c r="AK811" s="5"/>
      <c r="AL811" s="5"/>
    </row>
    <row r="812" spans="22:38" x14ac:dyDescent="0.25">
      <c r="V812" s="10"/>
      <c r="AH812" s="5"/>
      <c r="AI812" s="5"/>
      <c r="AJ812" s="5"/>
      <c r="AK812" s="5"/>
      <c r="AL812" s="5"/>
    </row>
    <row r="813" spans="22:38" x14ac:dyDescent="0.25">
      <c r="V813" s="10"/>
      <c r="AH813" s="5"/>
      <c r="AI813" s="5"/>
      <c r="AJ813" s="5"/>
      <c r="AK813" s="5"/>
      <c r="AL813" s="5"/>
    </row>
    <row r="814" spans="22:38" x14ac:dyDescent="0.25">
      <c r="V814" s="10"/>
      <c r="AH814" s="5"/>
      <c r="AI814" s="5"/>
      <c r="AJ814" s="5"/>
      <c r="AK814" s="5"/>
      <c r="AL814" s="5"/>
    </row>
    <row r="815" spans="22:38" x14ac:dyDescent="0.25">
      <c r="V815" s="10"/>
      <c r="AH815" s="5"/>
      <c r="AI815" s="5"/>
      <c r="AJ815" s="5"/>
      <c r="AK815" s="5"/>
      <c r="AL815" s="5"/>
    </row>
    <row r="816" spans="22:38" x14ac:dyDescent="0.25">
      <c r="V816" s="10"/>
      <c r="AH816" s="5"/>
      <c r="AI816" s="5"/>
      <c r="AJ816" s="5"/>
      <c r="AK816" s="5"/>
      <c r="AL816" s="5"/>
    </row>
    <row r="817" spans="22:38" x14ac:dyDescent="0.25">
      <c r="V817" s="10"/>
      <c r="AH817" s="5"/>
      <c r="AI817" s="5"/>
      <c r="AJ817" s="5"/>
      <c r="AK817" s="5"/>
      <c r="AL817" s="5"/>
    </row>
    <row r="818" spans="22:38" x14ac:dyDescent="0.25">
      <c r="V818" s="10"/>
      <c r="AH818" s="5"/>
      <c r="AI818" s="5"/>
      <c r="AJ818" s="5"/>
      <c r="AK818" s="5"/>
      <c r="AL818" s="5"/>
    </row>
    <row r="819" spans="22:38" x14ac:dyDescent="0.25">
      <c r="V819" s="10"/>
      <c r="AH819" s="5"/>
      <c r="AI819" s="5"/>
      <c r="AJ819" s="5"/>
      <c r="AK819" s="5"/>
      <c r="AL819" s="5"/>
    </row>
    <row r="820" spans="22:38" x14ac:dyDescent="0.25">
      <c r="V820" s="10"/>
      <c r="AH820" s="5"/>
      <c r="AI820" s="5"/>
      <c r="AJ820" s="5"/>
      <c r="AK820" s="5"/>
      <c r="AL820" s="5"/>
    </row>
    <row r="821" spans="22:38" x14ac:dyDescent="0.25">
      <c r="V821" s="10"/>
      <c r="AH821" s="5"/>
      <c r="AI821" s="5"/>
      <c r="AJ821" s="5"/>
      <c r="AK821" s="5"/>
      <c r="AL821" s="5"/>
    </row>
    <row r="822" spans="22:38" x14ac:dyDescent="0.25">
      <c r="V822" s="10"/>
      <c r="AH822" s="5"/>
      <c r="AI822" s="5"/>
      <c r="AJ822" s="5"/>
      <c r="AK822" s="5"/>
      <c r="AL822" s="5"/>
    </row>
    <row r="823" spans="22:38" x14ac:dyDescent="0.25">
      <c r="V823" s="10"/>
      <c r="AH823" s="5"/>
      <c r="AI823" s="5"/>
      <c r="AJ823" s="5"/>
      <c r="AK823" s="5"/>
      <c r="AL823" s="5"/>
    </row>
    <row r="824" spans="22:38" x14ac:dyDescent="0.25">
      <c r="V824" s="10"/>
      <c r="AH824" s="5"/>
      <c r="AI824" s="5"/>
      <c r="AJ824" s="5"/>
      <c r="AK824" s="5"/>
      <c r="AL824" s="5"/>
    </row>
    <row r="825" spans="22:38" x14ac:dyDescent="0.25">
      <c r="V825" s="10"/>
      <c r="AH825" s="5"/>
      <c r="AI825" s="5"/>
      <c r="AJ825" s="5"/>
      <c r="AK825" s="5"/>
      <c r="AL825" s="5"/>
    </row>
    <row r="826" spans="22:38" x14ac:dyDescent="0.25">
      <c r="V826" s="10"/>
      <c r="AH826" s="5"/>
      <c r="AI826" s="5"/>
      <c r="AJ826" s="5"/>
      <c r="AK826" s="5"/>
      <c r="AL826" s="5"/>
    </row>
    <row r="827" spans="22:38" x14ac:dyDescent="0.25">
      <c r="V827" s="10"/>
      <c r="AH827" s="5"/>
      <c r="AI827" s="5"/>
      <c r="AJ827" s="5"/>
      <c r="AK827" s="5"/>
      <c r="AL827" s="5"/>
    </row>
    <row r="828" spans="22:38" x14ac:dyDescent="0.25">
      <c r="V828" s="10"/>
      <c r="AH828" s="5"/>
      <c r="AI828" s="5"/>
      <c r="AJ828" s="5"/>
      <c r="AK828" s="5"/>
      <c r="AL828" s="5"/>
    </row>
    <row r="829" spans="22:38" x14ac:dyDescent="0.25">
      <c r="V829" s="10"/>
      <c r="AH829" s="5"/>
      <c r="AI829" s="5"/>
      <c r="AJ829" s="5"/>
      <c r="AK829" s="5"/>
      <c r="AL829" s="5"/>
    </row>
    <row r="830" spans="22:38" x14ac:dyDescent="0.25">
      <c r="V830" s="10"/>
      <c r="AH830" s="5"/>
      <c r="AI830" s="5"/>
      <c r="AJ830" s="5"/>
      <c r="AK830" s="5"/>
      <c r="AL830" s="5"/>
    </row>
    <row r="831" spans="22:38" x14ac:dyDescent="0.25">
      <c r="V831" s="10"/>
      <c r="AH831" s="5"/>
      <c r="AI831" s="5"/>
      <c r="AJ831" s="5"/>
      <c r="AK831" s="5"/>
      <c r="AL831" s="5"/>
    </row>
    <row r="832" spans="22:38" x14ac:dyDescent="0.25">
      <c r="V832" s="10"/>
      <c r="AH832" s="5"/>
      <c r="AI832" s="5"/>
      <c r="AJ832" s="5"/>
      <c r="AK832" s="5"/>
      <c r="AL832" s="5"/>
    </row>
    <row r="833" spans="22:38" x14ac:dyDescent="0.25">
      <c r="V833" s="10"/>
      <c r="AH833" s="5"/>
      <c r="AI833" s="5"/>
      <c r="AJ833" s="5"/>
      <c r="AK833" s="5"/>
      <c r="AL833" s="5"/>
    </row>
    <row r="834" spans="22:38" x14ac:dyDescent="0.25">
      <c r="V834" s="10"/>
      <c r="AH834" s="5"/>
      <c r="AI834" s="5"/>
      <c r="AJ834" s="5"/>
      <c r="AK834" s="5"/>
      <c r="AL834" s="5"/>
    </row>
    <row r="835" spans="22:38" x14ac:dyDescent="0.25">
      <c r="V835" s="10"/>
      <c r="AH835" s="5"/>
      <c r="AI835" s="5"/>
      <c r="AJ835" s="5"/>
      <c r="AK835" s="5"/>
      <c r="AL835" s="5"/>
    </row>
    <row r="836" spans="22:38" x14ac:dyDescent="0.25">
      <c r="V836" s="10"/>
      <c r="AH836" s="5"/>
      <c r="AI836" s="5"/>
      <c r="AJ836" s="5"/>
      <c r="AK836" s="5"/>
      <c r="AL836" s="5"/>
    </row>
    <row r="837" spans="22:38" x14ac:dyDescent="0.25">
      <c r="V837" s="10"/>
      <c r="AH837" s="5"/>
      <c r="AI837" s="5"/>
      <c r="AJ837" s="5"/>
      <c r="AK837" s="5"/>
      <c r="AL837" s="5"/>
    </row>
    <row r="838" spans="22:38" x14ac:dyDescent="0.25">
      <c r="V838" s="10"/>
      <c r="AH838" s="5"/>
      <c r="AI838" s="5"/>
      <c r="AJ838" s="5"/>
      <c r="AK838" s="5"/>
      <c r="AL838" s="5"/>
    </row>
    <row r="839" spans="22:38" x14ac:dyDescent="0.25">
      <c r="V839" s="10"/>
      <c r="AH839" s="5"/>
      <c r="AI839" s="5"/>
      <c r="AJ839" s="5"/>
      <c r="AK839" s="5"/>
      <c r="AL839" s="5"/>
    </row>
    <row r="840" spans="22:38" x14ac:dyDescent="0.25">
      <c r="V840" s="10"/>
      <c r="AH840" s="5"/>
      <c r="AI840" s="5"/>
      <c r="AJ840" s="5"/>
      <c r="AK840" s="5"/>
      <c r="AL840" s="5"/>
    </row>
    <row r="841" spans="22:38" x14ac:dyDescent="0.25">
      <c r="V841" s="10"/>
      <c r="AH841" s="5"/>
      <c r="AI841" s="5"/>
      <c r="AJ841" s="5"/>
      <c r="AK841" s="5"/>
      <c r="AL841" s="5"/>
    </row>
    <row r="842" spans="22:38" x14ac:dyDescent="0.25">
      <c r="V842" s="10"/>
      <c r="AH842" s="5"/>
      <c r="AI842" s="5"/>
      <c r="AJ842" s="5"/>
      <c r="AK842" s="5"/>
      <c r="AL842" s="5"/>
    </row>
    <row r="843" spans="22:38" x14ac:dyDescent="0.25">
      <c r="V843" s="10"/>
      <c r="AH843" s="5"/>
      <c r="AI843" s="5"/>
      <c r="AJ843" s="5"/>
      <c r="AK843" s="5"/>
      <c r="AL843" s="5"/>
    </row>
    <row r="844" spans="22:38" x14ac:dyDescent="0.25">
      <c r="V844" s="10"/>
      <c r="AH844" s="5"/>
      <c r="AI844" s="5"/>
      <c r="AJ844" s="5"/>
      <c r="AK844" s="5"/>
      <c r="AL844" s="5"/>
    </row>
    <row r="845" spans="22:38" x14ac:dyDescent="0.25">
      <c r="V845" s="10"/>
      <c r="AH845" s="5"/>
      <c r="AI845" s="5"/>
      <c r="AJ845" s="5"/>
      <c r="AK845" s="5"/>
      <c r="AL845" s="5"/>
    </row>
    <row r="846" spans="22:38" x14ac:dyDescent="0.25">
      <c r="V846" s="10"/>
      <c r="AH846" s="5"/>
      <c r="AI846" s="5"/>
      <c r="AJ846" s="5"/>
      <c r="AK846" s="5"/>
      <c r="AL846" s="5"/>
    </row>
    <row r="847" spans="22:38" x14ac:dyDescent="0.25">
      <c r="V847" s="10"/>
      <c r="AH847" s="5"/>
      <c r="AI847" s="5"/>
      <c r="AJ847" s="5"/>
      <c r="AK847" s="5"/>
      <c r="AL847" s="5"/>
    </row>
    <row r="848" spans="22:38" x14ac:dyDescent="0.25">
      <c r="V848" s="10"/>
      <c r="AH848" s="5"/>
      <c r="AI848" s="5"/>
      <c r="AJ848" s="5"/>
      <c r="AK848" s="5"/>
      <c r="AL848" s="5"/>
    </row>
    <row r="849" spans="22:38" x14ac:dyDescent="0.25">
      <c r="V849" s="10"/>
      <c r="AH849" s="5"/>
      <c r="AI849" s="5"/>
      <c r="AJ849" s="5"/>
      <c r="AK849" s="5"/>
      <c r="AL849" s="5"/>
    </row>
    <row r="850" spans="22:38" x14ac:dyDescent="0.25">
      <c r="V850" s="10"/>
      <c r="AH850" s="5"/>
      <c r="AI850" s="5"/>
      <c r="AJ850" s="5"/>
      <c r="AK850" s="5"/>
      <c r="AL850" s="5"/>
    </row>
    <row r="851" spans="22:38" x14ac:dyDescent="0.25">
      <c r="V851" s="10"/>
      <c r="AH851" s="5"/>
      <c r="AI851" s="5"/>
      <c r="AJ851" s="5"/>
      <c r="AK851" s="5"/>
      <c r="AL851" s="5"/>
    </row>
    <row r="852" spans="22:38" x14ac:dyDescent="0.25">
      <c r="V852" s="10"/>
      <c r="AH852" s="5"/>
      <c r="AI852" s="5"/>
      <c r="AJ852" s="5"/>
      <c r="AK852" s="5"/>
      <c r="AL852" s="5"/>
    </row>
    <row r="853" spans="22:38" x14ac:dyDescent="0.25">
      <c r="V853" s="10"/>
      <c r="AH853" s="5"/>
      <c r="AI853" s="5"/>
      <c r="AJ853" s="5"/>
      <c r="AK853" s="5"/>
      <c r="AL853" s="5"/>
    </row>
    <row r="854" spans="22:38" x14ac:dyDescent="0.25">
      <c r="V854" s="10"/>
      <c r="AH854" s="5"/>
      <c r="AI854" s="5"/>
      <c r="AJ854" s="5"/>
      <c r="AK854" s="5"/>
      <c r="AL854" s="5"/>
    </row>
    <row r="855" spans="22:38" x14ac:dyDescent="0.25">
      <c r="V855" s="10"/>
      <c r="AH855" s="5"/>
      <c r="AI855" s="5"/>
      <c r="AJ855" s="5"/>
      <c r="AK855" s="5"/>
      <c r="AL855" s="5"/>
    </row>
    <row r="856" spans="22:38" x14ac:dyDescent="0.25">
      <c r="V856" s="10"/>
      <c r="AH856" s="5"/>
      <c r="AI856" s="5"/>
      <c r="AJ856" s="5"/>
      <c r="AK856" s="5"/>
      <c r="AL856" s="5"/>
    </row>
    <row r="857" spans="22:38" x14ac:dyDescent="0.25">
      <c r="V857" s="10"/>
      <c r="AH857" s="5"/>
      <c r="AI857" s="5"/>
      <c r="AJ857" s="5"/>
      <c r="AK857" s="5"/>
      <c r="AL857" s="5"/>
    </row>
    <row r="858" spans="22:38" x14ac:dyDescent="0.25">
      <c r="V858" s="10"/>
      <c r="AH858" s="5"/>
      <c r="AI858" s="5"/>
      <c r="AJ858" s="5"/>
      <c r="AK858" s="5"/>
      <c r="AL858" s="5"/>
    </row>
    <row r="859" spans="22:38" x14ac:dyDescent="0.25">
      <c r="V859" s="10"/>
      <c r="AH859" s="5"/>
      <c r="AI859" s="5"/>
      <c r="AJ859" s="5"/>
      <c r="AK859" s="5"/>
      <c r="AL859" s="5"/>
    </row>
    <row r="860" spans="22:38" x14ac:dyDescent="0.25">
      <c r="V860" s="10"/>
      <c r="AH860" s="5"/>
      <c r="AI860" s="5"/>
      <c r="AJ860" s="5"/>
      <c r="AK860" s="5"/>
      <c r="AL860" s="5"/>
    </row>
    <row r="861" spans="22:38" x14ac:dyDescent="0.25">
      <c r="V861" s="10"/>
      <c r="AH861" s="5"/>
      <c r="AI861" s="5"/>
      <c r="AJ861" s="5"/>
      <c r="AK861" s="5"/>
      <c r="AL861" s="5"/>
    </row>
    <row r="862" spans="22:38" x14ac:dyDescent="0.25">
      <c r="V862" s="10"/>
      <c r="AH862" s="5"/>
      <c r="AI862" s="5"/>
      <c r="AJ862" s="5"/>
      <c r="AK862" s="5"/>
      <c r="AL862" s="5"/>
    </row>
    <row r="863" spans="22:38" x14ac:dyDescent="0.25">
      <c r="V863" s="10"/>
      <c r="AH863" s="5"/>
      <c r="AI863" s="5"/>
      <c r="AJ863" s="5"/>
      <c r="AK863" s="5"/>
      <c r="AL863" s="5"/>
    </row>
    <row r="864" spans="22:38" x14ac:dyDescent="0.25">
      <c r="V864" s="10"/>
      <c r="AH864" s="5"/>
      <c r="AI864" s="5"/>
      <c r="AJ864" s="5"/>
      <c r="AK864" s="5"/>
      <c r="AL864" s="5"/>
    </row>
    <row r="865" spans="22:38" x14ac:dyDescent="0.25">
      <c r="V865" s="10"/>
      <c r="AH865" s="5"/>
      <c r="AI865" s="5"/>
      <c r="AJ865" s="5"/>
      <c r="AK865" s="5"/>
      <c r="AL865" s="5"/>
    </row>
    <row r="866" spans="22:38" x14ac:dyDescent="0.25">
      <c r="V866" s="10"/>
      <c r="AH866" s="5"/>
      <c r="AI866" s="5"/>
      <c r="AJ866" s="5"/>
      <c r="AK866" s="5"/>
      <c r="AL866" s="5"/>
    </row>
    <row r="867" spans="22:38" x14ac:dyDescent="0.25">
      <c r="V867" s="10"/>
      <c r="AH867" s="5"/>
      <c r="AI867" s="5"/>
      <c r="AJ867" s="5"/>
      <c r="AK867" s="5"/>
      <c r="AL867" s="5"/>
    </row>
    <row r="868" spans="22:38" x14ac:dyDescent="0.25">
      <c r="V868" s="10"/>
      <c r="AH868" s="5"/>
      <c r="AI868" s="5"/>
      <c r="AJ868" s="5"/>
      <c r="AK868" s="5"/>
      <c r="AL868" s="5"/>
    </row>
    <row r="869" spans="22:38" x14ac:dyDescent="0.25">
      <c r="V869" s="10"/>
      <c r="AH869" s="5"/>
      <c r="AI869" s="5"/>
      <c r="AJ869" s="5"/>
      <c r="AK869" s="5"/>
      <c r="AL869" s="5"/>
    </row>
    <row r="870" spans="22:38" x14ac:dyDescent="0.25">
      <c r="V870" s="10"/>
      <c r="AH870" s="5"/>
      <c r="AI870" s="5"/>
      <c r="AJ870" s="5"/>
      <c r="AK870" s="5"/>
      <c r="AL870" s="5"/>
    </row>
    <row r="871" spans="22:38" x14ac:dyDescent="0.25">
      <c r="V871" s="10"/>
      <c r="AH871" s="5"/>
      <c r="AI871" s="5"/>
      <c r="AJ871" s="5"/>
      <c r="AK871" s="5"/>
      <c r="AL871" s="5"/>
    </row>
    <row r="872" spans="22:38" x14ac:dyDescent="0.25">
      <c r="V872" s="10"/>
      <c r="AH872" s="5"/>
      <c r="AI872" s="5"/>
      <c r="AJ872" s="5"/>
      <c r="AK872" s="5"/>
      <c r="AL872" s="5"/>
    </row>
    <row r="873" spans="22:38" x14ac:dyDescent="0.25">
      <c r="V873" s="10"/>
      <c r="AH873" s="5"/>
      <c r="AI873" s="5"/>
      <c r="AJ873" s="5"/>
      <c r="AK873" s="5"/>
      <c r="AL873" s="5"/>
    </row>
    <row r="874" spans="22:38" x14ac:dyDescent="0.25">
      <c r="V874" s="10"/>
      <c r="AH874" s="5"/>
      <c r="AI874" s="5"/>
      <c r="AJ874" s="5"/>
      <c r="AK874" s="5"/>
      <c r="AL874" s="5"/>
    </row>
    <row r="875" spans="22:38" x14ac:dyDescent="0.25">
      <c r="V875" s="10"/>
      <c r="AH875" s="5"/>
      <c r="AI875" s="5"/>
      <c r="AJ875" s="5"/>
      <c r="AK875" s="5"/>
      <c r="AL875" s="5"/>
    </row>
    <row r="876" spans="22:38" x14ac:dyDescent="0.25">
      <c r="V876" s="10"/>
      <c r="AH876" s="5"/>
      <c r="AI876" s="5"/>
      <c r="AJ876" s="5"/>
      <c r="AK876" s="5"/>
      <c r="AL876" s="5"/>
    </row>
    <row r="877" spans="22:38" x14ac:dyDescent="0.25">
      <c r="V877" s="10"/>
      <c r="AH877" s="5"/>
      <c r="AI877" s="5"/>
      <c r="AJ877" s="5"/>
      <c r="AK877" s="5"/>
      <c r="AL877" s="5"/>
    </row>
    <row r="878" spans="22:38" x14ac:dyDescent="0.25">
      <c r="V878" s="10"/>
      <c r="AH878" s="5"/>
      <c r="AI878" s="5"/>
      <c r="AJ878" s="5"/>
      <c r="AK878" s="5"/>
      <c r="AL878" s="5"/>
    </row>
    <row r="879" spans="22:38" x14ac:dyDescent="0.25">
      <c r="V879" s="10"/>
      <c r="AH879" s="5"/>
      <c r="AI879" s="5"/>
      <c r="AJ879" s="5"/>
      <c r="AK879" s="5"/>
      <c r="AL879" s="5"/>
    </row>
    <row r="880" spans="22:38" x14ac:dyDescent="0.25">
      <c r="V880" s="10"/>
      <c r="AH880" s="5"/>
      <c r="AI880" s="5"/>
      <c r="AJ880" s="5"/>
      <c r="AK880" s="5"/>
      <c r="AL880" s="5"/>
    </row>
    <row r="881" spans="22:38" x14ac:dyDescent="0.25">
      <c r="V881" s="10"/>
      <c r="AH881" s="5"/>
      <c r="AI881" s="5"/>
      <c r="AJ881" s="5"/>
      <c r="AK881" s="5"/>
      <c r="AL881" s="5"/>
    </row>
    <row r="882" spans="22:38" x14ac:dyDescent="0.25">
      <c r="V882" s="10"/>
      <c r="AH882" s="5"/>
      <c r="AI882" s="5"/>
      <c r="AJ882" s="5"/>
      <c r="AK882" s="5"/>
      <c r="AL882" s="5"/>
    </row>
    <row r="883" spans="22:38" x14ac:dyDescent="0.25">
      <c r="V883" s="10"/>
      <c r="AH883" s="5"/>
      <c r="AI883" s="5"/>
      <c r="AJ883" s="5"/>
      <c r="AK883" s="5"/>
      <c r="AL883" s="5"/>
    </row>
    <row r="884" spans="22:38" x14ac:dyDescent="0.25">
      <c r="V884" s="10"/>
      <c r="AH884" s="5"/>
      <c r="AI884" s="5"/>
      <c r="AJ884" s="5"/>
      <c r="AK884" s="5"/>
      <c r="AL884" s="5"/>
    </row>
    <row r="885" spans="22:38" x14ac:dyDescent="0.25">
      <c r="V885" s="10"/>
      <c r="AH885" s="5"/>
      <c r="AI885" s="5"/>
      <c r="AJ885" s="5"/>
      <c r="AK885" s="5"/>
      <c r="AL885" s="5"/>
    </row>
    <row r="886" spans="22:38" x14ac:dyDescent="0.25">
      <c r="V886" s="10"/>
      <c r="AH886" s="5"/>
      <c r="AI886" s="5"/>
      <c r="AJ886" s="5"/>
      <c r="AK886" s="5"/>
      <c r="AL886" s="5"/>
    </row>
    <row r="887" spans="22:38" x14ac:dyDescent="0.25">
      <c r="V887" s="10"/>
      <c r="AH887" s="5"/>
      <c r="AI887" s="5"/>
      <c r="AJ887" s="5"/>
      <c r="AK887" s="5"/>
      <c r="AL887" s="5"/>
    </row>
    <row r="888" spans="22:38" x14ac:dyDescent="0.25">
      <c r="V888" s="10"/>
      <c r="AH888" s="5"/>
      <c r="AI888" s="5"/>
      <c r="AJ888" s="5"/>
      <c r="AK888" s="5"/>
      <c r="AL888" s="5"/>
    </row>
    <row r="889" spans="22:38" x14ac:dyDescent="0.25">
      <c r="V889" s="10"/>
      <c r="AH889" s="5"/>
      <c r="AI889" s="5"/>
      <c r="AJ889" s="5"/>
      <c r="AK889" s="5"/>
      <c r="AL889" s="5"/>
    </row>
    <row r="890" spans="22:38" x14ac:dyDescent="0.25">
      <c r="V890" s="10"/>
      <c r="AH890" s="5"/>
      <c r="AI890" s="5"/>
      <c r="AJ890" s="5"/>
      <c r="AK890" s="5"/>
      <c r="AL890" s="5"/>
    </row>
    <row r="891" spans="22:38" x14ac:dyDescent="0.25">
      <c r="V891" s="10"/>
      <c r="AH891" s="5"/>
      <c r="AI891" s="5"/>
      <c r="AJ891" s="5"/>
      <c r="AK891" s="5"/>
      <c r="AL891" s="5"/>
    </row>
    <row r="892" spans="22:38" x14ac:dyDescent="0.25">
      <c r="V892" s="10"/>
      <c r="AH892" s="5"/>
      <c r="AI892" s="5"/>
      <c r="AJ892" s="5"/>
      <c r="AK892" s="5"/>
      <c r="AL892" s="5"/>
    </row>
    <row r="893" spans="22:38" x14ac:dyDescent="0.25">
      <c r="V893" s="10"/>
      <c r="AH893" s="5"/>
      <c r="AI893" s="5"/>
      <c r="AJ893" s="5"/>
      <c r="AK893" s="5"/>
      <c r="AL893" s="5"/>
    </row>
    <row r="894" spans="22:38" x14ac:dyDescent="0.25">
      <c r="V894" s="10"/>
      <c r="AH894" s="5"/>
      <c r="AI894" s="5"/>
      <c r="AJ894" s="5"/>
      <c r="AK894" s="5"/>
      <c r="AL894" s="5"/>
    </row>
    <row r="895" spans="22:38" x14ac:dyDescent="0.25">
      <c r="V895" s="10"/>
      <c r="AH895" s="5"/>
      <c r="AI895" s="5"/>
      <c r="AJ895" s="5"/>
      <c r="AK895" s="5"/>
      <c r="AL895" s="5"/>
    </row>
    <row r="896" spans="22:38" x14ac:dyDescent="0.25">
      <c r="V896" s="10"/>
      <c r="AH896" s="5"/>
      <c r="AI896" s="5"/>
      <c r="AJ896" s="5"/>
      <c r="AK896" s="5"/>
      <c r="AL896" s="5"/>
    </row>
    <row r="897" spans="22:38" x14ac:dyDescent="0.25">
      <c r="V897" s="10"/>
      <c r="AH897" s="5"/>
      <c r="AI897" s="5"/>
      <c r="AJ897" s="5"/>
      <c r="AK897" s="5"/>
      <c r="AL897" s="5"/>
    </row>
    <row r="898" spans="22:38" x14ac:dyDescent="0.25">
      <c r="V898" s="10"/>
      <c r="AH898" s="5"/>
      <c r="AI898" s="5"/>
      <c r="AJ898" s="5"/>
      <c r="AK898" s="5"/>
      <c r="AL898" s="5"/>
    </row>
    <row r="899" spans="22:38" x14ac:dyDescent="0.25">
      <c r="V899" s="10"/>
      <c r="AH899" s="5"/>
      <c r="AI899" s="5"/>
      <c r="AJ899" s="5"/>
      <c r="AK899" s="5"/>
      <c r="AL899" s="5"/>
    </row>
    <row r="900" spans="22:38" x14ac:dyDescent="0.25">
      <c r="V900" s="10"/>
      <c r="AH900" s="5"/>
      <c r="AI900" s="5"/>
      <c r="AJ900" s="5"/>
      <c r="AK900" s="5"/>
      <c r="AL900" s="5"/>
    </row>
    <row r="901" spans="22:38" x14ac:dyDescent="0.25">
      <c r="V901" s="10"/>
      <c r="AH901" s="5"/>
      <c r="AI901" s="5"/>
      <c r="AJ901" s="5"/>
      <c r="AK901" s="5"/>
      <c r="AL901" s="5"/>
    </row>
    <row r="902" spans="22:38" x14ac:dyDescent="0.25">
      <c r="V902" s="10"/>
      <c r="AH902" s="5"/>
      <c r="AI902" s="5"/>
      <c r="AJ902" s="5"/>
      <c r="AK902" s="5"/>
      <c r="AL902" s="5"/>
    </row>
    <row r="903" spans="22:38" x14ac:dyDescent="0.25">
      <c r="V903" s="10"/>
      <c r="AH903" s="5"/>
      <c r="AI903" s="5"/>
      <c r="AJ903" s="5"/>
      <c r="AK903" s="5"/>
      <c r="AL903" s="5"/>
    </row>
    <row r="904" spans="22:38" x14ac:dyDescent="0.25">
      <c r="V904" s="10"/>
      <c r="AH904" s="5"/>
      <c r="AI904" s="5"/>
      <c r="AJ904" s="5"/>
      <c r="AK904" s="5"/>
      <c r="AL904" s="5"/>
    </row>
    <row r="905" spans="22:38" x14ac:dyDescent="0.25">
      <c r="V905" s="10"/>
      <c r="AH905" s="5"/>
      <c r="AI905" s="5"/>
      <c r="AJ905" s="5"/>
      <c r="AK905" s="5"/>
      <c r="AL905" s="5"/>
    </row>
    <row r="906" spans="22:38" x14ac:dyDescent="0.25">
      <c r="V906" s="10"/>
      <c r="AH906" s="5"/>
      <c r="AI906" s="5"/>
      <c r="AJ906" s="5"/>
      <c r="AK906" s="5"/>
      <c r="AL906" s="5"/>
    </row>
    <row r="907" spans="22:38" x14ac:dyDescent="0.25">
      <c r="V907" s="10"/>
      <c r="AH907" s="5"/>
      <c r="AI907" s="5"/>
      <c r="AJ907" s="5"/>
      <c r="AK907" s="5"/>
      <c r="AL907" s="5"/>
    </row>
    <row r="908" spans="22:38" x14ac:dyDescent="0.25">
      <c r="V908" s="10"/>
      <c r="AH908" s="5"/>
      <c r="AI908" s="5"/>
      <c r="AJ908" s="5"/>
      <c r="AK908" s="5"/>
      <c r="AL908" s="5"/>
    </row>
    <row r="909" spans="22:38" x14ac:dyDescent="0.25">
      <c r="V909" s="10"/>
      <c r="AH909" s="5"/>
      <c r="AI909" s="5"/>
      <c r="AJ909" s="5"/>
      <c r="AK909" s="5"/>
      <c r="AL909" s="5"/>
    </row>
    <row r="910" spans="22:38" x14ac:dyDescent="0.25">
      <c r="V910" s="10"/>
      <c r="AH910" s="5"/>
      <c r="AI910" s="5"/>
      <c r="AJ910" s="5"/>
      <c r="AK910" s="5"/>
      <c r="AL910" s="5"/>
    </row>
    <row r="911" spans="22:38" x14ac:dyDescent="0.25">
      <c r="V911" s="10"/>
      <c r="AH911" s="5"/>
      <c r="AI911" s="5"/>
      <c r="AJ911" s="5"/>
      <c r="AK911" s="5"/>
      <c r="AL911" s="5"/>
    </row>
    <row r="912" spans="22:38" x14ac:dyDescent="0.25">
      <c r="V912" s="10"/>
      <c r="AH912" s="5"/>
      <c r="AI912" s="5"/>
      <c r="AJ912" s="5"/>
      <c r="AK912" s="5"/>
      <c r="AL912" s="5"/>
    </row>
    <row r="913" spans="22:38" x14ac:dyDescent="0.25">
      <c r="V913" s="10"/>
      <c r="AH913" s="5"/>
      <c r="AI913" s="5"/>
      <c r="AJ913" s="5"/>
      <c r="AK913" s="5"/>
      <c r="AL913" s="5"/>
    </row>
    <row r="914" spans="22:38" x14ac:dyDescent="0.25">
      <c r="V914" s="10"/>
      <c r="AH914" s="5"/>
      <c r="AI914" s="5"/>
      <c r="AJ914" s="5"/>
      <c r="AK914" s="5"/>
      <c r="AL914" s="5"/>
    </row>
    <row r="915" spans="22:38" x14ac:dyDescent="0.25">
      <c r="V915" s="10"/>
      <c r="AH915" s="5"/>
      <c r="AI915" s="5"/>
      <c r="AJ915" s="5"/>
      <c r="AK915" s="5"/>
      <c r="AL915" s="5"/>
    </row>
    <row r="916" spans="22:38" x14ac:dyDescent="0.25">
      <c r="V916" s="10"/>
      <c r="AH916" s="5"/>
      <c r="AI916" s="5"/>
      <c r="AJ916" s="5"/>
      <c r="AK916" s="5"/>
      <c r="AL916" s="5"/>
    </row>
    <row r="917" spans="22:38" x14ac:dyDescent="0.25">
      <c r="V917" s="10"/>
      <c r="AH917" s="5"/>
      <c r="AI917" s="5"/>
      <c r="AJ917" s="5"/>
      <c r="AK917" s="5"/>
      <c r="AL917" s="5"/>
    </row>
    <row r="918" spans="22:38" x14ac:dyDescent="0.25">
      <c r="V918" s="10"/>
      <c r="AH918" s="5"/>
      <c r="AI918" s="5"/>
      <c r="AJ918" s="5"/>
      <c r="AK918" s="5"/>
      <c r="AL918" s="5"/>
    </row>
    <row r="919" spans="22:38" x14ac:dyDescent="0.25">
      <c r="V919" s="10"/>
      <c r="AH919" s="5"/>
      <c r="AI919" s="5"/>
      <c r="AJ919" s="5"/>
      <c r="AK919" s="5"/>
      <c r="AL919" s="5"/>
    </row>
    <row r="920" spans="22:38" x14ac:dyDescent="0.25">
      <c r="V920" s="10"/>
      <c r="AH920" s="5"/>
      <c r="AI920" s="5"/>
      <c r="AJ920" s="5"/>
      <c r="AK920" s="5"/>
      <c r="AL920" s="5"/>
    </row>
    <row r="921" spans="22:38" x14ac:dyDescent="0.25">
      <c r="V921" s="10"/>
      <c r="AH921" s="5"/>
      <c r="AI921" s="5"/>
      <c r="AJ921" s="5"/>
      <c r="AK921" s="5"/>
      <c r="AL921" s="5"/>
    </row>
    <row r="922" spans="22:38" x14ac:dyDescent="0.25">
      <c r="V922" s="10"/>
      <c r="AH922" s="5"/>
      <c r="AI922" s="5"/>
      <c r="AJ922" s="5"/>
      <c r="AK922" s="5"/>
      <c r="AL922" s="5"/>
    </row>
    <row r="923" spans="22:38" x14ac:dyDescent="0.25">
      <c r="V923" s="10"/>
      <c r="AH923" s="5"/>
      <c r="AI923" s="5"/>
      <c r="AJ923" s="5"/>
      <c r="AK923" s="5"/>
      <c r="AL923" s="5"/>
    </row>
    <row r="924" spans="22:38" x14ac:dyDescent="0.25">
      <c r="V924" s="10"/>
      <c r="AH924" s="5"/>
      <c r="AI924" s="5"/>
      <c r="AJ924" s="5"/>
      <c r="AK924" s="5"/>
      <c r="AL924" s="5"/>
    </row>
    <row r="925" spans="22:38" x14ac:dyDescent="0.25">
      <c r="V925" s="10"/>
      <c r="AH925" s="5"/>
      <c r="AI925" s="5"/>
      <c r="AJ925" s="5"/>
      <c r="AK925" s="5"/>
      <c r="AL925" s="5"/>
    </row>
    <row r="926" spans="22:38" x14ac:dyDescent="0.25">
      <c r="V926" s="10"/>
      <c r="AH926" s="5"/>
      <c r="AI926" s="5"/>
      <c r="AJ926" s="5"/>
      <c r="AK926" s="5"/>
      <c r="AL926" s="5"/>
    </row>
    <row r="927" spans="22:38" x14ac:dyDescent="0.25">
      <c r="V927" s="10"/>
      <c r="AH927" s="5"/>
      <c r="AI927" s="5"/>
      <c r="AJ927" s="5"/>
      <c r="AK927" s="5"/>
      <c r="AL927" s="5"/>
    </row>
    <row r="928" spans="22:38" x14ac:dyDescent="0.25">
      <c r="V928" s="10"/>
      <c r="AH928" s="5"/>
      <c r="AI928" s="5"/>
      <c r="AJ928" s="5"/>
      <c r="AK928" s="5"/>
      <c r="AL928" s="5"/>
    </row>
    <row r="929" spans="22:38" x14ac:dyDescent="0.25">
      <c r="V929" s="10"/>
      <c r="AH929" s="5"/>
      <c r="AI929" s="5"/>
      <c r="AJ929" s="5"/>
      <c r="AK929" s="5"/>
      <c r="AL929" s="5"/>
    </row>
    <row r="930" spans="22:38" x14ac:dyDescent="0.25">
      <c r="V930" s="10"/>
      <c r="AH930" s="5"/>
      <c r="AI930" s="5"/>
      <c r="AJ930" s="5"/>
      <c r="AK930" s="5"/>
      <c r="AL930" s="5"/>
    </row>
    <row r="931" spans="22:38" x14ac:dyDescent="0.25">
      <c r="V931" s="10"/>
      <c r="AH931" s="5"/>
      <c r="AI931" s="5"/>
      <c r="AJ931" s="5"/>
      <c r="AK931" s="5"/>
      <c r="AL931" s="5"/>
    </row>
    <row r="932" spans="22:38" x14ac:dyDescent="0.25">
      <c r="V932" s="10"/>
      <c r="AH932" s="5"/>
      <c r="AI932" s="5"/>
      <c r="AJ932" s="5"/>
      <c r="AK932" s="5"/>
      <c r="AL932" s="5"/>
    </row>
    <row r="933" spans="22:38" x14ac:dyDescent="0.25">
      <c r="V933" s="10"/>
      <c r="AH933" s="5"/>
      <c r="AI933" s="5"/>
      <c r="AJ933" s="5"/>
      <c r="AK933" s="5"/>
      <c r="AL933" s="5"/>
    </row>
    <row r="934" spans="22:38" x14ac:dyDescent="0.25">
      <c r="V934" s="10"/>
      <c r="AH934" s="5"/>
      <c r="AI934" s="5"/>
      <c r="AJ934" s="5"/>
      <c r="AK934" s="5"/>
      <c r="AL934" s="5"/>
    </row>
    <row r="935" spans="22:38" x14ac:dyDescent="0.25">
      <c r="V935" s="10"/>
      <c r="AH935" s="5"/>
      <c r="AI935" s="5"/>
      <c r="AJ935" s="5"/>
      <c r="AK935" s="5"/>
      <c r="AL935" s="5"/>
    </row>
    <row r="936" spans="22:38" x14ac:dyDescent="0.25">
      <c r="V936" s="10"/>
      <c r="AH936" s="5"/>
      <c r="AI936" s="5"/>
      <c r="AJ936" s="5"/>
      <c r="AK936" s="5"/>
      <c r="AL936" s="5"/>
    </row>
    <row r="937" spans="22:38" x14ac:dyDescent="0.25">
      <c r="V937" s="10"/>
      <c r="AH937" s="5"/>
      <c r="AI937" s="5"/>
      <c r="AJ937" s="5"/>
      <c r="AK937" s="5"/>
      <c r="AL937" s="5"/>
    </row>
    <row r="938" spans="22:38" x14ac:dyDescent="0.25">
      <c r="V938" s="10"/>
      <c r="AH938" s="5"/>
      <c r="AI938" s="5"/>
      <c r="AJ938" s="5"/>
      <c r="AK938" s="5"/>
      <c r="AL938" s="5"/>
    </row>
    <row r="939" spans="22:38" x14ac:dyDescent="0.25">
      <c r="V939" s="10"/>
      <c r="AH939" s="5"/>
      <c r="AI939" s="5"/>
      <c r="AJ939" s="5"/>
      <c r="AK939" s="5"/>
      <c r="AL939" s="5"/>
    </row>
    <row r="940" spans="22:38" x14ac:dyDescent="0.25">
      <c r="V940" s="10"/>
      <c r="AH940" s="5"/>
      <c r="AI940" s="5"/>
      <c r="AJ940" s="5"/>
      <c r="AK940" s="5"/>
      <c r="AL940" s="5"/>
    </row>
    <row r="941" spans="22:38" x14ac:dyDescent="0.25">
      <c r="V941" s="10"/>
      <c r="AH941" s="5"/>
      <c r="AI941" s="5"/>
      <c r="AJ941" s="5"/>
      <c r="AK941" s="5"/>
      <c r="AL941" s="5"/>
    </row>
    <row r="942" spans="22:38" x14ac:dyDescent="0.25">
      <c r="V942" s="10"/>
      <c r="AH942" s="5"/>
      <c r="AI942" s="5"/>
      <c r="AJ942" s="5"/>
      <c r="AK942" s="5"/>
      <c r="AL942" s="5"/>
    </row>
    <row r="943" spans="22:38" x14ac:dyDescent="0.25">
      <c r="V943" s="10"/>
      <c r="AH943" s="5"/>
      <c r="AI943" s="5"/>
      <c r="AJ943" s="5"/>
      <c r="AK943" s="5"/>
      <c r="AL943" s="5"/>
    </row>
    <row r="944" spans="22:38" x14ac:dyDescent="0.25">
      <c r="V944" s="10"/>
      <c r="AH944" s="5"/>
      <c r="AI944" s="5"/>
      <c r="AJ944" s="5"/>
      <c r="AK944" s="5"/>
      <c r="AL944" s="5"/>
    </row>
    <row r="945" spans="22:38" x14ac:dyDescent="0.25">
      <c r="V945" s="10"/>
      <c r="AH945" s="5"/>
      <c r="AI945" s="5"/>
      <c r="AJ945" s="5"/>
      <c r="AK945" s="5"/>
      <c r="AL945" s="5"/>
    </row>
    <row r="946" spans="22:38" x14ac:dyDescent="0.25">
      <c r="V946" s="10"/>
      <c r="AH946" s="5"/>
      <c r="AI946" s="5"/>
      <c r="AJ946" s="5"/>
      <c r="AK946" s="5"/>
      <c r="AL946" s="5"/>
    </row>
    <row r="947" spans="22:38" x14ac:dyDescent="0.25">
      <c r="V947" s="10"/>
      <c r="AH947" s="5"/>
      <c r="AI947" s="5"/>
      <c r="AJ947" s="5"/>
      <c r="AK947" s="5"/>
      <c r="AL947" s="5"/>
    </row>
    <row r="948" spans="22:38" x14ac:dyDescent="0.25">
      <c r="V948" s="10"/>
      <c r="AH948" s="5"/>
      <c r="AI948" s="5"/>
      <c r="AJ948" s="5"/>
      <c r="AK948" s="5"/>
      <c r="AL948" s="5"/>
    </row>
    <row r="949" spans="22:38" x14ac:dyDescent="0.25">
      <c r="V949" s="10"/>
      <c r="AH949" s="5"/>
      <c r="AI949" s="5"/>
      <c r="AJ949" s="5"/>
      <c r="AK949" s="5"/>
      <c r="AL949" s="5"/>
    </row>
    <row r="950" spans="22:38" x14ac:dyDescent="0.25">
      <c r="V950" s="10"/>
      <c r="AH950" s="5"/>
      <c r="AI950" s="5"/>
      <c r="AJ950" s="5"/>
      <c r="AK950" s="5"/>
      <c r="AL950" s="5"/>
    </row>
    <row r="951" spans="22:38" x14ac:dyDescent="0.25">
      <c r="V951" s="10"/>
      <c r="AH951" s="5"/>
      <c r="AI951" s="5"/>
      <c r="AJ951" s="5"/>
      <c r="AK951" s="5"/>
      <c r="AL951" s="5"/>
    </row>
    <row r="952" spans="22:38" x14ac:dyDescent="0.25">
      <c r="V952" s="10"/>
      <c r="AH952" s="5"/>
      <c r="AI952" s="5"/>
      <c r="AJ952" s="5"/>
      <c r="AK952" s="5"/>
      <c r="AL952" s="5"/>
    </row>
    <row r="953" spans="22:38" x14ac:dyDescent="0.25">
      <c r="V953" s="10"/>
      <c r="AH953" s="5"/>
      <c r="AI953" s="5"/>
      <c r="AJ953" s="5"/>
      <c r="AK953" s="5"/>
      <c r="AL953" s="5"/>
    </row>
    <row r="954" spans="22:38" x14ac:dyDescent="0.25">
      <c r="V954" s="10"/>
      <c r="AH954" s="5"/>
      <c r="AI954" s="5"/>
      <c r="AJ954" s="5"/>
      <c r="AK954" s="5"/>
      <c r="AL954" s="5"/>
    </row>
    <row r="955" spans="22:38" x14ac:dyDescent="0.25">
      <c r="V955" s="10"/>
      <c r="AH955" s="5"/>
      <c r="AI955" s="5"/>
      <c r="AJ955" s="5"/>
      <c r="AK955" s="5"/>
      <c r="AL955" s="5"/>
    </row>
    <row r="956" spans="22:38" x14ac:dyDescent="0.25">
      <c r="V956" s="10"/>
      <c r="AH956" s="5"/>
      <c r="AI956" s="5"/>
      <c r="AJ956" s="5"/>
      <c r="AK956" s="5"/>
      <c r="AL956" s="5"/>
    </row>
    <row r="957" spans="22:38" x14ac:dyDescent="0.25">
      <c r="V957" s="10"/>
      <c r="AH957" s="5"/>
      <c r="AI957" s="5"/>
      <c r="AJ957" s="5"/>
      <c r="AK957" s="5"/>
      <c r="AL957" s="5"/>
    </row>
    <row r="958" spans="22:38" x14ac:dyDescent="0.25">
      <c r="V958" s="10"/>
      <c r="AH958" s="5"/>
      <c r="AI958" s="5"/>
      <c r="AJ958" s="5"/>
      <c r="AK958" s="5"/>
      <c r="AL958" s="5"/>
    </row>
    <row r="959" spans="22:38" x14ac:dyDescent="0.25">
      <c r="V959" s="10"/>
      <c r="AH959" s="5"/>
      <c r="AI959" s="5"/>
      <c r="AJ959" s="5"/>
      <c r="AK959" s="5"/>
      <c r="AL959" s="5"/>
    </row>
    <row r="960" spans="22:38" x14ac:dyDescent="0.25">
      <c r="V960" s="10"/>
      <c r="AH960" s="5"/>
      <c r="AI960" s="5"/>
      <c r="AJ960" s="5"/>
      <c r="AK960" s="5"/>
      <c r="AL960" s="5"/>
    </row>
    <row r="961" spans="22:38" x14ac:dyDescent="0.25">
      <c r="V961" s="10"/>
      <c r="AH961" s="5"/>
      <c r="AI961" s="5"/>
      <c r="AJ961" s="5"/>
      <c r="AK961" s="5"/>
      <c r="AL961" s="5"/>
    </row>
    <row r="962" spans="22:38" x14ac:dyDescent="0.25">
      <c r="V962" s="10"/>
      <c r="AH962" s="5"/>
      <c r="AI962" s="5"/>
      <c r="AJ962" s="5"/>
      <c r="AK962" s="5"/>
      <c r="AL962" s="5"/>
    </row>
    <row r="963" spans="22:38" x14ac:dyDescent="0.25">
      <c r="V963" s="10"/>
      <c r="AH963" s="5"/>
      <c r="AI963" s="5"/>
      <c r="AJ963" s="5"/>
      <c r="AK963" s="5"/>
      <c r="AL963" s="5"/>
    </row>
    <row r="964" spans="22:38" x14ac:dyDescent="0.25">
      <c r="V964" s="10"/>
      <c r="AH964" s="5"/>
      <c r="AI964" s="5"/>
      <c r="AJ964" s="5"/>
      <c r="AK964" s="5"/>
      <c r="AL964" s="5"/>
    </row>
    <row r="965" spans="22:38" x14ac:dyDescent="0.25">
      <c r="V965" s="10"/>
      <c r="AH965" s="5"/>
      <c r="AI965" s="5"/>
      <c r="AJ965" s="5"/>
      <c r="AK965" s="5"/>
      <c r="AL965" s="5"/>
    </row>
    <row r="966" spans="22:38" x14ac:dyDescent="0.25">
      <c r="V966" s="10"/>
      <c r="AH966" s="5"/>
      <c r="AI966" s="5"/>
      <c r="AJ966" s="5"/>
      <c r="AK966" s="5"/>
      <c r="AL966" s="5"/>
    </row>
    <row r="967" spans="22:38" x14ac:dyDescent="0.25">
      <c r="V967" s="10"/>
      <c r="AH967" s="5"/>
      <c r="AI967" s="5"/>
      <c r="AJ967" s="5"/>
      <c r="AK967" s="5"/>
      <c r="AL967" s="5"/>
    </row>
    <row r="968" spans="22:38" x14ac:dyDescent="0.25">
      <c r="V968" s="10"/>
      <c r="AH968" s="5"/>
      <c r="AI968" s="5"/>
      <c r="AJ968" s="5"/>
      <c r="AK968" s="5"/>
      <c r="AL968" s="5"/>
    </row>
    <row r="969" spans="22:38" x14ac:dyDescent="0.25">
      <c r="V969" s="10"/>
      <c r="AH969" s="5"/>
      <c r="AI969" s="5"/>
      <c r="AJ969" s="5"/>
      <c r="AK969" s="5"/>
      <c r="AL969" s="5"/>
    </row>
    <row r="970" spans="22:38" x14ac:dyDescent="0.25">
      <c r="V970" s="10"/>
      <c r="AH970" s="5"/>
      <c r="AI970" s="5"/>
      <c r="AJ970" s="5"/>
      <c r="AK970" s="5"/>
      <c r="AL970" s="5"/>
    </row>
    <row r="971" spans="22:38" x14ac:dyDescent="0.25">
      <c r="V971" s="10"/>
      <c r="AH971" s="5"/>
      <c r="AI971" s="5"/>
      <c r="AJ971" s="5"/>
      <c r="AK971" s="5"/>
      <c r="AL971" s="5"/>
    </row>
    <row r="972" spans="22:38" x14ac:dyDescent="0.25">
      <c r="V972" s="10"/>
      <c r="AH972" s="5"/>
      <c r="AI972" s="5"/>
      <c r="AJ972" s="5"/>
      <c r="AK972" s="5"/>
      <c r="AL972" s="5"/>
    </row>
    <row r="973" spans="22:38" x14ac:dyDescent="0.25">
      <c r="V973" s="10"/>
      <c r="AH973" s="5"/>
      <c r="AI973" s="5"/>
      <c r="AJ973" s="5"/>
      <c r="AK973" s="5"/>
      <c r="AL973" s="5"/>
    </row>
    <row r="974" spans="22:38" x14ac:dyDescent="0.25">
      <c r="V974" s="10"/>
      <c r="AH974" s="5"/>
      <c r="AI974" s="5"/>
      <c r="AJ974" s="5"/>
      <c r="AK974" s="5"/>
      <c r="AL974" s="5"/>
    </row>
    <row r="975" spans="22:38" x14ac:dyDescent="0.25">
      <c r="V975" s="10"/>
      <c r="AH975" s="5"/>
      <c r="AI975" s="5"/>
      <c r="AJ975" s="5"/>
      <c r="AK975" s="5"/>
      <c r="AL975" s="5"/>
    </row>
    <row r="976" spans="22:38" x14ac:dyDescent="0.25">
      <c r="V976" s="10"/>
      <c r="AH976" s="5"/>
      <c r="AI976" s="5"/>
      <c r="AJ976" s="5"/>
      <c r="AK976" s="5"/>
      <c r="AL976" s="5"/>
    </row>
    <row r="977" spans="22:38" x14ac:dyDescent="0.25">
      <c r="V977" s="10"/>
      <c r="AH977" s="5"/>
      <c r="AI977" s="5"/>
      <c r="AJ977" s="5"/>
      <c r="AK977" s="5"/>
      <c r="AL977" s="5"/>
    </row>
    <row r="978" spans="22:38" x14ac:dyDescent="0.25">
      <c r="V978" s="10"/>
      <c r="AH978" s="5"/>
      <c r="AI978" s="5"/>
      <c r="AJ978" s="5"/>
      <c r="AK978" s="5"/>
      <c r="AL978" s="5"/>
    </row>
    <row r="979" spans="22:38" x14ac:dyDescent="0.25">
      <c r="V979" s="10"/>
      <c r="AH979" s="5"/>
      <c r="AI979" s="5"/>
      <c r="AJ979" s="5"/>
      <c r="AK979" s="5"/>
      <c r="AL979" s="5"/>
    </row>
    <row r="980" spans="22:38" x14ac:dyDescent="0.25">
      <c r="V980" s="10"/>
      <c r="AH980" s="5"/>
      <c r="AI980" s="5"/>
      <c r="AJ980" s="5"/>
      <c r="AK980" s="5"/>
      <c r="AL980" s="5"/>
    </row>
    <row r="981" spans="22:38" x14ac:dyDescent="0.25">
      <c r="V981" s="10"/>
      <c r="AH981" s="5"/>
      <c r="AI981" s="5"/>
      <c r="AJ981" s="5"/>
      <c r="AK981" s="5"/>
      <c r="AL981" s="5"/>
    </row>
    <row r="982" spans="22:38" x14ac:dyDescent="0.25">
      <c r="V982" s="10"/>
      <c r="AH982" s="5"/>
      <c r="AI982" s="5"/>
      <c r="AJ982" s="5"/>
      <c r="AK982" s="5"/>
      <c r="AL982" s="5"/>
    </row>
    <row r="983" spans="22:38" x14ac:dyDescent="0.25">
      <c r="V983" s="10"/>
      <c r="AH983" s="5"/>
      <c r="AI983" s="5"/>
      <c r="AJ983" s="5"/>
      <c r="AK983" s="5"/>
      <c r="AL983" s="5"/>
    </row>
    <row r="984" spans="22:38" x14ac:dyDescent="0.25">
      <c r="V984" s="10"/>
      <c r="AH984" s="5"/>
      <c r="AI984" s="5"/>
      <c r="AJ984" s="5"/>
      <c r="AK984" s="5"/>
      <c r="AL984" s="5"/>
    </row>
    <row r="985" spans="22:38" x14ac:dyDescent="0.25">
      <c r="V985" s="10"/>
      <c r="AH985" s="5"/>
      <c r="AI985" s="5"/>
      <c r="AJ985" s="5"/>
      <c r="AK985" s="5"/>
      <c r="AL985" s="5"/>
    </row>
    <row r="986" spans="22:38" x14ac:dyDescent="0.25">
      <c r="V986" s="10"/>
      <c r="AH986" s="5"/>
      <c r="AI986" s="5"/>
      <c r="AJ986" s="5"/>
      <c r="AK986" s="5"/>
      <c r="AL986" s="5"/>
    </row>
    <row r="987" spans="22:38" x14ac:dyDescent="0.25">
      <c r="V987" s="10"/>
      <c r="AH987" s="5"/>
      <c r="AI987" s="5"/>
      <c r="AJ987" s="5"/>
      <c r="AK987" s="5"/>
      <c r="AL987" s="5"/>
    </row>
    <row r="988" spans="22:38" x14ac:dyDescent="0.25">
      <c r="V988" s="10"/>
      <c r="AH988" s="5"/>
      <c r="AI988" s="5"/>
      <c r="AJ988" s="5"/>
      <c r="AK988" s="5"/>
      <c r="AL988" s="5"/>
    </row>
    <row r="989" spans="22:38" x14ac:dyDescent="0.25">
      <c r="V989" s="10"/>
      <c r="AH989" s="5"/>
      <c r="AI989" s="5"/>
      <c r="AJ989" s="5"/>
      <c r="AK989" s="5"/>
      <c r="AL989" s="5"/>
    </row>
    <row r="990" spans="22:38" x14ac:dyDescent="0.25">
      <c r="V990" s="10"/>
      <c r="AH990" s="5"/>
      <c r="AI990" s="5"/>
      <c r="AJ990" s="5"/>
      <c r="AK990" s="5"/>
      <c r="AL990" s="5"/>
    </row>
    <row r="991" spans="22:38" x14ac:dyDescent="0.25">
      <c r="V991" s="10"/>
      <c r="AH991" s="5"/>
      <c r="AI991" s="5"/>
      <c r="AJ991" s="5"/>
      <c r="AK991" s="5"/>
      <c r="AL991" s="5"/>
    </row>
    <row r="992" spans="22:38" x14ac:dyDescent="0.25">
      <c r="V992" s="10"/>
      <c r="AH992" s="5"/>
      <c r="AI992" s="5"/>
      <c r="AJ992" s="5"/>
      <c r="AK992" s="5"/>
      <c r="AL992" s="5"/>
    </row>
    <row r="993" spans="22:38" x14ac:dyDescent="0.25">
      <c r="V993" s="10"/>
      <c r="AH993" s="5"/>
      <c r="AI993" s="5"/>
      <c r="AJ993" s="5"/>
      <c r="AK993" s="5"/>
      <c r="AL993" s="5"/>
    </row>
    <row r="994" spans="22:38" x14ac:dyDescent="0.25">
      <c r="V994" s="10"/>
      <c r="AH994" s="5"/>
      <c r="AI994" s="5"/>
      <c r="AJ994" s="5"/>
      <c r="AK994" s="5"/>
      <c r="AL994" s="5"/>
    </row>
    <row r="995" spans="22:38" x14ac:dyDescent="0.25">
      <c r="V995" s="10"/>
      <c r="AH995" s="5"/>
      <c r="AI995" s="5"/>
      <c r="AJ995" s="5"/>
      <c r="AK995" s="5"/>
      <c r="AL995" s="5"/>
    </row>
    <row r="996" spans="22:38" x14ac:dyDescent="0.25">
      <c r="V996" s="10"/>
      <c r="AH996" s="5"/>
      <c r="AI996" s="5"/>
      <c r="AJ996" s="5"/>
      <c r="AK996" s="5"/>
      <c r="AL996" s="5"/>
    </row>
    <row r="997" spans="22:38" x14ac:dyDescent="0.25">
      <c r="V997" s="10"/>
      <c r="AH997" s="5"/>
      <c r="AI997" s="5"/>
      <c r="AJ997" s="5"/>
      <c r="AK997" s="5"/>
      <c r="AL997" s="5"/>
    </row>
    <row r="998" spans="22:38" x14ac:dyDescent="0.25">
      <c r="V998" s="10"/>
      <c r="AH998" s="5"/>
      <c r="AI998" s="5"/>
      <c r="AJ998" s="5"/>
      <c r="AK998" s="5"/>
      <c r="AL998" s="5"/>
    </row>
    <row r="999" spans="22:38" x14ac:dyDescent="0.25">
      <c r="V999" s="10"/>
      <c r="AH999" s="5"/>
      <c r="AI999" s="5"/>
      <c r="AJ999" s="5"/>
      <c r="AK999" s="5"/>
      <c r="AL999" s="5"/>
    </row>
    <row r="1000" spans="22:38" x14ac:dyDescent="0.25">
      <c r="V1000" s="10"/>
      <c r="AH1000" s="5"/>
      <c r="AI1000" s="5"/>
      <c r="AJ1000" s="5"/>
      <c r="AK1000" s="5"/>
      <c r="AL1000" s="5"/>
    </row>
    <row r="1001" spans="22:38" x14ac:dyDescent="0.25">
      <c r="V1001" s="10"/>
      <c r="AH1001" s="5"/>
      <c r="AI1001" s="5"/>
      <c r="AJ1001" s="5"/>
      <c r="AK1001" s="5"/>
      <c r="AL1001" s="5"/>
    </row>
  </sheetData>
  <mergeCells count="4">
    <mergeCell ref="K1:L1"/>
    <mergeCell ref="P1:Q1"/>
    <mergeCell ref="AB20:AC20"/>
    <mergeCell ref="AB21:A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KY_COVID_data</vt:lpstr>
      <vt:lpstr>SIR Model TN - Center Differenc</vt:lpstr>
      <vt:lpstr>SIR Model KY - Center Differenc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Sears, Christopher M (Maysville)</dc:creator>
  <cp:lastModifiedBy>Sears, Christopher M (Maysville)</cp:lastModifiedBy>
  <dcterms:created xsi:type="dcterms:W3CDTF">2020-11-26T17:13:13Z</dcterms:created>
  <dcterms:modified xsi:type="dcterms:W3CDTF">2020-11-26T17:14:43Z</dcterms:modified>
</cp:coreProperties>
</file>