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A4CA2A1-DB01-49C7-AE21-770C59EB1A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Tarjeta Credi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I23" i="2"/>
  <c r="E23" i="2"/>
  <c r="C23" i="2"/>
  <c r="E10" i="2"/>
  <c r="F6" i="2"/>
  <c r="G6" i="2" s="1"/>
  <c r="H6" i="2" s="1"/>
  <c r="I6" i="2" s="1"/>
  <c r="F10" i="2"/>
  <c r="G10" i="2" s="1"/>
  <c r="H10" i="2" s="1"/>
  <c r="I10" i="2" s="1"/>
  <c r="I13" i="2"/>
  <c r="G9" i="2"/>
  <c r="H9" i="2" s="1"/>
  <c r="I9" i="2" s="1"/>
  <c r="I15" i="2"/>
  <c r="I16" i="2"/>
  <c r="I17" i="2"/>
  <c r="F5" i="2"/>
  <c r="G5" i="2" s="1"/>
  <c r="H5" i="2" s="1"/>
  <c r="I5" i="2" s="1"/>
  <c r="E6" i="2"/>
  <c r="E13" i="2"/>
  <c r="E5" i="2"/>
  <c r="H23" i="2" l="1"/>
  <c r="H24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I24" i="2"/>
  <c r="C24" i="2"/>
  <c r="J24" i="2" l="1"/>
  <c r="K24" i="2" s="1"/>
  <c r="H25" i="2" s="1"/>
  <c r="D24" i="2"/>
  <c r="E24" i="2" s="1"/>
  <c r="C25" i="2" s="1"/>
  <c r="D25" i="2" s="1"/>
  <c r="E25" i="2" s="1"/>
  <c r="C26" i="2" s="1"/>
  <c r="D26" i="2" s="1"/>
  <c r="E26" i="2" s="1"/>
  <c r="C27" i="2" s="1"/>
  <c r="D27" i="2" s="1"/>
  <c r="E27" i="2" s="1"/>
  <c r="C28" i="2" s="1"/>
  <c r="B37" i="2"/>
  <c r="I25" i="2" l="1"/>
  <c r="J25" i="2" s="1"/>
  <c r="K25" i="2" s="1"/>
  <c r="H26" i="2" s="1"/>
  <c r="B38" i="2"/>
  <c r="D28" i="2"/>
  <c r="E28" i="2" s="1"/>
  <c r="C29" i="2" s="1"/>
  <c r="I26" i="2" l="1"/>
  <c r="J26" i="2" s="1"/>
  <c r="K26" i="2" s="1"/>
  <c r="H27" i="2" s="1"/>
  <c r="B39" i="2"/>
  <c r="D29" i="2"/>
  <c r="E29" i="2" s="1"/>
  <c r="C30" i="2" s="1"/>
  <c r="I27" i="2" l="1"/>
  <c r="J27" i="2" s="1"/>
  <c r="K27" i="2" s="1"/>
  <c r="H28" i="2" s="1"/>
  <c r="B40" i="2"/>
  <c r="D30" i="2"/>
  <c r="E30" i="2" s="1"/>
  <c r="C31" i="2" s="1"/>
  <c r="I28" i="2" l="1"/>
  <c r="J28" i="2" s="1"/>
  <c r="K28" i="2" s="1"/>
  <c r="H29" i="2" s="1"/>
  <c r="B41" i="2"/>
  <c r="D31" i="2"/>
  <c r="E31" i="2" s="1"/>
  <c r="C32" i="2" s="1"/>
  <c r="I29" i="2" l="1"/>
  <c r="J29" i="2" s="1"/>
  <c r="K29" i="2" s="1"/>
  <c r="H30" i="2" s="1"/>
  <c r="B42" i="2"/>
  <c r="D32" i="2"/>
  <c r="E32" i="2" s="1"/>
  <c r="C33" i="2" s="1"/>
  <c r="I30" i="2" l="1"/>
  <c r="J30" i="2" s="1"/>
  <c r="K30" i="2" s="1"/>
  <c r="H31" i="2" s="1"/>
  <c r="B43" i="2"/>
  <c r="D33" i="2"/>
  <c r="E33" i="2" s="1"/>
  <c r="C34" i="2" s="1"/>
  <c r="I31" i="2" l="1"/>
  <c r="J31" i="2" s="1"/>
  <c r="K31" i="2" s="1"/>
  <c r="H32" i="2" s="1"/>
  <c r="B44" i="2"/>
  <c r="D34" i="2"/>
  <c r="E34" i="2" s="1"/>
  <c r="C35" i="2" s="1"/>
  <c r="D35" i="2" s="1"/>
  <c r="E35" i="2" s="1"/>
  <c r="C36" i="2" s="1"/>
  <c r="D36" i="2" s="1"/>
  <c r="E36" i="2" s="1"/>
  <c r="C37" i="2" s="1"/>
  <c r="D37" i="2" s="1"/>
  <c r="E37" i="2" s="1"/>
  <c r="C38" i="2" s="1"/>
  <c r="D38" i="2" s="1"/>
  <c r="E38" i="2" s="1"/>
  <c r="C39" i="2" s="1"/>
  <c r="D39" i="2" s="1"/>
  <c r="E39" i="2" s="1"/>
  <c r="C40" i="2" s="1"/>
  <c r="D40" i="2" s="1"/>
  <c r="E40" i="2" s="1"/>
  <c r="C41" i="2" s="1"/>
  <c r="D41" i="2" s="1"/>
  <c r="E41" i="2" s="1"/>
  <c r="C42" i="2" s="1"/>
  <c r="D42" i="2" s="1"/>
  <c r="E42" i="2" s="1"/>
  <c r="I32" i="2" l="1"/>
  <c r="J32" i="2" s="1"/>
  <c r="K32" i="2" s="1"/>
  <c r="H33" i="2" s="1"/>
  <c r="C43" i="2"/>
  <c r="D43" i="2" s="1"/>
  <c r="E43" i="2" s="1"/>
  <c r="C44" i="2" s="1"/>
  <c r="D44" i="2" s="1"/>
  <c r="E44" i="2" s="1"/>
  <c r="B45" i="2"/>
  <c r="I33" i="2" l="1"/>
  <c r="J33" i="2" s="1"/>
  <c r="K33" i="2" s="1"/>
  <c r="H34" i="2" s="1"/>
  <c r="C45" i="2"/>
  <c r="D45" i="2" s="1"/>
  <c r="E45" i="2" s="1"/>
  <c r="B46" i="2"/>
  <c r="I34" i="2" l="1"/>
  <c r="J34" i="2" s="1"/>
  <c r="K34" i="2" s="1"/>
  <c r="H35" i="2" s="1"/>
  <c r="C46" i="2"/>
  <c r="D46" i="2" s="1"/>
  <c r="E46" i="2" s="1"/>
  <c r="B47" i="2"/>
  <c r="I35" i="2" l="1"/>
  <c r="J35" i="2" s="1"/>
  <c r="K35" i="2" s="1"/>
  <c r="H36" i="2" s="1"/>
  <c r="C47" i="2"/>
  <c r="D47" i="2" s="1"/>
  <c r="E47" i="2" s="1"/>
  <c r="B48" i="2"/>
  <c r="I36" i="2" l="1"/>
  <c r="J36" i="2" s="1"/>
  <c r="K36" i="2" s="1"/>
  <c r="H37" i="2" s="1"/>
  <c r="C48" i="2"/>
  <c r="D48" i="2" s="1"/>
  <c r="E48" i="2" s="1"/>
  <c r="B49" i="2"/>
  <c r="I37" i="2" l="1"/>
  <c r="J37" i="2" s="1"/>
  <c r="K37" i="2" s="1"/>
  <c r="H38" i="2" s="1"/>
  <c r="C49" i="2"/>
  <c r="D49" i="2" s="1"/>
  <c r="E49" i="2" s="1"/>
  <c r="B50" i="2"/>
  <c r="I38" i="2" l="1"/>
  <c r="J38" i="2" s="1"/>
  <c r="K38" i="2" s="1"/>
  <c r="H39" i="2" s="1"/>
  <c r="C50" i="2"/>
  <c r="D50" i="2" s="1"/>
  <c r="E50" i="2" s="1"/>
  <c r="B51" i="2"/>
  <c r="I39" i="2" l="1"/>
  <c r="J39" i="2" s="1"/>
  <c r="K39" i="2" s="1"/>
  <c r="H40" i="2" s="1"/>
  <c r="C51" i="2"/>
  <c r="D51" i="2" s="1"/>
  <c r="E51" i="2" s="1"/>
  <c r="B52" i="2"/>
  <c r="I40" i="2" l="1"/>
  <c r="J40" i="2" s="1"/>
  <c r="K40" i="2" s="1"/>
  <c r="H41" i="2" s="1"/>
  <c r="C52" i="2"/>
  <c r="D52" i="2" s="1"/>
  <c r="E52" i="2" s="1"/>
  <c r="B53" i="2"/>
  <c r="I41" i="2" l="1"/>
  <c r="J41" i="2" s="1"/>
  <c r="K41" i="2" s="1"/>
  <c r="C53" i="2"/>
  <c r="D53" i="2" s="1"/>
  <c r="E53" i="2" s="1"/>
  <c r="B54" i="2"/>
  <c r="H42" i="2" l="1"/>
  <c r="I42" i="2"/>
  <c r="C54" i="2"/>
  <c r="D54" i="2" s="1"/>
  <c r="E54" i="2" s="1"/>
  <c r="B55" i="2"/>
  <c r="J42" i="2" l="1"/>
  <c r="K42" i="2" s="1"/>
  <c r="H43" i="2" s="1"/>
  <c r="C55" i="2"/>
  <c r="D55" i="2" s="1"/>
  <c r="E55" i="2" s="1"/>
  <c r="B56" i="2"/>
  <c r="I43" i="2" l="1"/>
  <c r="J43" i="2" s="1"/>
  <c r="K43" i="2" s="1"/>
  <c r="C56" i="2"/>
  <c r="D56" i="2" s="1"/>
  <c r="E56" i="2" s="1"/>
  <c r="B57" i="2"/>
  <c r="H44" i="2" l="1"/>
  <c r="I44" i="2"/>
  <c r="C57" i="2"/>
  <c r="D57" i="2" s="1"/>
  <c r="E57" i="2" s="1"/>
  <c r="B58" i="2"/>
  <c r="J44" i="2" l="1"/>
  <c r="K44" i="2" s="1"/>
  <c r="H45" i="2" s="1"/>
  <c r="I45" i="2"/>
  <c r="C58" i="2"/>
  <c r="D58" i="2" s="1"/>
  <c r="E58" i="2" s="1"/>
  <c r="B59" i="2"/>
  <c r="J45" i="2" l="1"/>
  <c r="K45" i="2" s="1"/>
  <c r="I46" i="2" s="1"/>
  <c r="H46" i="2" s="1"/>
  <c r="J46" i="2" s="1"/>
  <c r="K46" i="2" s="1"/>
  <c r="I47" i="2" s="1"/>
  <c r="C59" i="2"/>
  <c r="D59" i="2" s="1"/>
  <c r="E59" i="2" s="1"/>
  <c r="B60" i="2"/>
  <c r="H47" i="2" l="1"/>
  <c r="J47" i="2" s="1"/>
  <c r="K47" i="2" s="1"/>
  <c r="I48" i="2" s="1"/>
  <c r="H48" i="2" s="1"/>
  <c r="C60" i="2"/>
  <c r="D60" i="2" s="1"/>
  <c r="E60" i="2" s="1"/>
  <c r="B61" i="2"/>
  <c r="J48" i="2" l="1"/>
  <c r="K48" i="2" s="1"/>
  <c r="C61" i="2"/>
  <c r="D61" i="2" s="1"/>
  <c r="E61" i="2" s="1"/>
  <c r="B62" i="2"/>
  <c r="I49" i="2" l="1"/>
  <c r="C62" i="2"/>
  <c r="D62" i="2" s="1"/>
  <c r="E62" i="2" s="1"/>
  <c r="B63" i="2"/>
  <c r="H49" i="2" l="1"/>
  <c r="J49" i="2" s="1"/>
  <c r="K49" i="2" s="1"/>
  <c r="C63" i="2"/>
  <c r="D63" i="2" s="1"/>
  <c r="E63" i="2" s="1"/>
  <c r="B64" i="2"/>
  <c r="I50" i="2" l="1"/>
  <c r="H50" i="2" s="1"/>
  <c r="J50" i="2" s="1"/>
  <c r="K50" i="2" s="1"/>
  <c r="C64" i="2"/>
  <c r="D64" i="2" s="1"/>
  <c r="E64" i="2" s="1"/>
  <c r="B65" i="2"/>
  <c r="I51" i="2" l="1"/>
  <c r="H51" i="2" s="1"/>
  <c r="J51" i="2" s="1"/>
  <c r="K51" i="2" s="1"/>
  <c r="C65" i="2"/>
  <c r="D65" i="2" s="1"/>
  <c r="E65" i="2" s="1"/>
  <c r="B66" i="2"/>
  <c r="I52" i="2" l="1"/>
  <c r="H52" i="2" s="1"/>
  <c r="C66" i="2"/>
  <c r="D66" i="2" s="1"/>
  <c r="E66" i="2" s="1"/>
  <c r="B67" i="2"/>
  <c r="J52" i="2" l="1"/>
  <c r="K52" i="2" s="1"/>
  <c r="C67" i="2"/>
  <c r="D67" i="2" s="1"/>
  <c r="E67" i="2" s="1"/>
  <c r="B68" i="2"/>
  <c r="I53" i="2" l="1"/>
  <c r="H53" i="2" s="1"/>
  <c r="J53" i="2" s="1"/>
  <c r="K53" i="2" s="1"/>
  <c r="C68" i="2"/>
  <c r="D68" i="2" s="1"/>
  <c r="E68" i="2" s="1"/>
  <c r="B69" i="2"/>
  <c r="I54" i="2" l="1"/>
  <c r="H54" i="2" s="1"/>
  <c r="J54" i="2" s="1"/>
  <c r="K54" i="2" s="1"/>
  <c r="I55" i="2" s="1"/>
  <c r="C69" i="2"/>
  <c r="D69" i="2" s="1"/>
  <c r="E69" i="2" s="1"/>
  <c r="B70" i="2"/>
  <c r="H55" i="2" l="1"/>
  <c r="J55" i="2" s="1"/>
  <c r="K55" i="2" s="1"/>
  <c r="I56" i="2" s="1"/>
  <c r="C70" i="2"/>
  <c r="D70" i="2" s="1"/>
  <c r="E70" i="2" s="1"/>
  <c r="B71" i="2"/>
  <c r="H56" i="2" l="1"/>
  <c r="J56" i="2" s="1"/>
  <c r="K56" i="2" s="1"/>
  <c r="C71" i="2"/>
  <c r="D71" i="2" s="1"/>
  <c r="E71" i="2" s="1"/>
  <c r="B72" i="2"/>
  <c r="I57" i="2" l="1"/>
  <c r="C72" i="2"/>
  <c r="D72" i="2" s="1"/>
  <c r="E72" i="2" s="1"/>
  <c r="B73" i="2"/>
  <c r="H57" i="2" l="1"/>
  <c r="J57" i="2" s="1"/>
  <c r="K57" i="2" s="1"/>
  <c r="C73" i="2"/>
  <c r="D73" i="2" s="1"/>
  <c r="E73" i="2" s="1"/>
  <c r="B74" i="2"/>
  <c r="I58" i="2" l="1"/>
  <c r="C74" i="2"/>
  <c r="D74" i="2" s="1"/>
  <c r="E74" i="2" s="1"/>
  <c r="B75" i="2"/>
  <c r="H58" i="2" l="1"/>
  <c r="J58" i="2" s="1"/>
  <c r="K58" i="2" s="1"/>
  <c r="C75" i="2"/>
  <c r="D75" i="2" s="1"/>
  <c r="E75" i="2" s="1"/>
  <c r="B76" i="2"/>
  <c r="I59" i="2" l="1"/>
  <c r="C76" i="2"/>
  <c r="D76" i="2" s="1"/>
  <c r="E76" i="2" s="1"/>
  <c r="B77" i="2"/>
  <c r="H59" i="2" l="1"/>
  <c r="J59" i="2" s="1"/>
  <c r="K59" i="2" s="1"/>
  <c r="C77" i="2"/>
  <c r="D77" i="2" s="1"/>
  <c r="E77" i="2" s="1"/>
  <c r="B78" i="2"/>
  <c r="I60" i="2" l="1"/>
  <c r="H60" i="2" s="1"/>
  <c r="C78" i="2"/>
  <c r="D78" i="2" s="1"/>
  <c r="E78" i="2" s="1"/>
  <c r="B79" i="2"/>
  <c r="J60" i="2" l="1"/>
  <c r="K60" i="2" s="1"/>
  <c r="C79" i="2"/>
  <c r="D79" i="2" s="1"/>
  <c r="E79" i="2" s="1"/>
  <c r="B80" i="2"/>
  <c r="I61" i="2" l="1"/>
  <c r="C80" i="2"/>
  <c r="D80" i="2" s="1"/>
  <c r="E80" i="2" s="1"/>
  <c r="B81" i="2"/>
  <c r="H61" i="2" l="1"/>
  <c r="J61" i="2" s="1"/>
  <c r="K61" i="2" s="1"/>
  <c r="C81" i="2"/>
  <c r="D81" i="2" s="1"/>
  <c r="E81" i="2" s="1"/>
  <c r="B82" i="2"/>
  <c r="I62" i="2" l="1"/>
  <c r="C82" i="2"/>
  <c r="D82" i="2" s="1"/>
  <c r="E82" i="2" s="1"/>
  <c r="B83" i="2"/>
  <c r="H62" i="2" l="1"/>
  <c r="J62" i="2" s="1"/>
  <c r="K62" i="2" s="1"/>
  <c r="C83" i="2"/>
  <c r="D83" i="2" s="1"/>
  <c r="E83" i="2" s="1"/>
  <c r="B84" i="2"/>
  <c r="I63" i="2" l="1"/>
  <c r="C84" i="2"/>
  <c r="D84" i="2" s="1"/>
  <c r="E84" i="2" s="1"/>
  <c r="B85" i="2"/>
  <c r="H63" i="2" l="1"/>
  <c r="J63" i="2" s="1"/>
  <c r="K63" i="2" s="1"/>
  <c r="C85" i="2"/>
  <c r="D85" i="2" s="1"/>
  <c r="E85" i="2" s="1"/>
  <c r="B86" i="2"/>
  <c r="I64" i="2" l="1"/>
  <c r="C86" i="2"/>
  <c r="D86" i="2" s="1"/>
  <c r="E86" i="2" s="1"/>
  <c r="B87" i="2"/>
  <c r="H64" i="2" l="1"/>
  <c r="J64" i="2" s="1"/>
  <c r="K64" i="2" s="1"/>
  <c r="C87" i="2"/>
  <c r="D87" i="2" s="1"/>
  <c r="E87" i="2" s="1"/>
  <c r="B88" i="2"/>
  <c r="I65" i="2" l="1"/>
  <c r="H65" i="2" s="1"/>
  <c r="C88" i="2"/>
  <c r="D88" i="2" s="1"/>
  <c r="E88" i="2" s="1"/>
  <c r="B89" i="2"/>
  <c r="J65" i="2" l="1"/>
  <c r="K65" i="2" s="1"/>
  <c r="C89" i="2"/>
  <c r="D89" i="2" s="1"/>
  <c r="E89" i="2" s="1"/>
  <c r="B90" i="2"/>
  <c r="I66" i="2" l="1"/>
  <c r="H66" i="2" s="1"/>
  <c r="C90" i="2"/>
  <c r="D90" i="2" s="1"/>
  <c r="E90" i="2" s="1"/>
  <c r="B91" i="2"/>
  <c r="J66" i="2" l="1"/>
  <c r="K66" i="2" s="1"/>
  <c r="C91" i="2"/>
  <c r="D91" i="2" s="1"/>
  <c r="E91" i="2" s="1"/>
  <c r="B92" i="2"/>
  <c r="I67" i="2" l="1"/>
  <c r="C92" i="2"/>
  <c r="D92" i="2" s="1"/>
  <c r="E92" i="2" s="1"/>
  <c r="B93" i="2"/>
  <c r="H67" i="2" l="1"/>
  <c r="J67" i="2" s="1"/>
  <c r="K67" i="2" s="1"/>
  <c r="C93" i="2"/>
  <c r="D93" i="2" s="1"/>
  <c r="E93" i="2" s="1"/>
  <c r="B94" i="2"/>
  <c r="I68" i="2" l="1"/>
  <c r="C94" i="2"/>
  <c r="D94" i="2" s="1"/>
  <c r="E94" i="2" s="1"/>
  <c r="B95" i="2"/>
  <c r="H68" i="2" l="1"/>
  <c r="J68" i="2" s="1"/>
  <c r="K68" i="2" s="1"/>
  <c r="C95" i="2"/>
  <c r="D95" i="2" s="1"/>
  <c r="E95" i="2" s="1"/>
  <c r="B96" i="2"/>
  <c r="I69" i="2" l="1"/>
  <c r="C96" i="2"/>
  <c r="D96" i="2" s="1"/>
  <c r="E96" i="2" s="1"/>
  <c r="B97" i="2"/>
  <c r="H69" i="2" l="1"/>
  <c r="J69" i="2" s="1"/>
  <c r="K69" i="2" s="1"/>
  <c r="C97" i="2"/>
  <c r="D97" i="2" s="1"/>
  <c r="E97" i="2" s="1"/>
  <c r="B98" i="2"/>
  <c r="I70" i="2" l="1"/>
  <c r="C98" i="2"/>
  <c r="D98" i="2" s="1"/>
  <c r="E98" i="2" s="1"/>
  <c r="B99" i="2"/>
  <c r="H70" i="2" l="1"/>
  <c r="J70" i="2" s="1"/>
  <c r="K70" i="2" s="1"/>
  <c r="C99" i="2"/>
  <c r="D99" i="2" s="1"/>
  <c r="E99" i="2" s="1"/>
  <c r="B100" i="2"/>
  <c r="I71" i="2" l="1"/>
  <c r="C100" i="2"/>
  <c r="D100" i="2" s="1"/>
  <c r="E100" i="2" s="1"/>
  <c r="B101" i="2"/>
  <c r="H71" i="2" l="1"/>
  <c r="J71" i="2" s="1"/>
  <c r="K71" i="2" s="1"/>
  <c r="C101" i="2"/>
  <c r="D101" i="2" s="1"/>
  <c r="E101" i="2" s="1"/>
  <c r="B102" i="2"/>
  <c r="I72" i="2" l="1"/>
  <c r="C102" i="2"/>
  <c r="D102" i="2" s="1"/>
  <c r="E102" i="2" s="1"/>
  <c r="B103" i="2"/>
  <c r="H72" i="2" l="1"/>
  <c r="J72" i="2" s="1"/>
  <c r="K72" i="2" s="1"/>
  <c r="C103" i="2"/>
  <c r="D103" i="2" s="1"/>
  <c r="E103" i="2" s="1"/>
  <c r="B104" i="2"/>
  <c r="I73" i="2" l="1"/>
  <c r="H73" i="2" s="1"/>
  <c r="C104" i="2"/>
  <c r="D104" i="2" s="1"/>
  <c r="E104" i="2" s="1"/>
  <c r="B105" i="2"/>
  <c r="J73" i="2" l="1"/>
  <c r="K73" i="2" s="1"/>
  <c r="C105" i="2"/>
  <c r="D105" i="2" s="1"/>
  <c r="E105" i="2" s="1"/>
  <c r="B106" i="2"/>
  <c r="I74" i="2" l="1"/>
  <c r="C106" i="2"/>
  <c r="D106" i="2" s="1"/>
  <c r="E106" i="2" s="1"/>
  <c r="B107" i="2"/>
  <c r="H74" i="2" l="1"/>
  <c r="J74" i="2" s="1"/>
  <c r="K74" i="2" s="1"/>
  <c r="C107" i="2"/>
  <c r="D107" i="2" s="1"/>
  <c r="E107" i="2" s="1"/>
  <c r="B108" i="2"/>
  <c r="I75" i="2" l="1"/>
  <c r="C108" i="2"/>
  <c r="D108" i="2" s="1"/>
  <c r="E108" i="2" s="1"/>
  <c r="B109" i="2"/>
  <c r="H75" i="2" l="1"/>
  <c r="J75" i="2" s="1"/>
  <c r="K75" i="2" s="1"/>
  <c r="C109" i="2"/>
  <c r="D109" i="2" s="1"/>
  <c r="E109" i="2" s="1"/>
  <c r="B110" i="2"/>
  <c r="I76" i="2" l="1"/>
  <c r="C110" i="2"/>
  <c r="D110" i="2" s="1"/>
  <c r="E110" i="2" s="1"/>
  <c r="B111" i="2"/>
  <c r="H76" i="2" l="1"/>
  <c r="J76" i="2" s="1"/>
  <c r="K76" i="2" s="1"/>
  <c r="C111" i="2"/>
  <c r="D111" i="2" s="1"/>
  <c r="E111" i="2" s="1"/>
  <c r="B112" i="2"/>
  <c r="I77" i="2" l="1"/>
  <c r="H77" i="2" s="1"/>
  <c r="C112" i="2"/>
  <c r="D112" i="2" s="1"/>
  <c r="E112" i="2" s="1"/>
  <c r="B113" i="2"/>
  <c r="J77" i="2" l="1"/>
  <c r="K77" i="2" s="1"/>
  <c r="C113" i="2"/>
  <c r="D113" i="2" s="1"/>
  <c r="E113" i="2" s="1"/>
  <c r="B114" i="2"/>
  <c r="I78" i="2" l="1"/>
  <c r="H78" i="2" s="1"/>
  <c r="C114" i="2"/>
  <c r="D114" i="2" s="1"/>
  <c r="E114" i="2" s="1"/>
  <c r="B115" i="2"/>
  <c r="J78" i="2" l="1"/>
  <c r="K78" i="2" s="1"/>
  <c r="C115" i="2"/>
  <c r="D115" i="2" s="1"/>
  <c r="E115" i="2" s="1"/>
  <c r="B116" i="2"/>
  <c r="I79" i="2" l="1"/>
  <c r="C116" i="2"/>
  <c r="D116" i="2" s="1"/>
  <c r="E116" i="2" s="1"/>
  <c r="B117" i="2"/>
  <c r="H79" i="2" l="1"/>
  <c r="J79" i="2" s="1"/>
  <c r="K79" i="2" s="1"/>
  <c r="C117" i="2"/>
  <c r="D117" i="2" s="1"/>
  <c r="E117" i="2" s="1"/>
  <c r="B118" i="2"/>
  <c r="I80" i="2" l="1"/>
  <c r="H80" i="2" s="1"/>
  <c r="C118" i="2"/>
  <c r="D118" i="2" s="1"/>
  <c r="E118" i="2" s="1"/>
  <c r="B119" i="2"/>
  <c r="J80" i="2" l="1"/>
  <c r="K80" i="2" s="1"/>
  <c r="C119" i="2"/>
  <c r="D119" i="2" s="1"/>
  <c r="E119" i="2" s="1"/>
  <c r="B120" i="2"/>
  <c r="I81" i="2" l="1"/>
  <c r="C120" i="2"/>
  <c r="D120" i="2" s="1"/>
  <c r="E120" i="2" s="1"/>
  <c r="B121" i="2"/>
  <c r="H81" i="2" l="1"/>
  <c r="J81" i="2" s="1"/>
  <c r="K81" i="2" s="1"/>
  <c r="C121" i="2"/>
  <c r="D121" i="2" s="1"/>
  <c r="E121" i="2" s="1"/>
  <c r="B122" i="2"/>
  <c r="I82" i="2" l="1"/>
  <c r="H82" i="2" s="1"/>
  <c r="C122" i="2"/>
  <c r="D122" i="2" s="1"/>
  <c r="E122" i="2" s="1"/>
  <c r="B123" i="2"/>
  <c r="J82" i="2" l="1"/>
  <c r="K82" i="2" s="1"/>
  <c r="C123" i="2"/>
  <c r="D123" i="2" s="1"/>
  <c r="E123" i="2" s="1"/>
  <c r="B124" i="2"/>
  <c r="I83" i="2" l="1"/>
  <c r="H83" i="2" s="1"/>
  <c r="C124" i="2"/>
  <c r="D124" i="2" s="1"/>
  <c r="E124" i="2" s="1"/>
  <c r="B125" i="2"/>
  <c r="J83" i="2" l="1"/>
  <c r="K83" i="2" s="1"/>
  <c r="C125" i="2"/>
  <c r="D125" i="2" s="1"/>
  <c r="E125" i="2" s="1"/>
  <c r="B126" i="2"/>
  <c r="I84" i="2" l="1"/>
  <c r="H84" i="2" s="1"/>
  <c r="C126" i="2"/>
  <c r="D126" i="2" s="1"/>
  <c r="E126" i="2" s="1"/>
  <c r="B127" i="2"/>
  <c r="J84" i="2" l="1"/>
  <c r="K84" i="2" s="1"/>
  <c r="C127" i="2"/>
  <c r="D127" i="2" s="1"/>
  <c r="E127" i="2" s="1"/>
  <c r="B128" i="2"/>
  <c r="I85" i="2" l="1"/>
  <c r="H85" i="2" s="1"/>
  <c r="C128" i="2"/>
  <c r="D128" i="2" s="1"/>
  <c r="E128" i="2" s="1"/>
  <c r="B129" i="2"/>
  <c r="J85" i="2" l="1"/>
  <c r="K85" i="2" s="1"/>
  <c r="C129" i="2"/>
  <c r="D129" i="2" s="1"/>
  <c r="E129" i="2" s="1"/>
  <c r="B130" i="2"/>
  <c r="I86" i="2" l="1"/>
  <c r="C130" i="2"/>
  <c r="D130" i="2" s="1"/>
  <c r="E130" i="2" s="1"/>
  <c r="B131" i="2"/>
  <c r="H86" i="2" l="1"/>
  <c r="J86" i="2" s="1"/>
  <c r="K86" i="2" s="1"/>
  <c r="C131" i="2"/>
  <c r="D131" i="2" s="1"/>
  <c r="E131" i="2" s="1"/>
  <c r="B132" i="2"/>
  <c r="I87" i="2" l="1"/>
  <c r="C132" i="2"/>
  <c r="D132" i="2" s="1"/>
  <c r="E132" i="2" s="1"/>
  <c r="B133" i="2"/>
  <c r="H87" i="2" l="1"/>
  <c r="J87" i="2" s="1"/>
  <c r="K87" i="2" s="1"/>
  <c r="C133" i="2"/>
  <c r="D133" i="2" s="1"/>
  <c r="E133" i="2" s="1"/>
  <c r="B134" i="2"/>
  <c r="I88" i="2" l="1"/>
  <c r="C134" i="2"/>
  <c r="D134" i="2" s="1"/>
  <c r="E134" i="2" s="1"/>
  <c r="B135" i="2"/>
  <c r="H88" i="2" l="1"/>
  <c r="J88" i="2" s="1"/>
  <c r="K88" i="2" s="1"/>
  <c r="C135" i="2"/>
  <c r="D135" i="2" s="1"/>
  <c r="E135" i="2" s="1"/>
  <c r="B136" i="2"/>
  <c r="I89" i="2" l="1"/>
  <c r="C136" i="2"/>
  <c r="D136" i="2" s="1"/>
  <c r="E136" i="2" s="1"/>
  <c r="H89" i="2" l="1"/>
  <c r="J89" i="2" s="1"/>
  <c r="K89" i="2" s="1"/>
  <c r="I90" i="2" l="1"/>
  <c r="H90" i="2" l="1"/>
  <c r="J90" i="2" s="1"/>
  <c r="K90" i="2" s="1"/>
  <c r="I91" i="2" l="1"/>
  <c r="H91" i="2" l="1"/>
  <c r="J91" i="2" s="1"/>
  <c r="K91" i="2" s="1"/>
  <c r="I92" i="2" l="1"/>
  <c r="H92" i="2" l="1"/>
  <c r="J92" i="2" s="1"/>
  <c r="K92" i="2" s="1"/>
  <c r="I93" i="2" l="1"/>
  <c r="H93" i="2" l="1"/>
  <c r="J93" i="2" s="1"/>
  <c r="K93" i="2" s="1"/>
  <c r="I94" i="2" l="1"/>
  <c r="H94" i="2" l="1"/>
  <c r="J94" i="2" s="1"/>
  <c r="K94" i="2" s="1"/>
  <c r="I95" i="2" l="1"/>
  <c r="H95" i="2" s="1"/>
  <c r="J95" i="2" l="1"/>
  <c r="K95" i="2" s="1"/>
  <c r="I96" i="2" l="1"/>
  <c r="H96" i="2" l="1"/>
  <c r="J96" i="2" s="1"/>
  <c r="K96" i="2" s="1"/>
  <c r="I97" i="2" l="1"/>
  <c r="H97" i="2" l="1"/>
  <c r="J97" i="2" s="1"/>
  <c r="K97" i="2" s="1"/>
  <c r="I98" i="2" l="1"/>
  <c r="H98" i="2" l="1"/>
  <c r="J98" i="2" s="1"/>
  <c r="K98" i="2" s="1"/>
  <c r="I99" i="2" l="1"/>
  <c r="H99" i="2" l="1"/>
  <c r="J99" i="2" s="1"/>
  <c r="K99" i="2" s="1"/>
  <c r="I100" i="2" l="1"/>
  <c r="H100" i="2" l="1"/>
  <c r="J100" i="2" s="1"/>
  <c r="K100" i="2" s="1"/>
  <c r="I101" i="2" l="1"/>
  <c r="H101" i="2" l="1"/>
  <c r="J101" i="2" s="1"/>
  <c r="K101" i="2" s="1"/>
  <c r="I102" i="2" l="1"/>
  <c r="H102" i="2" l="1"/>
  <c r="J102" i="2" s="1"/>
  <c r="K102" i="2" s="1"/>
  <c r="I103" i="2" l="1"/>
  <c r="H103" i="2" l="1"/>
  <c r="J103" i="2" s="1"/>
  <c r="K103" i="2" s="1"/>
  <c r="I104" i="2" l="1"/>
  <c r="H104" i="2" l="1"/>
  <c r="J104" i="2" s="1"/>
  <c r="K104" i="2" s="1"/>
  <c r="I105" i="2" l="1"/>
  <c r="H105" i="2" l="1"/>
  <c r="J105" i="2" s="1"/>
  <c r="K105" i="2" s="1"/>
  <c r="I106" i="2" l="1"/>
  <c r="H106" i="2" l="1"/>
  <c r="J106" i="2" s="1"/>
  <c r="K106" i="2" s="1"/>
  <c r="I107" i="2" l="1"/>
  <c r="H107" i="2" l="1"/>
  <c r="J107" i="2" s="1"/>
  <c r="K107" i="2" s="1"/>
  <c r="I108" i="2" l="1"/>
  <c r="H108" i="2" l="1"/>
  <c r="J108" i="2" s="1"/>
  <c r="K108" i="2" s="1"/>
  <c r="I109" i="2" l="1"/>
  <c r="H109" i="2" l="1"/>
  <c r="J109" i="2" s="1"/>
  <c r="K109" i="2" s="1"/>
  <c r="I110" i="2" l="1"/>
  <c r="H110" i="2" l="1"/>
  <c r="J110" i="2" s="1"/>
  <c r="K110" i="2" s="1"/>
  <c r="I111" i="2" l="1"/>
  <c r="H111" i="2" l="1"/>
  <c r="J111" i="2" s="1"/>
  <c r="K111" i="2" s="1"/>
  <c r="I112" i="2" l="1"/>
  <c r="H112" i="2" l="1"/>
  <c r="J112" i="2" s="1"/>
  <c r="K112" i="2" s="1"/>
  <c r="I113" i="2" l="1"/>
  <c r="H113" i="2" l="1"/>
  <c r="J113" i="2" s="1"/>
  <c r="K113" i="2" s="1"/>
  <c r="I114" i="2" l="1"/>
  <c r="H114" i="2" l="1"/>
  <c r="J114" i="2" s="1"/>
  <c r="K114" i="2" s="1"/>
  <c r="I115" i="2" l="1"/>
  <c r="H115" i="2" l="1"/>
  <c r="J115" i="2" s="1"/>
  <c r="K115" i="2" s="1"/>
  <c r="I116" i="2" l="1"/>
  <c r="H116" i="2" l="1"/>
  <c r="J116" i="2" s="1"/>
  <c r="K116" i="2" s="1"/>
  <c r="I117" i="2" l="1"/>
  <c r="H117" i="2" l="1"/>
  <c r="J117" i="2" s="1"/>
  <c r="K117" i="2" s="1"/>
  <c r="I118" i="2" l="1"/>
  <c r="H118" i="2" l="1"/>
  <c r="J118" i="2" s="1"/>
  <c r="K118" i="2" s="1"/>
  <c r="I119" i="2" l="1"/>
  <c r="H119" i="2" l="1"/>
  <c r="J119" i="2" s="1"/>
  <c r="K119" i="2" s="1"/>
  <c r="I120" i="2" l="1"/>
  <c r="H120" i="2" l="1"/>
  <c r="J120" i="2" s="1"/>
  <c r="K120" i="2" s="1"/>
  <c r="I121" i="2" l="1"/>
  <c r="H121" i="2" l="1"/>
  <c r="J121" i="2" s="1"/>
  <c r="K121" i="2" s="1"/>
  <c r="I122" i="2" l="1"/>
  <c r="H122" i="2" l="1"/>
  <c r="J122" i="2" s="1"/>
  <c r="K122" i="2" s="1"/>
  <c r="I123" i="2" l="1"/>
  <c r="H123" i="2" l="1"/>
  <c r="J123" i="2" s="1"/>
  <c r="K123" i="2" s="1"/>
  <c r="I124" i="2" l="1"/>
  <c r="H124" i="2" l="1"/>
  <c r="J124" i="2" s="1"/>
  <c r="K124" i="2" s="1"/>
  <c r="I125" i="2" l="1"/>
  <c r="H125" i="2" l="1"/>
  <c r="J125" i="2" s="1"/>
  <c r="K125" i="2" s="1"/>
  <c r="I126" i="2" l="1"/>
  <c r="H126" i="2" l="1"/>
  <c r="J126" i="2" s="1"/>
  <c r="K126" i="2" s="1"/>
  <c r="I127" i="2" l="1"/>
  <c r="H127" i="2" l="1"/>
  <c r="J127" i="2" s="1"/>
  <c r="K127" i="2" s="1"/>
  <c r="I128" i="2" l="1"/>
  <c r="H128" i="2" l="1"/>
  <c r="J128" i="2" s="1"/>
  <c r="K128" i="2" s="1"/>
  <c r="I129" i="2" l="1"/>
  <c r="H129" i="2" l="1"/>
  <c r="J129" i="2" s="1"/>
  <c r="K129" i="2" s="1"/>
  <c r="I130" i="2" l="1"/>
  <c r="H130" i="2" l="1"/>
  <c r="J130" i="2" s="1"/>
  <c r="K130" i="2" s="1"/>
  <c r="I131" i="2" l="1"/>
  <c r="H131" i="2" l="1"/>
  <c r="J131" i="2" s="1"/>
  <c r="K131" i="2" s="1"/>
  <c r="I132" i="2" l="1"/>
  <c r="H132" i="2" l="1"/>
  <c r="J132" i="2" s="1"/>
  <c r="K132" i="2" s="1"/>
  <c r="I133" i="2" l="1"/>
  <c r="H133" i="2" l="1"/>
  <c r="J133" i="2" s="1"/>
  <c r="K133" i="2" s="1"/>
  <c r="I134" i="2" l="1"/>
  <c r="H134" i="2" l="1"/>
  <c r="J134" i="2" s="1"/>
  <c r="K134" i="2" s="1"/>
  <c r="I135" i="2" l="1"/>
  <c r="H135" i="2" l="1"/>
  <c r="J135" i="2" s="1"/>
  <c r="K135" i="2" s="1"/>
  <c r="I136" i="2" l="1"/>
  <c r="H136" i="2" s="1"/>
  <c r="J136" i="2" l="1"/>
  <c r="K136" i="2" s="1"/>
</calcChain>
</file>

<file path=xl/sharedStrings.xml><?xml version="1.0" encoding="utf-8"?>
<sst xmlns="http://schemas.openxmlformats.org/spreadsheetml/2006/main" count="41" uniqueCount="34">
  <si>
    <t>P</t>
  </si>
  <si>
    <t>i</t>
  </si>
  <si>
    <t>n</t>
  </si>
  <si>
    <t>Salida</t>
  </si>
  <si>
    <t>excel</t>
  </si>
  <si>
    <t>Total Abonos</t>
  </si>
  <si>
    <t>Total Intereses</t>
  </si>
  <si>
    <t>Caso Normal</t>
  </si>
  <si>
    <t>Caso Normal 2</t>
  </si>
  <si>
    <t>Tasa cero</t>
  </si>
  <si>
    <t>Usura</t>
  </si>
  <si>
    <t>Cuota unica</t>
  </si>
  <si>
    <t>Error Compra</t>
  </si>
  <si>
    <t>Error Cuotas</t>
  </si>
  <si>
    <t>Error Negativo</t>
  </si>
  <si>
    <t>Abono Extra</t>
  </si>
  <si>
    <t>Cuota Extra</t>
  </si>
  <si>
    <t>Caso</t>
  </si>
  <si>
    <t>Cuota</t>
  </si>
  <si>
    <t>Pago Interés</t>
  </si>
  <si>
    <t>Abono Capital</t>
  </si>
  <si>
    <t>Saldo</t>
  </si>
  <si>
    <t>#</t>
  </si>
  <si>
    <t>Casos Normales</t>
  </si>
  <si>
    <t>Casos Excepcionales</t>
  </si>
  <si>
    <t>Casos de Error</t>
  </si>
  <si>
    <t>ERROR, debe indicaral menos una cuota</t>
  </si>
  <si>
    <t>ERROR, la compra debe ser mayor que cero</t>
  </si>
  <si>
    <t>ERROR, el numero de cuotas debe ser mayor que cero</t>
  </si>
  <si>
    <t>ENTRADAS</t>
  </si>
  <si>
    <t>SALIDAS</t>
  </si>
  <si>
    <t>ERROR: La tasa es superior al maxímo de usura de 4% mensual</t>
  </si>
  <si>
    <t>ERROR: El numero de cuotas debe estar entre 1 y 60</t>
  </si>
  <si>
    <t>ERROR: El valor de la compra debe ser mayor que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</si>
</sst>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36"/>
  <sheetViews>
    <sheetView tabSelected="1" zoomScale="175" zoomScaleNormal="175" workbookViewId="0">
      <selection activeCell="F14" sqref="F14"/>
    </sheetView>
  </sheetViews>
  <sheetFormatPr baseColWidth="10" defaultColWidth="8.7109375" defaultRowHeight="15" x14ac:dyDescent="0.25"/>
  <cols>
    <col min="1" max="1" width="17.28515625" customWidth="1"/>
    <col min="2" max="2" width="12.42578125" customWidth="1"/>
    <col min="3" max="3" width="12" bestFit="1" customWidth="1"/>
    <col min="4" max="4" width="12.5703125" customWidth="1"/>
    <col min="5" max="5" width="14.28515625" hidden="1" customWidth="1"/>
    <col min="6" max="6" width="17.140625" customWidth="1"/>
    <col min="7" max="7" width="18.5703125" customWidth="1"/>
    <col min="8" max="8" width="16" customWidth="1"/>
    <col min="9" max="9" width="14.140625" hidden="1" customWidth="1"/>
    <col min="10" max="10" width="12.28515625" customWidth="1"/>
    <col min="11" max="11" width="13.7109375" customWidth="1"/>
  </cols>
  <sheetData>
    <row r="3" spans="1:9" x14ac:dyDescent="0.25">
      <c r="B3" s="6" t="s">
        <v>29</v>
      </c>
      <c r="C3" s="6"/>
      <c r="D3" s="6"/>
      <c r="F3" s="7" t="s">
        <v>30</v>
      </c>
      <c r="G3" s="7"/>
      <c r="H3" s="7"/>
    </row>
    <row r="4" spans="1:9" x14ac:dyDescent="0.25">
      <c r="A4" s="5" t="s">
        <v>23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9" x14ac:dyDescent="0.25">
      <c r="A5" t="s">
        <v>7</v>
      </c>
      <c r="B5">
        <v>200000</v>
      </c>
      <c r="C5" s="2">
        <v>3.1E-2</v>
      </c>
      <c r="D5">
        <v>36</v>
      </c>
      <c r="E5">
        <f t="shared" ref="E5:E13" si="0">(B5*C5) / (1 - POWER( (1+C5), -D5) )</f>
        <v>9297.9591156473489</v>
      </c>
      <c r="F5" s="1">
        <f>PMT(C5,D5,B5)*-1</f>
        <v>9297.9591156473398</v>
      </c>
      <c r="G5" s="1">
        <f t="shared" ref="G5:G10" si="1">F5*D5</f>
        <v>334726.5281633042</v>
      </c>
      <c r="H5" s="1">
        <f>ROUND(G5-B5,2)</f>
        <v>134726.53</v>
      </c>
      <c r="I5" t="str">
        <f>A5&amp;"
Entradas:
- Monto: " &amp; B5 &amp; "
- Tasa: " &amp; C5*100 &amp; "%
- Cuotas: " &amp; D5 &amp; "
Salidas
Total Intereses: " &amp; H5</f>
        <v>Caso Normal
Entradas:
- Monto: 200000
- Tasa: 3.1%
- Cuotas: 36
Salidas
Total Intereses: 134726.53</v>
      </c>
    </row>
    <row r="6" spans="1:9" x14ac:dyDescent="0.25">
      <c r="A6" t="s">
        <v>8</v>
      </c>
      <c r="B6">
        <v>850000</v>
      </c>
      <c r="C6" s="2">
        <v>3.4000000000000002E-2</v>
      </c>
      <c r="D6">
        <v>24</v>
      </c>
      <c r="E6">
        <f t="shared" si="0"/>
        <v>52377.498639836558</v>
      </c>
      <c r="F6" s="1">
        <f t="shared" ref="F6:F17" si="2">PMT(C6,D6,B6)*-1</f>
        <v>52377.498639836529</v>
      </c>
      <c r="G6" s="1">
        <f t="shared" ref="G6" si="3">F6*D6</f>
        <v>1257059.9673560767</v>
      </c>
      <c r="H6" s="1">
        <f>ROUND(G6-B6,2)</f>
        <v>407059.97</v>
      </c>
      <c r="I6" t="str">
        <f t="shared" ref="I6:I17" si="4">A6&amp;"
Entradas:
- Monto: " &amp; B6 &amp; "
- Tasa: " &amp; C6*100 &amp; "%
- Cuotas: " &amp; D6 &amp; "
Salidas
Total Intereses: " &amp; H6</f>
        <v>Caso Normal 2
Entradas:
- Monto: 850000
- Tasa: 3.4%
- Cuotas: 24
Salidas
Total Intereses: 407059.97</v>
      </c>
    </row>
    <row r="7" spans="1:9" x14ac:dyDescent="0.25">
      <c r="C7" s="2"/>
      <c r="F7" s="1"/>
      <c r="G7" s="1"/>
      <c r="H7" s="1"/>
    </row>
    <row r="8" spans="1:9" x14ac:dyDescent="0.25">
      <c r="A8" s="5" t="s">
        <v>24</v>
      </c>
      <c r="C8" s="2"/>
      <c r="F8" s="1"/>
      <c r="G8" s="1"/>
      <c r="H8" s="1"/>
    </row>
    <row r="9" spans="1:9" x14ac:dyDescent="0.25">
      <c r="A9" t="s">
        <v>11</v>
      </c>
      <c r="B9">
        <v>90000</v>
      </c>
      <c r="C9" s="2">
        <v>2.4E-2</v>
      </c>
      <c r="D9">
        <v>1</v>
      </c>
      <c r="E9">
        <v>90000</v>
      </c>
      <c r="F9">
        <v>90000</v>
      </c>
      <c r="G9" s="1">
        <f>F9*D9</f>
        <v>90000</v>
      </c>
      <c r="H9" s="1">
        <f>ROUND(G9-B9,2)</f>
        <v>0</v>
      </c>
      <c r="I9" t="str">
        <f>A9&amp;"
Entradas:
- Monto: " &amp; B9 &amp; "
- Tasa: " &amp; C9*100 &amp; "%
- Cuotas: " &amp; D9 &amp; "
Salidas
Total Intereses: " &amp; H9</f>
        <v>Cuota unica
Entradas:
- Monto: 90000
- Tasa: 2.4%
- Cuotas: 1
Salidas
Total Intereses: 0</v>
      </c>
    </row>
    <row r="10" spans="1:9" x14ac:dyDescent="0.25">
      <c r="A10" t="s">
        <v>9</v>
      </c>
      <c r="B10">
        <v>480000</v>
      </c>
      <c r="C10">
        <v>0</v>
      </c>
      <c r="D10">
        <v>48</v>
      </c>
      <c r="E10">
        <f>B10/D10</f>
        <v>10000</v>
      </c>
      <c r="F10" s="1">
        <f t="shared" si="2"/>
        <v>10000</v>
      </c>
      <c r="G10" s="1">
        <f t="shared" si="1"/>
        <v>480000</v>
      </c>
      <c r="H10" s="1">
        <f t="shared" ref="H10:H17" si="5">ROUND(G10-B10,2)</f>
        <v>0</v>
      </c>
      <c r="I10" t="str">
        <f t="shared" si="4"/>
        <v>Tasa cero
Entradas:
- Monto: 480000
- Tasa: 0%
- Cuotas: 48
Salidas
Total Intereses: 0</v>
      </c>
    </row>
    <row r="11" spans="1:9" x14ac:dyDescent="0.25">
      <c r="F11" s="1"/>
      <c r="G11" s="1"/>
      <c r="H11" s="1"/>
    </row>
    <row r="12" spans="1:9" x14ac:dyDescent="0.25">
      <c r="A12" s="5" t="s">
        <v>25</v>
      </c>
      <c r="F12" s="1"/>
      <c r="G12" s="1"/>
      <c r="H12" s="1"/>
    </row>
    <row r="13" spans="1:9" x14ac:dyDescent="0.25">
      <c r="A13" t="s">
        <v>10</v>
      </c>
      <c r="B13">
        <v>50000</v>
      </c>
      <c r="C13" s="2">
        <v>0.124</v>
      </c>
      <c r="D13">
        <v>60</v>
      </c>
      <c r="E13">
        <f t="shared" si="0"/>
        <v>6205.5821802692026</v>
      </c>
      <c r="F13" s="1" t="s">
        <v>31</v>
      </c>
      <c r="G13" s="1"/>
      <c r="H13" s="1"/>
      <c r="I13" t="str">
        <f t="shared" si="4"/>
        <v xml:space="preserve">Usura
Entradas:
- Monto: 50000
- Tasa: 12.4%
- Cuotas: 60
Salidas
Total Intereses: </v>
      </c>
    </row>
    <row r="15" spans="1:9" x14ac:dyDescent="0.25">
      <c r="A15" t="s">
        <v>12</v>
      </c>
      <c r="B15">
        <v>0</v>
      </c>
      <c r="C15" s="2">
        <v>2.4E-2</v>
      </c>
      <c r="D15">
        <v>60</v>
      </c>
      <c r="E15" t="s">
        <v>27</v>
      </c>
      <c r="F15" s="1" t="s">
        <v>33</v>
      </c>
      <c r="G15" s="1"/>
      <c r="H15" s="1"/>
      <c r="I15" t="str">
        <f t="shared" si="4"/>
        <v xml:space="preserve">Error Compra
Entradas:
- Monto: 0
- Tasa: 2.4%
- Cuotas: 60
Salidas
Total Intereses: </v>
      </c>
    </row>
    <row r="16" spans="1:9" x14ac:dyDescent="0.25">
      <c r="A16" t="s">
        <v>13</v>
      </c>
      <c r="B16">
        <v>80000</v>
      </c>
      <c r="C16" s="2">
        <v>2.4E-2</v>
      </c>
      <c r="D16">
        <v>0</v>
      </c>
      <c r="E16" t="s">
        <v>26</v>
      </c>
      <c r="F16" s="1" t="s">
        <v>32</v>
      </c>
      <c r="G16" s="1"/>
      <c r="H16" s="1"/>
      <c r="I16" t="str">
        <f t="shared" si="4"/>
        <v xml:space="preserve">Error Cuotas
Entradas:
- Monto: 80000
- Tasa: 2.4%
- Cuotas: 0
Salidas
Total Intereses: </v>
      </c>
    </row>
    <row r="17" spans="1:11" x14ac:dyDescent="0.25">
      <c r="A17" t="s">
        <v>14</v>
      </c>
      <c r="B17">
        <v>50000</v>
      </c>
      <c r="C17" s="2">
        <v>0.01</v>
      </c>
      <c r="D17">
        <v>-10</v>
      </c>
      <c r="E17" t="s">
        <v>28</v>
      </c>
      <c r="F17" s="1" t="s">
        <v>32</v>
      </c>
      <c r="G17" s="1"/>
      <c r="H17" s="1"/>
      <c r="I17" t="str">
        <f t="shared" si="4"/>
        <v xml:space="preserve">Error Negativo
Entradas:
- Monto: 50000
- Tasa: 1%
- Cuotas: -10
Salidas
Total Intereses: </v>
      </c>
    </row>
    <row r="20" spans="1:11" x14ac:dyDescent="0.25">
      <c r="G20" t="s">
        <v>15</v>
      </c>
      <c r="H20">
        <v>53000</v>
      </c>
      <c r="I20" t="s">
        <v>16</v>
      </c>
      <c r="J20">
        <v>10</v>
      </c>
    </row>
    <row r="21" spans="1:11" x14ac:dyDescent="0.25">
      <c r="A21" t="s">
        <v>17</v>
      </c>
      <c r="B21">
        <v>1</v>
      </c>
      <c r="G21" t="s">
        <v>17</v>
      </c>
      <c r="H21">
        <v>1</v>
      </c>
    </row>
    <row r="22" spans="1:11" x14ac:dyDescent="0.25">
      <c r="B22" t="s">
        <v>18</v>
      </c>
      <c r="C22" t="s">
        <v>19</v>
      </c>
      <c r="D22" t="s">
        <v>20</v>
      </c>
      <c r="E22" t="s">
        <v>21</v>
      </c>
      <c r="H22" t="s">
        <v>18</v>
      </c>
      <c r="I22" t="s">
        <v>19</v>
      </c>
      <c r="J22" t="s">
        <v>20</v>
      </c>
      <c r="K22" t="s">
        <v>21</v>
      </c>
    </row>
    <row r="23" spans="1:11" x14ac:dyDescent="0.25">
      <c r="A23" t="s">
        <v>22</v>
      </c>
      <c r="B23" s="3">
        <f>INDEX($A$5:$E$17,$B$21,5)</f>
        <v>9297.9591156473489</v>
      </c>
      <c r="C23" s="2">
        <f>INDEX($A$5:$E$17,$B$21,3)</f>
        <v>3.1E-2</v>
      </c>
      <c r="E23" s="3">
        <f>INDEX($A$5:$E$17,$B$21,2)</f>
        <v>200000</v>
      </c>
      <c r="G23" t="s">
        <v>22</v>
      </c>
      <c r="H23" s="3">
        <f>INDEX($A$5:$E$17,$B$21,5)</f>
        <v>9297.9591156473489</v>
      </c>
      <c r="I23" s="2">
        <f>INDEX($A$5:$E$17,$B$21,3)</f>
        <v>3.1E-2</v>
      </c>
      <c r="K23" s="3">
        <f>INDEX($A$5:$E$17,$B$21,2)</f>
        <v>200000</v>
      </c>
    </row>
    <row r="24" spans="1:11" x14ac:dyDescent="0.25">
      <c r="A24">
        <v>1</v>
      </c>
      <c r="B24" s="4">
        <f>B23</f>
        <v>9297.9591156473489</v>
      </c>
      <c r="C24" s="4">
        <f>E23*$C$23</f>
        <v>6200</v>
      </c>
      <c r="D24" s="4">
        <f>B24-C24</f>
        <v>3097.9591156473489</v>
      </c>
      <c r="E24" s="4">
        <f>E23-D24</f>
        <v>196902.04088435264</v>
      </c>
      <c r="G24">
        <v>1</v>
      </c>
      <c r="H24" s="4">
        <f t="shared" ref="H24:H50" si="6">IF($G24=$J$20,$H$20,IF($H$23&lt;K23,$H$23,K23+I24))</f>
        <v>9297.9591156473489</v>
      </c>
      <c r="I24" s="4">
        <f>K23*$C$23</f>
        <v>6200</v>
      </c>
      <c r="J24" s="4">
        <f>H24-I24</f>
        <v>3097.9591156473489</v>
      </c>
      <c r="K24" s="4">
        <f>K23-J24</f>
        <v>196902.04088435264</v>
      </c>
    </row>
    <row r="25" spans="1:11" x14ac:dyDescent="0.25">
      <c r="A25">
        <v>2</v>
      </c>
      <c r="B25" s="4">
        <f t="shared" ref="B25:B34" si="7">B24</f>
        <v>9297.9591156473489</v>
      </c>
      <c r="C25" s="4">
        <f t="shared" ref="C25:C34" si="8">E24*$C$23</f>
        <v>6103.9632674149316</v>
      </c>
      <c r="D25" s="4">
        <f t="shared" ref="D25:D34" si="9">B25-C25</f>
        <v>3193.9958482324173</v>
      </c>
      <c r="E25" s="4">
        <f t="shared" ref="E25:E34" si="10">E24-D25</f>
        <v>193708.04503612022</v>
      </c>
      <c r="G25">
        <v>2</v>
      </c>
      <c r="H25" s="4">
        <f t="shared" si="6"/>
        <v>9297.9591156473489</v>
      </c>
      <c r="I25" s="4">
        <f t="shared" ref="I25:I88" si="11">K24*$C$23</f>
        <v>6103.9632674149316</v>
      </c>
      <c r="J25" s="4">
        <f t="shared" ref="J25:J88" si="12">H25-I25</f>
        <v>3193.9958482324173</v>
      </c>
      <c r="K25" s="4">
        <f t="shared" ref="K25:K88" si="13">K24-J25</f>
        <v>193708.04503612022</v>
      </c>
    </row>
    <row r="26" spans="1:11" x14ac:dyDescent="0.25">
      <c r="A26">
        <v>3</v>
      </c>
      <c r="B26" s="4">
        <f t="shared" si="7"/>
        <v>9297.9591156473489</v>
      </c>
      <c r="C26" s="4">
        <f t="shared" si="8"/>
        <v>6004.9493961197268</v>
      </c>
      <c r="D26" s="4">
        <f t="shared" si="9"/>
        <v>3293.0097195276221</v>
      </c>
      <c r="E26" s="4">
        <f t="shared" si="10"/>
        <v>190415.03531659261</v>
      </c>
      <c r="G26">
        <v>3</v>
      </c>
      <c r="H26" s="4">
        <f t="shared" si="6"/>
        <v>9297.9591156473489</v>
      </c>
      <c r="I26" s="4">
        <f t="shared" si="11"/>
        <v>6004.9493961197268</v>
      </c>
      <c r="J26" s="4">
        <f t="shared" si="12"/>
        <v>3293.0097195276221</v>
      </c>
      <c r="K26" s="4">
        <f t="shared" si="13"/>
        <v>190415.03531659261</v>
      </c>
    </row>
    <row r="27" spans="1:11" x14ac:dyDescent="0.25">
      <c r="A27">
        <v>4</v>
      </c>
      <c r="B27" s="4">
        <f t="shared" si="7"/>
        <v>9297.9591156473489</v>
      </c>
      <c r="C27" s="4">
        <f t="shared" si="8"/>
        <v>5902.8660948143706</v>
      </c>
      <c r="D27" s="4">
        <f t="shared" si="9"/>
        <v>3395.0930208329783</v>
      </c>
      <c r="E27" s="4">
        <f t="shared" si="10"/>
        <v>187019.94229575963</v>
      </c>
      <c r="G27">
        <v>4</v>
      </c>
      <c r="H27" s="4">
        <f t="shared" si="6"/>
        <v>9297.9591156473489</v>
      </c>
      <c r="I27" s="4">
        <f t="shared" si="11"/>
        <v>5902.8660948143706</v>
      </c>
      <c r="J27" s="4">
        <f t="shared" si="12"/>
        <v>3395.0930208329783</v>
      </c>
      <c r="K27" s="4">
        <f t="shared" si="13"/>
        <v>187019.94229575963</v>
      </c>
    </row>
    <row r="28" spans="1:11" x14ac:dyDescent="0.25">
      <c r="A28">
        <v>5</v>
      </c>
      <c r="B28" s="4">
        <f t="shared" si="7"/>
        <v>9297.9591156473489</v>
      </c>
      <c r="C28" s="4">
        <f t="shared" si="8"/>
        <v>5797.6182111685484</v>
      </c>
      <c r="D28" s="4">
        <f t="shared" si="9"/>
        <v>3500.3409044788004</v>
      </c>
      <c r="E28" s="4">
        <f t="shared" si="10"/>
        <v>183519.60139128083</v>
      </c>
      <c r="G28">
        <v>5</v>
      </c>
      <c r="H28" s="4">
        <f t="shared" si="6"/>
        <v>9297.9591156473489</v>
      </c>
      <c r="I28" s="4">
        <f t="shared" si="11"/>
        <v>5797.6182111685484</v>
      </c>
      <c r="J28" s="4">
        <f t="shared" si="12"/>
        <v>3500.3409044788004</v>
      </c>
      <c r="K28" s="4">
        <f t="shared" si="13"/>
        <v>183519.60139128083</v>
      </c>
    </row>
    <row r="29" spans="1:11" x14ac:dyDescent="0.25">
      <c r="A29">
        <v>6</v>
      </c>
      <c r="B29" s="4">
        <f t="shared" si="7"/>
        <v>9297.9591156473489</v>
      </c>
      <c r="C29" s="4">
        <f t="shared" si="8"/>
        <v>5689.1076431297051</v>
      </c>
      <c r="D29" s="4">
        <f t="shared" si="9"/>
        <v>3608.8514725176437</v>
      </c>
      <c r="E29" s="4">
        <f t="shared" si="10"/>
        <v>179910.74991876318</v>
      </c>
      <c r="G29">
        <v>6</v>
      </c>
      <c r="H29" s="4">
        <f t="shared" si="6"/>
        <v>9297.9591156473489</v>
      </c>
      <c r="I29" s="4">
        <f t="shared" si="11"/>
        <v>5689.1076431297051</v>
      </c>
      <c r="J29" s="4">
        <f t="shared" si="12"/>
        <v>3608.8514725176437</v>
      </c>
      <c r="K29" s="4">
        <f t="shared" si="13"/>
        <v>179910.74991876318</v>
      </c>
    </row>
    <row r="30" spans="1:11" x14ac:dyDescent="0.25">
      <c r="A30">
        <v>7</v>
      </c>
      <c r="B30" s="4">
        <f t="shared" si="7"/>
        <v>9297.9591156473489</v>
      </c>
      <c r="C30" s="4">
        <f t="shared" si="8"/>
        <v>5577.2332474816585</v>
      </c>
      <c r="D30" s="4">
        <f t="shared" si="9"/>
        <v>3720.7258681656904</v>
      </c>
      <c r="E30" s="4">
        <f t="shared" si="10"/>
        <v>176190.02405059748</v>
      </c>
      <c r="G30">
        <v>7</v>
      </c>
      <c r="H30" s="4">
        <f t="shared" si="6"/>
        <v>9297.9591156473489</v>
      </c>
      <c r="I30" s="4">
        <f t="shared" si="11"/>
        <v>5577.2332474816585</v>
      </c>
      <c r="J30" s="4">
        <f t="shared" si="12"/>
        <v>3720.7258681656904</v>
      </c>
      <c r="K30" s="4">
        <f t="shared" si="13"/>
        <v>176190.02405059748</v>
      </c>
    </row>
    <row r="31" spans="1:11" x14ac:dyDescent="0.25">
      <c r="A31">
        <v>8</v>
      </c>
      <c r="B31" s="4">
        <f t="shared" si="7"/>
        <v>9297.9591156473489</v>
      </c>
      <c r="C31" s="4">
        <f t="shared" si="8"/>
        <v>5461.8907455685221</v>
      </c>
      <c r="D31" s="4">
        <f t="shared" si="9"/>
        <v>3836.0683700788268</v>
      </c>
      <c r="E31" s="4">
        <f t="shared" si="10"/>
        <v>172353.95568051864</v>
      </c>
      <c r="G31">
        <v>8</v>
      </c>
      <c r="H31" s="4">
        <f t="shared" si="6"/>
        <v>9297.9591156473489</v>
      </c>
      <c r="I31" s="4">
        <f t="shared" si="11"/>
        <v>5461.8907455685221</v>
      </c>
      <c r="J31" s="4">
        <f t="shared" si="12"/>
        <v>3836.0683700788268</v>
      </c>
      <c r="K31" s="4">
        <f t="shared" si="13"/>
        <v>172353.95568051864</v>
      </c>
    </row>
    <row r="32" spans="1:11" x14ac:dyDescent="0.25">
      <c r="A32">
        <v>9</v>
      </c>
      <c r="B32" s="4">
        <f t="shared" si="7"/>
        <v>9297.9591156473489</v>
      </c>
      <c r="C32" s="4">
        <f t="shared" si="8"/>
        <v>5342.9726260960779</v>
      </c>
      <c r="D32" s="4">
        <f t="shared" si="9"/>
        <v>3954.986489551271</v>
      </c>
      <c r="E32" s="4">
        <f t="shared" si="10"/>
        <v>168398.96919096739</v>
      </c>
      <c r="G32">
        <v>9</v>
      </c>
      <c r="H32" s="4">
        <f t="shared" si="6"/>
        <v>9297.9591156473489</v>
      </c>
      <c r="I32" s="4">
        <f t="shared" si="11"/>
        <v>5342.9726260960779</v>
      </c>
      <c r="J32" s="4">
        <f t="shared" si="12"/>
        <v>3954.986489551271</v>
      </c>
      <c r="K32" s="4">
        <f t="shared" si="13"/>
        <v>168398.96919096739</v>
      </c>
    </row>
    <row r="33" spans="1:11" x14ac:dyDescent="0.25">
      <c r="A33">
        <v>10</v>
      </c>
      <c r="B33" s="4">
        <f t="shared" si="7"/>
        <v>9297.9591156473489</v>
      </c>
      <c r="C33" s="4">
        <f t="shared" si="8"/>
        <v>5220.3680449199892</v>
      </c>
      <c r="D33" s="4">
        <f t="shared" si="9"/>
        <v>4077.5910707273597</v>
      </c>
      <c r="E33" s="4">
        <f t="shared" si="10"/>
        <v>164321.37812024003</v>
      </c>
      <c r="G33">
        <v>10</v>
      </c>
      <c r="H33" s="4">
        <f t="shared" si="6"/>
        <v>53000</v>
      </c>
      <c r="I33" s="4">
        <f t="shared" si="11"/>
        <v>5220.3680449199892</v>
      </c>
      <c r="J33" s="4">
        <f t="shared" si="12"/>
        <v>47779.631955080011</v>
      </c>
      <c r="K33" s="4">
        <f t="shared" si="13"/>
        <v>120619.33723588737</v>
      </c>
    </row>
    <row r="34" spans="1:11" x14ac:dyDescent="0.25">
      <c r="A34">
        <v>11</v>
      </c>
      <c r="B34" s="4">
        <f t="shared" si="7"/>
        <v>9297.9591156473489</v>
      </c>
      <c r="C34" s="4">
        <f t="shared" si="8"/>
        <v>5093.962721727441</v>
      </c>
      <c r="D34" s="4">
        <f t="shared" si="9"/>
        <v>4203.9963939199079</v>
      </c>
      <c r="E34" s="4">
        <f t="shared" si="10"/>
        <v>160117.38172632013</v>
      </c>
      <c r="G34">
        <v>11</v>
      </c>
      <c r="H34" s="4">
        <f t="shared" si="6"/>
        <v>9297.9591156473489</v>
      </c>
      <c r="I34" s="4">
        <f t="shared" si="11"/>
        <v>3739.1994543125088</v>
      </c>
      <c r="J34" s="4">
        <f t="shared" si="12"/>
        <v>5558.7596613348396</v>
      </c>
      <c r="K34" s="4">
        <f t="shared" si="13"/>
        <v>115060.57757455253</v>
      </c>
    </row>
    <row r="35" spans="1:11" x14ac:dyDescent="0.25">
      <c r="A35">
        <v>12</v>
      </c>
      <c r="B35" s="4">
        <f t="shared" ref="B35:B98" si="14">B34</f>
        <v>9297.9591156473489</v>
      </c>
      <c r="C35" s="4">
        <f t="shared" ref="C35:C98" si="15">E34*$C$23</f>
        <v>4963.6388335159245</v>
      </c>
      <c r="D35" s="4">
        <f t="shared" ref="D35:D98" si="16">B35-C35</f>
        <v>4334.3202821314244</v>
      </c>
      <c r="E35" s="4">
        <f t="shared" ref="E35:E98" si="17">E34-D35</f>
        <v>155783.0614441887</v>
      </c>
      <c r="G35">
        <v>12</v>
      </c>
      <c r="H35" s="4">
        <f t="shared" si="6"/>
        <v>9297.9591156473489</v>
      </c>
      <c r="I35" s="4">
        <f t="shared" si="11"/>
        <v>3566.8779048111282</v>
      </c>
      <c r="J35" s="4">
        <f t="shared" si="12"/>
        <v>5731.0812108362206</v>
      </c>
      <c r="K35" s="4">
        <f t="shared" si="13"/>
        <v>109329.49636371632</v>
      </c>
    </row>
    <row r="36" spans="1:11" x14ac:dyDescent="0.25">
      <c r="A36">
        <v>13</v>
      </c>
      <c r="B36" s="4">
        <f t="shared" si="14"/>
        <v>9297.9591156473489</v>
      </c>
      <c r="C36" s="4">
        <f t="shared" si="15"/>
        <v>4829.2749047698499</v>
      </c>
      <c r="D36" s="4">
        <f t="shared" si="16"/>
        <v>4468.684210877499</v>
      </c>
      <c r="E36" s="4">
        <f t="shared" si="17"/>
        <v>151314.37723331121</v>
      </c>
      <c r="G36">
        <v>13</v>
      </c>
      <c r="H36" s="4">
        <f t="shared" si="6"/>
        <v>9297.9591156473489</v>
      </c>
      <c r="I36" s="4">
        <f t="shared" si="11"/>
        <v>3389.2143872752058</v>
      </c>
      <c r="J36" s="4">
        <f t="shared" si="12"/>
        <v>5908.7447283721431</v>
      </c>
      <c r="K36" s="4">
        <f t="shared" si="13"/>
        <v>103420.75163534418</v>
      </c>
    </row>
    <row r="37" spans="1:11" x14ac:dyDescent="0.25">
      <c r="A37">
        <v>14</v>
      </c>
      <c r="B37" s="4">
        <f t="shared" si="14"/>
        <v>9297.9591156473489</v>
      </c>
      <c r="C37" s="4">
        <f t="shared" si="15"/>
        <v>4690.745694232648</v>
      </c>
      <c r="D37" s="4">
        <f t="shared" si="16"/>
        <v>4607.2134214147009</v>
      </c>
      <c r="E37" s="4">
        <f t="shared" si="17"/>
        <v>146707.16381189652</v>
      </c>
      <c r="G37">
        <v>14</v>
      </c>
      <c r="H37" s="4">
        <f t="shared" si="6"/>
        <v>9297.9591156473489</v>
      </c>
      <c r="I37" s="4">
        <f t="shared" si="11"/>
        <v>3206.0433006956696</v>
      </c>
      <c r="J37" s="4">
        <f t="shared" si="12"/>
        <v>6091.9158149516788</v>
      </c>
      <c r="K37" s="4">
        <f t="shared" si="13"/>
        <v>97328.835820392502</v>
      </c>
    </row>
    <row r="38" spans="1:11" x14ac:dyDescent="0.25">
      <c r="A38">
        <v>15</v>
      </c>
      <c r="B38" s="4">
        <f t="shared" si="14"/>
        <v>9297.9591156473489</v>
      </c>
      <c r="C38" s="4">
        <f t="shared" si="15"/>
        <v>4547.9220781687918</v>
      </c>
      <c r="D38" s="4">
        <f t="shared" si="16"/>
        <v>4750.0370374785571</v>
      </c>
      <c r="E38" s="4">
        <f t="shared" si="17"/>
        <v>141957.12677441796</v>
      </c>
      <c r="G38">
        <v>15</v>
      </c>
      <c r="H38" s="4">
        <f t="shared" si="6"/>
        <v>9297.9591156473489</v>
      </c>
      <c r="I38" s="4">
        <f t="shared" si="11"/>
        <v>3017.1939104321677</v>
      </c>
      <c r="J38" s="4">
        <f t="shared" si="12"/>
        <v>6280.7652052151807</v>
      </c>
      <c r="K38" s="4">
        <f t="shared" si="13"/>
        <v>91048.070615177319</v>
      </c>
    </row>
    <row r="39" spans="1:11" x14ac:dyDescent="0.25">
      <c r="A39">
        <v>16</v>
      </c>
      <c r="B39" s="4">
        <f t="shared" si="14"/>
        <v>9297.9591156473489</v>
      </c>
      <c r="C39" s="4">
        <f t="shared" si="15"/>
        <v>4400.670930006957</v>
      </c>
      <c r="D39" s="4">
        <f t="shared" si="16"/>
        <v>4897.2881856403919</v>
      </c>
      <c r="E39" s="4">
        <f t="shared" si="17"/>
        <v>137059.83858877758</v>
      </c>
      <c r="G39">
        <v>16</v>
      </c>
      <c r="H39" s="4">
        <f t="shared" si="6"/>
        <v>9297.9591156473489</v>
      </c>
      <c r="I39" s="4">
        <f t="shared" si="11"/>
        <v>2822.4901890704969</v>
      </c>
      <c r="J39" s="4">
        <f t="shared" si="12"/>
        <v>6475.468926576852</v>
      </c>
      <c r="K39" s="4">
        <f t="shared" si="13"/>
        <v>84572.601688600465</v>
      </c>
    </row>
    <row r="40" spans="1:11" x14ac:dyDescent="0.25">
      <c r="A40">
        <v>17</v>
      </c>
      <c r="B40" s="4">
        <f t="shared" si="14"/>
        <v>9297.9591156473489</v>
      </c>
      <c r="C40" s="4">
        <f t="shared" si="15"/>
        <v>4248.8549962521047</v>
      </c>
      <c r="D40" s="4">
        <f t="shared" si="16"/>
        <v>5049.1041193952442</v>
      </c>
      <c r="E40" s="4">
        <f t="shared" si="17"/>
        <v>132010.73446938233</v>
      </c>
      <c r="G40">
        <v>17</v>
      </c>
      <c r="H40" s="4">
        <f t="shared" si="6"/>
        <v>9297.9591156473489</v>
      </c>
      <c r="I40" s="4">
        <f t="shared" si="11"/>
        <v>2621.7506523466145</v>
      </c>
      <c r="J40" s="4">
        <f t="shared" si="12"/>
        <v>6676.2084633007344</v>
      </c>
      <c r="K40" s="4">
        <f t="shared" si="13"/>
        <v>77896.393225299733</v>
      </c>
    </row>
    <row r="41" spans="1:11" x14ac:dyDescent="0.25">
      <c r="A41">
        <v>18</v>
      </c>
      <c r="B41" s="4">
        <f t="shared" si="14"/>
        <v>9297.9591156473489</v>
      </c>
      <c r="C41" s="4">
        <f t="shared" si="15"/>
        <v>4092.3327685508521</v>
      </c>
      <c r="D41" s="4">
        <f t="shared" si="16"/>
        <v>5205.6263470964968</v>
      </c>
      <c r="E41" s="4">
        <f t="shared" si="17"/>
        <v>126805.10812228583</v>
      </c>
      <c r="G41">
        <v>18</v>
      </c>
      <c r="H41" s="4">
        <f t="shared" si="6"/>
        <v>9297.9591156473489</v>
      </c>
      <c r="I41" s="4">
        <f t="shared" si="11"/>
        <v>2414.7881899842919</v>
      </c>
      <c r="J41" s="4">
        <f t="shared" si="12"/>
        <v>6883.1709256630566</v>
      </c>
      <c r="K41" s="4">
        <f t="shared" si="13"/>
        <v>71013.222299636676</v>
      </c>
    </row>
    <row r="42" spans="1:11" x14ac:dyDescent="0.25">
      <c r="A42">
        <v>19</v>
      </c>
      <c r="B42" s="4">
        <f t="shared" si="14"/>
        <v>9297.9591156473489</v>
      </c>
      <c r="C42" s="4">
        <f t="shared" si="15"/>
        <v>3930.9583517908609</v>
      </c>
      <c r="D42" s="4">
        <f t="shared" si="16"/>
        <v>5367.0007638564875</v>
      </c>
      <c r="E42" s="4">
        <f t="shared" si="17"/>
        <v>121438.10735842935</v>
      </c>
      <c r="G42">
        <v>19</v>
      </c>
      <c r="H42" s="4">
        <f t="shared" si="6"/>
        <v>9297.9591156473489</v>
      </c>
      <c r="I42" s="4">
        <f t="shared" si="11"/>
        <v>2201.4098912887371</v>
      </c>
      <c r="J42" s="4">
        <f t="shared" si="12"/>
        <v>7096.5492243586123</v>
      </c>
      <c r="K42" s="4">
        <f t="shared" si="13"/>
        <v>63916.673075278064</v>
      </c>
    </row>
    <row r="43" spans="1:11" x14ac:dyDescent="0.25">
      <c r="A43">
        <v>20</v>
      </c>
      <c r="B43" s="4">
        <f t="shared" si="14"/>
        <v>9297.9591156473489</v>
      </c>
      <c r="C43" s="4">
        <f t="shared" si="15"/>
        <v>3764.5813281113096</v>
      </c>
      <c r="D43" s="4">
        <f t="shared" si="16"/>
        <v>5533.3777875360392</v>
      </c>
      <c r="E43" s="4">
        <f t="shared" si="17"/>
        <v>115904.72957089331</v>
      </c>
      <c r="G43">
        <v>20</v>
      </c>
      <c r="H43" s="4">
        <f t="shared" si="6"/>
        <v>9297.9591156473489</v>
      </c>
      <c r="I43" s="4">
        <f t="shared" si="11"/>
        <v>1981.4168653336201</v>
      </c>
      <c r="J43" s="4">
        <f t="shared" si="12"/>
        <v>7316.5422503137288</v>
      </c>
      <c r="K43" s="4">
        <f t="shared" si="13"/>
        <v>56600.130824964333</v>
      </c>
    </row>
    <row r="44" spans="1:11" x14ac:dyDescent="0.25">
      <c r="A44">
        <v>21</v>
      </c>
      <c r="B44" s="4">
        <f t="shared" si="14"/>
        <v>9297.9591156473489</v>
      </c>
      <c r="C44" s="4">
        <f t="shared" si="15"/>
        <v>3593.0466166976926</v>
      </c>
      <c r="D44" s="4">
        <f t="shared" si="16"/>
        <v>5704.9124989496559</v>
      </c>
      <c r="E44" s="4">
        <f t="shared" si="17"/>
        <v>110199.81707194366</v>
      </c>
      <c r="G44">
        <v>21</v>
      </c>
      <c r="H44" s="4">
        <f t="shared" si="6"/>
        <v>9297.9591156473489</v>
      </c>
      <c r="I44" s="4">
        <f t="shared" si="11"/>
        <v>1754.6040555738944</v>
      </c>
      <c r="J44" s="4">
        <f t="shared" si="12"/>
        <v>7543.3550600734543</v>
      </c>
      <c r="K44" s="4">
        <f t="shared" si="13"/>
        <v>49056.775764890881</v>
      </c>
    </row>
    <row r="45" spans="1:11" x14ac:dyDescent="0.25">
      <c r="A45">
        <v>22</v>
      </c>
      <c r="B45" s="4">
        <f t="shared" si="14"/>
        <v>9297.9591156473489</v>
      </c>
      <c r="C45" s="4">
        <f t="shared" si="15"/>
        <v>3416.1943292302535</v>
      </c>
      <c r="D45" s="4">
        <f t="shared" si="16"/>
        <v>5881.7647864170958</v>
      </c>
      <c r="E45" s="4">
        <f t="shared" si="17"/>
        <v>104318.05228552656</v>
      </c>
      <c r="G45">
        <v>22</v>
      </c>
      <c r="H45" s="4">
        <f t="shared" si="6"/>
        <v>9297.9591156473489</v>
      </c>
      <c r="I45" s="4">
        <f t="shared" si="11"/>
        <v>1520.7600487116174</v>
      </c>
      <c r="J45" s="4">
        <f t="shared" si="12"/>
        <v>7777.199066935731</v>
      </c>
      <c r="K45" s="4">
        <f t="shared" si="13"/>
        <v>41279.576697955148</v>
      </c>
    </row>
    <row r="46" spans="1:11" x14ac:dyDescent="0.25">
      <c r="A46">
        <v>23</v>
      </c>
      <c r="B46" s="4">
        <f t="shared" si="14"/>
        <v>9297.9591156473489</v>
      </c>
      <c r="C46" s="4">
        <f t="shared" si="15"/>
        <v>3233.8596208513231</v>
      </c>
      <c r="D46" s="4">
        <f t="shared" si="16"/>
        <v>6064.0994947960262</v>
      </c>
      <c r="E46" s="4">
        <f t="shared" si="17"/>
        <v>98253.952790730531</v>
      </c>
      <c r="G46">
        <v>23</v>
      </c>
      <c r="H46" s="4">
        <f t="shared" si="6"/>
        <v>9297.9591156473489</v>
      </c>
      <c r="I46" s="4">
        <f t="shared" si="11"/>
        <v>1279.6668776366096</v>
      </c>
      <c r="J46" s="4">
        <f t="shared" si="12"/>
        <v>8018.2922380107393</v>
      </c>
      <c r="K46" s="4">
        <f t="shared" si="13"/>
        <v>33261.284459944407</v>
      </c>
    </row>
    <row r="47" spans="1:11" x14ac:dyDescent="0.25">
      <c r="A47">
        <v>24</v>
      </c>
      <c r="B47" s="4">
        <f t="shared" si="14"/>
        <v>9297.9591156473489</v>
      </c>
      <c r="C47" s="4">
        <f t="shared" si="15"/>
        <v>3045.8725365126465</v>
      </c>
      <c r="D47" s="4">
        <f t="shared" si="16"/>
        <v>6252.0865791347023</v>
      </c>
      <c r="E47" s="4">
        <f t="shared" si="17"/>
        <v>92001.866211595829</v>
      </c>
      <c r="G47">
        <v>24</v>
      </c>
      <c r="H47" s="4">
        <f t="shared" si="6"/>
        <v>9297.9591156473489</v>
      </c>
      <c r="I47" s="4">
        <f t="shared" si="11"/>
        <v>1031.0998182582766</v>
      </c>
      <c r="J47" s="4">
        <f t="shared" si="12"/>
        <v>8266.8592973890718</v>
      </c>
      <c r="K47" s="4">
        <f t="shared" si="13"/>
        <v>24994.425162555337</v>
      </c>
    </row>
    <row r="48" spans="1:11" x14ac:dyDescent="0.25">
      <c r="A48">
        <v>25</v>
      </c>
      <c r="B48" s="4">
        <f t="shared" si="14"/>
        <v>9297.9591156473489</v>
      </c>
      <c r="C48" s="4">
        <f t="shared" si="15"/>
        <v>2852.0578525594706</v>
      </c>
      <c r="D48" s="4">
        <f t="shared" si="16"/>
        <v>6445.9012630878788</v>
      </c>
      <c r="E48" s="4">
        <f t="shared" si="17"/>
        <v>85555.964948507957</v>
      </c>
      <c r="G48">
        <v>25</v>
      </c>
      <c r="H48" s="4">
        <f t="shared" si="6"/>
        <v>9297.9591156473489</v>
      </c>
      <c r="I48" s="4">
        <f t="shared" si="11"/>
        <v>774.82718003921548</v>
      </c>
      <c r="J48" s="4">
        <f t="shared" si="12"/>
        <v>8523.1319356081331</v>
      </c>
      <c r="K48" s="4">
        <f t="shared" si="13"/>
        <v>16471.293226947204</v>
      </c>
    </row>
    <row r="49" spans="1:11" x14ac:dyDescent="0.25">
      <c r="A49">
        <v>26</v>
      </c>
      <c r="B49" s="4">
        <f t="shared" si="14"/>
        <v>9297.9591156473489</v>
      </c>
      <c r="C49" s="4">
        <f t="shared" si="15"/>
        <v>2652.2349134037468</v>
      </c>
      <c r="D49" s="4">
        <f t="shared" si="16"/>
        <v>6645.7242022436021</v>
      </c>
      <c r="E49" s="4">
        <f t="shared" si="17"/>
        <v>78910.24074626436</v>
      </c>
      <c r="G49">
        <v>26</v>
      </c>
      <c r="H49" s="4">
        <f t="shared" si="6"/>
        <v>9297.9591156473489</v>
      </c>
      <c r="I49" s="4">
        <f t="shared" si="11"/>
        <v>510.61009003536333</v>
      </c>
      <c r="J49" s="4">
        <f t="shared" si="12"/>
        <v>8787.3490256119858</v>
      </c>
      <c r="K49" s="4">
        <f t="shared" si="13"/>
        <v>7683.9442013352182</v>
      </c>
    </row>
    <row r="50" spans="1:11" x14ac:dyDescent="0.25">
      <c r="A50">
        <v>27</v>
      </c>
      <c r="B50" s="4">
        <f t="shared" si="14"/>
        <v>9297.9591156473489</v>
      </c>
      <c r="C50" s="4">
        <f t="shared" si="15"/>
        <v>2446.217463134195</v>
      </c>
      <c r="D50" s="4">
        <f t="shared" si="16"/>
        <v>6851.7416525131539</v>
      </c>
      <c r="E50" s="4">
        <f t="shared" si="17"/>
        <v>72058.499093751205</v>
      </c>
      <c r="G50">
        <v>27</v>
      </c>
      <c r="H50" s="4">
        <f t="shared" si="6"/>
        <v>7922.1464715766097</v>
      </c>
      <c r="I50" s="4">
        <f t="shared" si="11"/>
        <v>238.20227024139177</v>
      </c>
      <c r="J50" s="4">
        <f t="shared" si="12"/>
        <v>7683.9442013352182</v>
      </c>
      <c r="K50" s="4">
        <f t="shared" si="13"/>
        <v>0</v>
      </c>
    </row>
    <row r="51" spans="1:11" x14ac:dyDescent="0.25">
      <c r="A51">
        <v>28</v>
      </c>
      <c r="B51" s="4">
        <f t="shared" si="14"/>
        <v>9297.9591156473489</v>
      </c>
      <c r="C51" s="4">
        <f t="shared" si="15"/>
        <v>2233.8134719062873</v>
      </c>
      <c r="D51" s="4">
        <f t="shared" si="16"/>
        <v>7064.1456437410616</v>
      </c>
      <c r="E51" s="4">
        <f t="shared" si="17"/>
        <v>64994.353450010145</v>
      </c>
      <c r="G51">
        <v>28</v>
      </c>
      <c r="H51" s="4">
        <f>IF($G51=$J$20,$H$20,IF($H$23&lt;K50,$H$23,K50+I51))</f>
        <v>0</v>
      </c>
      <c r="I51" s="4">
        <f t="shared" si="11"/>
        <v>0</v>
      </c>
      <c r="J51" s="4">
        <f t="shared" si="12"/>
        <v>0</v>
      </c>
      <c r="K51" s="4">
        <f t="shared" si="13"/>
        <v>0</v>
      </c>
    </row>
    <row r="52" spans="1:11" x14ac:dyDescent="0.25">
      <c r="A52">
        <v>29</v>
      </c>
      <c r="B52" s="4">
        <f t="shared" si="14"/>
        <v>9297.9591156473489</v>
      </c>
      <c r="C52" s="4">
        <f t="shared" si="15"/>
        <v>2014.8249569503146</v>
      </c>
      <c r="D52" s="4">
        <f t="shared" si="16"/>
        <v>7283.1341586970339</v>
      </c>
      <c r="E52" s="4">
        <f t="shared" si="17"/>
        <v>57711.219291313115</v>
      </c>
      <c r="G52">
        <v>29</v>
      </c>
      <c r="H52" s="4">
        <f t="shared" ref="H52:H115" si="18">IF($G52=$J$20,$H$20,IF($H$23&lt;K51,$H$23,K51+I52))</f>
        <v>0</v>
      </c>
      <c r="I52" s="4">
        <f t="shared" si="11"/>
        <v>0</v>
      </c>
      <c r="J52" s="4">
        <f t="shared" si="12"/>
        <v>0</v>
      </c>
      <c r="K52" s="4">
        <f t="shared" si="13"/>
        <v>0</v>
      </c>
    </row>
    <row r="53" spans="1:11" x14ac:dyDescent="0.25">
      <c r="A53">
        <v>30</v>
      </c>
      <c r="B53" s="4">
        <f t="shared" si="14"/>
        <v>9297.9591156473489</v>
      </c>
      <c r="C53" s="4">
        <f t="shared" si="15"/>
        <v>1789.0477980307066</v>
      </c>
      <c r="D53" s="4">
        <f t="shared" si="16"/>
        <v>7508.911317616642</v>
      </c>
      <c r="E53" s="4">
        <f t="shared" si="17"/>
        <v>50202.307973696472</v>
      </c>
      <c r="G53">
        <v>30</v>
      </c>
      <c r="H53" s="4">
        <f t="shared" si="18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</row>
    <row r="54" spans="1:11" x14ac:dyDescent="0.25">
      <c r="A54">
        <v>31</v>
      </c>
      <c r="B54" s="4">
        <f t="shared" si="14"/>
        <v>9297.9591156473489</v>
      </c>
      <c r="C54" s="4">
        <f t="shared" si="15"/>
        <v>1556.2715471845906</v>
      </c>
      <c r="D54" s="4">
        <f t="shared" si="16"/>
        <v>7741.6875684627585</v>
      </c>
      <c r="E54" s="4">
        <f t="shared" si="17"/>
        <v>42460.620405233713</v>
      </c>
      <c r="G54">
        <v>31</v>
      </c>
      <c r="H54" s="4">
        <f t="shared" si="18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</row>
    <row r="55" spans="1:11" x14ac:dyDescent="0.25">
      <c r="A55">
        <v>32</v>
      </c>
      <c r="B55" s="4">
        <f t="shared" si="14"/>
        <v>9297.9591156473489</v>
      </c>
      <c r="C55" s="4">
        <f t="shared" si="15"/>
        <v>1316.2792325622452</v>
      </c>
      <c r="D55" s="4">
        <f t="shared" si="16"/>
        <v>7981.6798830851039</v>
      </c>
      <c r="E55" s="4">
        <f t="shared" si="17"/>
        <v>34478.940522148609</v>
      </c>
      <c r="G55">
        <v>32</v>
      </c>
      <c r="H55" s="4">
        <f t="shared" si="18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</row>
    <row r="56" spans="1:11" x14ac:dyDescent="0.25">
      <c r="A56">
        <v>33</v>
      </c>
      <c r="B56" s="4">
        <f t="shared" si="14"/>
        <v>9297.9591156473489</v>
      </c>
      <c r="C56" s="4">
        <f t="shared" si="15"/>
        <v>1068.8471561866068</v>
      </c>
      <c r="D56" s="4">
        <f t="shared" si="16"/>
        <v>8229.1119594607426</v>
      </c>
      <c r="E56" s="4">
        <f t="shared" si="17"/>
        <v>26249.828562687864</v>
      </c>
      <c r="G56">
        <v>33</v>
      </c>
      <c r="H56" s="4">
        <f t="shared" si="18"/>
        <v>0</v>
      </c>
      <c r="I56" s="4">
        <f t="shared" si="11"/>
        <v>0</v>
      </c>
      <c r="J56" s="4">
        <f t="shared" si="12"/>
        <v>0</v>
      </c>
      <c r="K56" s="4">
        <f t="shared" si="13"/>
        <v>0</v>
      </c>
    </row>
    <row r="57" spans="1:11" x14ac:dyDescent="0.25">
      <c r="A57">
        <v>34</v>
      </c>
      <c r="B57" s="4">
        <f t="shared" si="14"/>
        <v>9297.9591156473489</v>
      </c>
      <c r="C57" s="4">
        <f t="shared" si="15"/>
        <v>813.74468544332376</v>
      </c>
      <c r="D57" s="4">
        <f t="shared" si="16"/>
        <v>8484.2144302040251</v>
      </c>
      <c r="E57" s="4">
        <f t="shared" si="17"/>
        <v>17765.614132483839</v>
      </c>
      <c r="G57">
        <v>34</v>
      </c>
      <c r="H57" s="4">
        <f t="shared" si="18"/>
        <v>0</v>
      </c>
      <c r="I57" s="4">
        <f t="shared" si="11"/>
        <v>0</v>
      </c>
      <c r="J57" s="4">
        <f t="shared" si="12"/>
        <v>0</v>
      </c>
      <c r="K57" s="4">
        <f t="shared" si="13"/>
        <v>0</v>
      </c>
    </row>
    <row r="58" spans="1:11" x14ac:dyDescent="0.25">
      <c r="A58">
        <v>35</v>
      </c>
      <c r="B58" s="4">
        <f t="shared" si="14"/>
        <v>9297.9591156473489</v>
      </c>
      <c r="C58" s="4">
        <f t="shared" si="15"/>
        <v>550.73403810699904</v>
      </c>
      <c r="D58" s="4">
        <f t="shared" si="16"/>
        <v>8747.22507754035</v>
      </c>
      <c r="E58" s="4">
        <f t="shared" si="17"/>
        <v>9018.3890549434891</v>
      </c>
      <c r="G58">
        <v>35</v>
      </c>
      <c r="H58" s="4">
        <f t="shared" si="18"/>
        <v>0</v>
      </c>
      <c r="I58" s="4">
        <f t="shared" si="11"/>
        <v>0</v>
      </c>
      <c r="J58" s="4">
        <f t="shared" si="12"/>
        <v>0</v>
      </c>
      <c r="K58" s="4">
        <f t="shared" si="13"/>
        <v>0</v>
      </c>
    </row>
    <row r="59" spans="1:11" x14ac:dyDescent="0.25">
      <c r="A59">
        <v>36</v>
      </c>
      <c r="B59" s="4">
        <f t="shared" si="14"/>
        <v>9297.9591156473489</v>
      </c>
      <c r="C59" s="4">
        <f t="shared" si="15"/>
        <v>279.57006070324815</v>
      </c>
      <c r="D59" s="4">
        <f t="shared" si="16"/>
        <v>9018.3890549441003</v>
      </c>
      <c r="E59" s="4">
        <f t="shared" si="17"/>
        <v>-6.1118043959140778E-10</v>
      </c>
      <c r="G59">
        <v>36</v>
      </c>
      <c r="H59" s="4">
        <f t="shared" si="18"/>
        <v>0</v>
      </c>
      <c r="I59" s="4">
        <f t="shared" si="11"/>
        <v>0</v>
      </c>
      <c r="J59" s="4">
        <f t="shared" si="12"/>
        <v>0</v>
      </c>
      <c r="K59" s="4">
        <f t="shared" si="13"/>
        <v>0</v>
      </c>
    </row>
    <row r="60" spans="1:11" x14ac:dyDescent="0.25">
      <c r="A60">
        <v>37</v>
      </c>
      <c r="B60" s="4">
        <f t="shared" si="14"/>
        <v>9297.9591156473489</v>
      </c>
      <c r="C60" s="4">
        <f t="shared" si="15"/>
        <v>-1.8946593627333642E-11</v>
      </c>
      <c r="D60" s="4">
        <f t="shared" si="16"/>
        <v>9297.9591156473671</v>
      </c>
      <c r="E60" s="4">
        <f t="shared" si="17"/>
        <v>-9297.9591156479783</v>
      </c>
      <c r="G60">
        <v>37</v>
      </c>
      <c r="H60" s="4">
        <f t="shared" si="18"/>
        <v>0</v>
      </c>
      <c r="I60" s="4">
        <f t="shared" si="11"/>
        <v>0</v>
      </c>
      <c r="J60" s="4">
        <f t="shared" si="12"/>
        <v>0</v>
      </c>
      <c r="K60" s="4">
        <f t="shared" si="13"/>
        <v>0</v>
      </c>
    </row>
    <row r="61" spans="1:11" x14ac:dyDescent="0.25">
      <c r="A61">
        <v>38</v>
      </c>
      <c r="B61" s="4">
        <f t="shared" si="14"/>
        <v>9297.9591156473489</v>
      </c>
      <c r="C61" s="4">
        <f t="shared" si="15"/>
        <v>-288.23673258508734</v>
      </c>
      <c r="D61" s="4">
        <f t="shared" si="16"/>
        <v>9586.1958482324371</v>
      </c>
      <c r="E61" s="4">
        <f t="shared" si="17"/>
        <v>-18884.154963880414</v>
      </c>
      <c r="G61">
        <v>38</v>
      </c>
      <c r="H61" s="4">
        <f t="shared" si="18"/>
        <v>0</v>
      </c>
      <c r="I61" s="4">
        <f t="shared" si="11"/>
        <v>0</v>
      </c>
      <c r="J61" s="4">
        <f t="shared" si="12"/>
        <v>0</v>
      </c>
      <c r="K61" s="4">
        <f t="shared" si="13"/>
        <v>0</v>
      </c>
    </row>
    <row r="62" spans="1:11" x14ac:dyDescent="0.25">
      <c r="A62">
        <v>39</v>
      </c>
      <c r="B62" s="4">
        <f t="shared" si="14"/>
        <v>9297.9591156473489</v>
      </c>
      <c r="C62" s="4">
        <f t="shared" si="15"/>
        <v>-585.40880388029279</v>
      </c>
      <c r="D62" s="4">
        <f t="shared" si="16"/>
        <v>9883.3679195276418</v>
      </c>
      <c r="E62" s="4">
        <f t="shared" si="17"/>
        <v>-28767.522883408055</v>
      </c>
      <c r="G62">
        <v>39</v>
      </c>
      <c r="H62" s="4">
        <f t="shared" si="18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</row>
    <row r="63" spans="1:11" x14ac:dyDescent="0.25">
      <c r="A63">
        <v>40</v>
      </c>
      <c r="B63" s="4">
        <f t="shared" si="14"/>
        <v>9297.9591156473489</v>
      </c>
      <c r="C63" s="4">
        <f t="shared" si="15"/>
        <v>-891.79320938564967</v>
      </c>
      <c r="D63" s="4">
        <f t="shared" si="16"/>
        <v>10189.752325032998</v>
      </c>
      <c r="E63" s="4">
        <f t="shared" si="17"/>
        <v>-38957.275208441053</v>
      </c>
      <c r="G63">
        <v>40</v>
      </c>
      <c r="H63" s="4">
        <f t="shared" si="18"/>
        <v>0</v>
      </c>
      <c r="I63" s="4">
        <f t="shared" si="11"/>
        <v>0</v>
      </c>
      <c r="J63" s="4">
        <f t="shared" si="12"/>
        <v>0</v>
      </c>
      <c r="K63" s="4">
        <f t="shared" si="13"/>
        <v>0</v>
      </c>
    </row>
    <row r="64" spans="1:11" x14ac:dyDescent="0.25">
      <c r="A64">
        <v>41</v>
      </c>
      <c r="B64" s="4">
        <f t="shared" si="14"/>
        <v>9297.9591156473489</v>
      </c>
      <c r="C64" s="4">
        <f t="shared" si="15"/>
        <v>-1207.6755314616726</v>
      </c>
      <c r="D64" s="4">
        <f t="shared" si="16"/>
        <v>10505.634647109022</v>
      </c>
      <c r="E64" s="4">
        <f t="shared" si="17"/>
        <v>-49462.909855550075</v>
      </c>
      <c r="G64">
        <v>41</v>
      </c>
      <c r="H64" s="4">
        <f t="shared" si="18"/>
        <v>0</v>
      </c>
      <c r="I64" s="4">
        <f t="shared" si="11"/>
        <v>0</v>
      </c>
      <c r="J64" s="4">
        <f t="shared" si="12"/>
        <v>0</v>
      </c>
      <c r="K64" s="4">
        <f t="shared" si="13"/>
        <v>0</v>
      </c>
    </row>
    <row r="65" spans="1:11" x14ac:dyDescent="0.25">
      <c r="A65">
        <v>42</v>
      </c>
      <c r="B65" s="4">
        <f t="shared" si="14"/>
        <v>9297.9591156473489</v>
      </c>
      <c r="C65" s="4">
        <f t="shared" si="15"/>
        <v>-1533.3502055220524</v>
      </c>
      <c r="D65" s="4">
        <f t="shared" si="16"/>
        <v>10831.309321169401</v>
      </c>
      <c r="E65" s="4">
        <f t="shared" si="17"/>
        <v>-60294.219176719474</v>
      </c>
      <c r="G65">
        <v>42</v>
      </c>
      <c r="H65" s="4">
        <f t="shared" si="18"/>
        <v>0</v>
      </c>
      <c r="I65" s="4">
        <f t="shared" si="11"/>
        <v>0</v>
      </c>
      <c r="J65" s="4">
        <f t="shared" si="12"/>
        <v>0</v>
      </c>
      <c r="K65" s="4">
        <f t="shared" si="13"/>
        <v>0</v>
      </c>
    </row>
    <row r="66" spans="1:11" x14ac:dyDescent="0.25">
      <c r="A66">
        <v>43</v>
      </c>
      <c r="B66" s="4">
        <f t="shared" si="14"/>
        <v>9297.9591156473489</v>
      </c>
      <c r="C66" s="4">
        <f t="shared" si="15"/>
        <v>-1869.1207944783037</v>
      </c>
      <c r="D66" s="4">
        <f t="shared" si="16"/>
        <v>11167.079910125653</v>
      </c>
      <c r="E66" s="4">
        <f t="shared" si="17"/>
        <v>-71461.299086845131</v>
      </c>
      <c r="G66">
        <v>43</v>
      </c>
      <c r="H66" s="4">
        <f t="shared" si="18"/>
        <v>0</v>
      </c>
      <c r="I66" s="4">
        <f t="shared" si="11"/>
        <v>0</v>
      </c>
      <c r="J66" s="4">
        <f t="shared" si="12"/>
        <v>0</v>
      </c>
      <c r="K66" s="4">
        <f t="shared" si="13"/>
        <v>0</v>
      </c>
    </row>
    <row r="67" spans="1:11" x14ac:dyDescent="0.25">
      <c r="A67">
        <v>44</v>
      </c>
      <c r="B67" s="4">
        <f t="shared" si="14"/>
        <v>9297.9591156473489</v>
      </c>
      <c r="C67" s="4">
        <f t="shared" si="15"/>
        <v>-2215.3002716921992</v>
      </c>
      <c r="D67" s="4">
        <f t="shared" si="16"/>
        <v>11513.259387339549</v>
      </c>
      <c r="E67" s="4">
        <f t="shared" si="17"/>
        <v>-82974.558474184683</v>
      </c>
      <c r="G67">
        <v>44</v>
      </c>
      <c r="H67" s="4">
        <f t="shared" si="18"/>
        <v>0</v>
      </c>
      <c r="I67" s="4">
        <f t="shared" si="11"/>
        <v>0</v>
      </c>
      <c r="J67" s="4">
        <f t="shared" si="12"/>
        <v>0</v>
      </c>
      <c r="K67" s="4">
        <f t="shared" si="13"/>
        <v>0</v>
      </c>
    </row>
    <row r="68" spans="1:11" x14ac:dyDescent="0.25">
      <c r="A68">
        <v>45</v>
      </c>
      <c r="B68" s="4">
        <f t="shared" si="14"/>
        <v>9297.9591156473489</v>
      </c>
      <c r="C68" s="4">
        <f t="shared" si="15"/>
        <v>-2572.2113126997251</v>
      </c>
      <c r="D68" s="4">
        <f t="shared" si="16"/>
        <v>11870.170428347074</v>
      </c>
      <c r="E68" s="4">
        <f t="shared" si="17"/>
        <v>-94844.728902531759</v>
      </c>
      <c r="G68">
        <v>45</v>
      </c>
      <c r="H68" s="4">
        <f t="shared" si="18"/>
        <v>0</v>
      </c>
      <c r="I68" s="4">
        <f t="shared" si="11"/>
        <v>0</v>
      </c>
      <c r="J68" s="4">
        <f t="shared" si="12"/>
        <v>0</v>
      </c>
      <c r="K68" s="4">
        <f t="shared" si="13"/>
        <v>0</v>
      </c>
    </row>
    <row r="69" spans="1:11" x14ac:dyDescent="0.25">
      <c r="A69">
        <v>46</v>
      </c>
      <c r="B69" s="4">
        <f t="shared" si="14"/>
        <v>9297.9591156473489</v>
      </c>
      <c r="C69" s="4">
        <f t="shared" si="15"/>
        <v>-2940.1865959784845</v>
      </c>
      <c r="D69" s="4">
        <f t="shared" si="16"/>
        <v>12238.145711625833</v>
      </c>
      <c r="E69" s="4">
        <f t="shared" si="17"/>
        <v>-107082.8746141576</v>
      </c>
      <c r="G69">
        <v>46</v>
      </c>
      <c r="H69" s="4">
        <f t="shared" si="18"/>
        <v>0</v>
      </c>
      <c r="I69" s="4">
        <f t="shared" si="11"/>
        <v>0</v>
      </c>
      <c r="J69" s="4">
        <f t="shared" si="12"/>
        <v>0</v>
      </c>
      <c r="K69" s="4">
        <f t="shared" si="13"/>
        <v>0</v>
      </c>
    </row>
    <row r="70" spans="1:11" x14ac:dyDescent="0.25">
      <c r="A70">
        <v>47</v>
      </c>
      <c r="B70" s="4">
        <f t="shared" si="14"/>
        <v>9297.9591156473489</v>
      </c>
      <c r="C70" s="4">
        <f t="shared" si="15"/>
        <v>-3319.5691130388855</v>
      </c>
      <c r="D70" s="4">
        <f t="shared" si="16"/>
        <v>12617.528228686235</v>
      </c>
      <c r="E70" s="4">
        <f t="shared" si="17"/>
        <v>-119700.40284284383</v>
      </c>
      <c r="G70">
        <v>47</v>
      </c>
      <c r="H70" s="4">
        <f t="shared" si="18"/>
        <v>0</v>
      </c>
      <c r="I70" s="4">
        <f t="shared" si="11"/>
        <v>0</v>
      </c>
      <c r="J70" s="4">
        <f t="shared" si="12"/>
        <v>0</v>
      </c>
      <c r="K70" s="4">
        <f t="shared" si="13"/>
        <v>0</v>
      </c>
    </row>
    <row r="71" spans="1:11" x14ac:dyDescent="0.25">
      <c r="A71">
        <v>48</v>
      </c>
      <c r="B71" s="4">
        <f t="shared" si="14"/>
        <v>9297.9591156473489</v>
      </c>
      <c r="C71" s="4">
        <f t="shared" si="15"/>
        <v>-3710.7124881281588</v>
      </c>
      <c r="D71" s="4">
        <f t="shared" si="16"/>
        <v>13008.671603775507</v>
      </c>
      <c r="E71" s="4">
        <f t="shared" si="17"/>
        <v>-132709.07444661934</v>
      </c>
      <c r="G71">
        <v>48</v>
      </c>
      <c r="H71" s="4">
        <f t="shared" si="18"/>
        <v>0</v>
      </c>
      <c r="I71" s="4">
        <f t="shared" si="11"/>
        <v>0</v>
      </c>
      <c r="J71" s="4">
        <f t="shared" si="12"/>
        <v>0</v>
      </c>
      <c r="K71" s="4">
        <f t="shared" si="13"/>
        <v>0</v>
      </c>
    </row>
    <row r="72" spans="1:11" x14ac:dyDescent="0.25">
      <c r="A72">
        <v>49</v>
      </c>
      <c r="B72" s="4">
        <f t="shared" si="14"/>
        <v>9297.9591156473489</v>
      </c>
      <c r="C72" s="4">
        <f t="shared" si="15"/>
        <v>-4113.9813078451998</v>
      </c>
      <c r="D72" s="4">
        <f t="shared" si="16"/>
        <v>13411.94042349255</v>
      </c>
      <c r="E72" s="4">
        <f t="shared" si="17"/>
        <v>-146121.01487011189</v>
      </c>
      <c r="G72">
        <v>49</v>
      </c>
      <c r="H72" s="4">
        <f t="shared" si="18"/>
        <v>0</v>
      </c>
      <c r="I72" s="4">
        <f t="shared" si="11"/>
        <v>0</v>
      </c>
      <c r="J72" s="4">
        <f t="shared" si="12"/>
        <v>0</v>
      </c>
      <c r="K72" s="4">
        <f t="shared" si="13"/>
        <v>0</v>
      </c>
    </row>
    <row r="73" spans="1:11" x14ac:dyDescent="0.25">
      <c r="A73">
        <v>50</v>
      </c>
      <c r="B73" s="4">
        <f t="shared" si="14"/>
        <v>9297.9591156473489</v>
      </c>
      <c r="C73" s="4">
        <f t="shared" si="15"/>
        <v>-4529.751460973469</v>
      </c>
      <c r="D73" s="4">
        <f t="shared" si="16"/>
        <v>13827.710576620819</v>
      </c>
      <c r="E73" s="4">
        <f t="shared" si="17"/>
        <v>-159948.72544673271</v>
      </c>
      <c r="G73">
        <v>50</v>
      </c>
      <c r="H73" s="4">
        <f t="shared" si="18"/>
        <v>0</v>
      </c>
      <c r="I73" s="4">
        <f t="shared" si="11"/>
        <v>0</v>
      </c>
      <c r="J73" s="4">
        <f t="shared" si="12"/>
        <v>0</v>
      </c>
      <c r="K73" s="4">
        <f t="shared" si="13"/>
        <v>0</v>
      </c>
    </row>
    <row r="74" spans="1:11" x14ac:dyDescent="0.25">
      <c r="A74">
        <v>51</v>
      </c>
      <c r="B74" s="4">
        <f t="shared" si="14"/>
        <v>9297.9591156473489</v>
      </c>
      <c r="C74" s="4">
        <f t="shared" si="15"/>
        <v>-4958.4104888487145</v>
      </c>
      <c r="D74" s="4">
        <f t="shared" si="16"/>
        <v>14256.369604496063</v>
      </c>
      <c r="E74" s="4">
        <f t="shared" si="17"/>
        <v>-174205.09505122877</v>
      </c>
      <c r="G74">
        <v>51</v>
      </c>
      <c r="H74" s="4">
        <f t="shared" si="18"/>
        <v>0</v>
      </c>
      <c r="I74" s="4">
        <f t="shared" si="11"/>
        <v>0</v>
      </c>
      <c r="J74" s="4">
        <f t="shared" si="12"/>
        <v>0</v>
      </c>
      <c r="K74" s="4">
        <f t="shared" si="13"/>
        <v>0</v>
      </c>
    </row>
    <row r="75" spans="1:11" x14ac:dyDescent="0.25">
      <c r="A75">
        <v>52</v>
      </c>
      <c r="B75" s="4">
        <f t="shared" si="14"/>
        <v>9297.9591156473489</v>
      </c>
      <c r="C75" s="4">
        <f t="shared" si="15"/>
        <v>-5400.3579465880921</v>
      </c>
      <c r="D75" s="4">
        <f t="shared" si="16"/>
        <v>14698.317062235441</v>
      </c>
      <c r="E75" s="4">
        <f t="shared" si="17"/>
        <v>-188903.4121134642</v>
      </c>
      <c r="G75">
        <v>52</v>
      </c>
      <c r="H75" s="4">
        <f t="shared" si="18"/>
        <v>0</v>
      </c>
      <c r="I75" s="4">
        <f t="shared" si="11"/>
        <v>0</v>
      </c>
      <c r="J75" s="4">
        <f t="shared" si="12"/>
        <v>0</v>
      </c>
      <c r="K75" s="4">
        <f t="shared" si="13"/>
        <v>0</v>
      </c>
    </row>
    <row r="76" spans="1:11" x14ac:dyDescent="0.25">
      <c r="A76">
        <v>53</v>
      </c>
      <c r="B76" s="4">
        <f t="shared" si="14"/>
        <v>9297.9591156473489</v>
      </c>
      <c r="C76" s="4">
        <f t="shared" si="15"/>
        <v>-5856.0057755173902</v>
      </c>
      <c r="D76" s="4">
        <f t="shared" si="16"/>
        <v>15153.964891164738</v>
      </c>
      <c r="E76" s="4">
        <f t="shared" si="17"/>
        <v>-204057.37700462894</v>
      </c>
      <c r="G76">
        <v>53</v>
      </c>
      <c r="H76" s="4">
        <f t="shared" si="18"/>
        <v>0</v>
      </c>
      <c r="I76" s="4">
        <f t="shared" si="11"/>
        <v>0</v>
      </c>
      <c r="J76" s="4">
        <f t="shared" si="12"/>
        <v>0</v>
      </c>
      <c r="K76" s="4">
        <f t="shared" si="13"/>
        <v>0</v>
      </c>
    </row>
    <row r="77" spans="1:11" x14ac:dyDescent="0.25">
      <c r="A77">
        <v>54</v>
      </c>
      <c r="B77" s="4">
        <f t="shared" si="14"/>
        <v>9297.9591156473489</v>
      </c>
      <c r="C77" s="4">
        <f t="shared" si="15"/>
        <v>-6325.7786871434973</v>
      </c>
      <c r="D77" s="4">
        <f t="shared" si="16"/>
        <v>15623.737802790845</v>
      </c>
      <c r="E77" s="4">
        <f t="shared" si="17"/>
        <v>-219681.1148074198</v>
      </c>
      <c r="G77">
        <v>54</v>
      </c>
      <c r="H77" s="4">
        <f t="shared" si="18"/>
        <v>0</v>
      </c>
      <c r="I77" s="4">
        <f t="shared" si="11"/>
        <v>0</v>
      </c>
      <c r="J77" s="4">
        <f t="shared" si="12"/>
        <v>0</v>
      </c>
      <c r="K77" s="4">
        <f t="shared" si="13"/>
        <v>0</v>
      </c>
    </row>
    <row r="78" spans="1:11" x14ac:dyDescent="0.25">
      <c r="A78">
        <v>55</v>
      </c>
      <c r="B78" s="4">
        <f t="shared" si="14"/>
        <v>9297.9591156473489</v>
      </c>
      <c r="C78" s="4">
        <f t="shared" si="15"/>
        <v>-6810.1145590300139</v>
      </c>
      <c r="D78" s="4">
        <f t="shared" si="16"/>
        <v>16108.073674677362</v>
      </c>
      <c r="E78" s="4">
        <f t="shared" si="17"/>
        <v>-235789.18848209718</v>
      </c>
      <c r="G78">
        <v>55</v>
      </c>
      <c r="H78" s="4">
        <f t="shared" si="18"/>
        <v>0</v>
      </c>
      <c r="I78" s="4">
        <f t="shared" si="11"/>
        <v>0</v>
      </c>
      <c r="J78" s="4">
        <f t="shared" si="12"/>
        <v>0</v>
      </c>
      <c r="K78" s="4">
        <f t="shared" si="13"/>
        <v>0</v>
      </c>
    </row>
    <row r="79" spans="1:11" x14ac:dyDescent="0.25">
      <c r="A79">
        <v>56</v>
      </c>
      <c r="B79" s="4">
        <f t="shared" si="14"/>
        <v>9297.9591156473489</v>
      </c>
      <c r="C79" s="4">
        <f t="shared" si="15"/>
        <v>-7309.4648429450126</v>
      </c>
      <c r="D79" s="4">
        <f t="shared" si="16"/>
        <v>16607.423958592361</v>
      </c>
      <c r="E79" s="4">
        <f t="shared" si="17"/>
        <v>-252396.61244068953</v>
      </c>
      <c r="G79">
        <v>56</v>
      </c>
      <c r="H79" s="4">
        <f t="shared" si="18"/>
        <v>0</v>
      </c>
      <c r="I79" s="4">
        <f t="shared" si="11"/>
        <v>0</v>
      </c>
      <c r="J79" s="4">
        <f t="shared" si="12"/>
        <v>0</v>
      </c>
      <c r="K79" s="4">
        <f t="shared" si="13"/>
        <v>0</v>
      </c>
    </row>
    <row r="80" spans="1:11" x14ac:dyDescent="0.25">
      <c r="A80">
        <v>57</v>
      </c>
      <c r="B80" s="4">
        <f t="shared" si="14"/>
        <v>9297.9591156473489</v>
      </c>
      <c r="C80" s="4">
        <f t="shared" si="15"/>
        <v>-7824.294985661375</v>
      </c>
      <c r="D80" s="4">
        <f t="shared" si="16"/>
        <v>17122.254101308725</v>
      </c>
      <c r="E80" s="4">
        <f t="shared" si="17"/>
        <v>-269518.86654199823</v>
      </c>
      <c r="G80">
        <v>57</v>
      </c>
      <c r="H80" s="4">
        <f t="shared" si="18"/>
        <v>0</v>
      </c>
      <c r="I80" s="4">
        <f t="shared" si="11"/>
        <v>0</v>
      </c>
      <c r="J80" s="4">
        <f t="shared" si="12"/>
        <v>0</v>
      </c>
      <c r="K80" s="4">
        <f t="shared" si="13"/>
        <v>0</v>
      </c>
    </row>
    <row r="81" spans="1:11" x14ac:dyDescent="0.25">
      <c r="A81">
        <v>58</v>
      </c>
      <c r="B81" s="4">
        <f t="shared" si="14"/>
        <v>9297.9591156473489</v>
      </c>
      <c r="C81" s="4">
        <f t="shared" si="15"/>
        <v>-8355.0848628019448</v>
      </c>
      <c r="D81" s="4">
        <f t="shared" si="16"/>
        <v>17653.043978449292</v>
      </c>
      <c r="E81" s="4">
        <f t="shared" si="17"/>
        <v>-287171.91052044753</v>
      </c>
      <c r="G81">
        <v>58</v>
      </c>
      <c r="H81" s="4">
        <f t="shared" si="18"/>
        <v>0</v>
      </c>
      <c r="I81" s="4">
        <f t="shared" si="11"/>
        <v>0</v>
      </c>
      <c r="J81" s="4">
        <f t="shared" si="12"/>
        <v>0</v>
      </c>
      <c r="K81" s="4">
        <f t="shared" si="13"/>
        <v>0</v>
      </c>
    </row>
    <row r="82" spans="1:11" x14ac:dyDescent="0.25">
      <c r="A82">
        <v>59</v>
      </c>
      <c r="B82" s="4">
        <f t="shared" si="14"/>
        <v>9297.9591156473489</v>
      </c>
      <c r="C82" s="4">
        <f t="shared" si="15"/>
        <v>-8902.3292261338738</v>
      </c>
      <c r="D82" s="4">
        <f t="shared" si="16"/>
        <v>18200.288341781223</v>
      </c>
      <c r="E82" s="4">
        <f t="shared" si="17"/>
        <v>-305372.19886222878</v>
      </c>
      <c r="G82">
        <v>59</v>
      </c>
      <c r="H82" s="4">
        <f t="shared" si="18"/>
        <v>0</v>
      </c>
      <c r="I82" s="4">
        <f t="shared" si="11"/>
        <v>0</v>
      </c>
      <c r="J82" s="4">
        <f t="shared" si="12"/>
        <v>0</v>
      </c>
      <c r="K82" s="4">
        <f t="shared" si="13"/>
        <v>0</v>
      </c>
    </row>
    <row r="83" spans="1:11" x14ac:dyDescent="0.25">
      <c r="A83">
        <v>60</v>
      </c>
      <c r="B83" s="4">
        <f t="shared" si="14"/>
        <v>9297.9591156473489</v>
      </c>
      <c r="C83" s="4">
        <f t="shared" si="15"/>
        <v>-9466.5381647290924</v>
      </c>
      <c r="D83" s="4">
        <f t="shared" si="16"/>
        <v>18764.497280376439</v>
      </c>
      <c r="E83" s="4">
        <f t="shared" si="17"/>
        <v>-324136.69614260521</v>
      </c>
      <c r="G83">
        <v>60</v>
      </c>
      <c r="H83" s="4">
        <f t="shared" si="18"/>
        <v>0</v>
      </c>
      <c r="I83" s="4">
        <f t="shared" si="11"/>
        <v>0</v>
      </c>
      <c r="J83" s="4">
        <f t="shared" si="12"/>
        <v>0</v>
      </c>
      <c r="K83" s="4">
        <f t="shared" si="13"/>
        <v>0</v>
      </c>
    </row>
    <row r="84" spans="1:11" x14ac:dyDescent="0.25">
      <c r="A84">
        <v>61</v>
      </c>
      <c r="B84" s="4">
        <f t="shared" si="14"/>
        <v>9297.9591156473489</v>
      </c>
      <c r="C84" s="4">
        <f t="shared" si="15"/>
        <v>-10048.237580420762</v>
      </c>
      <c r="D84" s="4">
        <f t="shared" si="16"/>
        <v>19346.196696068109</v>
      </c>
      <c r="E84" s="4">
        <f t="shared" si="17"/>
        <v>-343482.89283867332</v>
      </c>
      <c r="G84">
        <v>61</v>
      </c>
      <c r="H84" s="4">
        <f t="shared" si="18"/>
        <v>0</v>
      </c>
      <c r="I84" s="4">
        <f t="shared" si="11"/>
        <v>0</v>
      </c>
      <c r="J84" s="4">
        <f t="shared" si="12"/>
        <v>0</v>
      </c>
      <c r="K84" s="4">
        <f t="shared" si="13"/>
        <v>0</v>
      </c>
    </row>
    <row r="85" spans="1:11" x14ac:dyDescent="0.25">
      <c r="A85">
        <v>62</v>
      </c>
      <c r="B85" s="4">
        <f t="shared" si="14"/>
        <v>9297.9591156473489</v>
      </c>
      <c r="C85" s="4">
        <f t="shared" si="15"/>
        <v>-10647.969677998874</v>
      </c>
      <c r="D85" s="4">
        <f t="shared" si="16"/>
        <v>19945.928793646221</v>
      </c>
      <c r="E85" s="4">
        <f t="shared" si="17"/>
        <v>-363428.82163231954</v>
      </c>
      <c r="G85">
        <v>62</v>
      </c>
      <c r="H85" s="4">
        <f t="shared" si="18"/>
        <v>0</v>
      </c>
      <c r="I85" s="4">
        <f t="shared" si="11"/>
        <v>0</v>
      </c>
      <c r="J85" s="4">
        <f t="shared" si="12"/>
        <v>0</v>
      </c>
      <c r="K85" s="4">
        <f t="shared" si="13"/>
        <v>0</v>
      </c>
    </row>
    <row r="86" spans="1:11" x14ac:dyDescent="0.25">
      <c r="A86">
        <v>63</v>
      </c>
      <c r="B86" s="4">
        <f t="shared" si="14"/>
        <v>9297.9591156473489</v>
      </c>
      <c r="C86" s="4">
        <f t="shared" si="15"/>
        <v>-11266.293470601906</v>
      </c>
      <c r="D86" s="4">
        <f t="shared" si="16"/>
        <v>20564.252586249255</v>
      </c>
      <c r="E86" s="4">
        <f t="shared" si="17"/>
        <v>-383993.0742185688</v>
      </c>
      <c r="G86">
        <v>63</v>
      </c>
      <c r="H86" s="4">
        <f t="shared" si="18"/>
        <v>0</v>
      </c>
      <c r="I86" s="4">
        <f t="shared" si="11"/>
        <v>0</v>
      </c>
      <c r="J86" s="4">
        <f t="shared" si="12"/>
        <v>0</v>
      </c>
      <c r="K86" s="4">
        <f t="shared" si="13"/>
        <v>0</v>
      </c>
    </row>
    <row r="87" spans="1:11" x14ac:dyDescent="0.25">
      <c r="A87">
        <v>64</v>
      </c>
      <c r="B87" s="4">
        <f t="shared" si="14"/>
        <v>9297.9591156473489</v>
      </c>
      <c r="C87" s="4">
        <f t="shared" si="15"/>
        <v>-11903.785300775633</v>
      </c>
      <c r="D87" s="4">
        <f t="shared" si="16"/>
        <v>21201.744416422982</v>
      </c>
      <c r="E87" s="4">
        <f t="shared" si="17"/>
        <v>-405194.81863499177</v>
      </c>
      <c r="G87">
        <v>64</v>
      </c>
      <c r="H87" s="4">
        <f t="shared" si="18"/>
        <v>0</v>
      </c>
      <c r="I87" s="4">
        <f t="shared" si="11"/>
        <v>0</v>
      </c>
      <c r="J87" s="4">
        <f t="shared" si="12"/>
        <v>0</v>
      </c>
      <c r="K87" s="4">
        <f t="shared" si="13"/>
        <v>0</v>
      </c>
    </row>
    <row r="88" spans="1:11" x14ac:dyDescent="0.25">
      <c r="A88">
        <v>65</v>
      </c>
      <c r="B88" s="4">
        <f t="shared" si="14"/>
        <v>9297.9591156473489</v>
      </c>
      <c r="C88" s="4">
        <f t="shared" si="15"/>
        <v>-12561.039377684745</v>
      </c>
      <c r="D88" s="4">
        <f t="shared" si="16"/>
        <v>21858.998493332096</v>
      </c>
      <c r="E88" s="4">
        <f t="shared" si="17"/>
        <v>-427053.81712832383</v>
      </c>
      <c r="G88">
        <v>65</v>
      </c>
      <c r="H88" s="4">
        <f t="shared" si="18"/>
        <v>0</v>
      </c>
      <c r="I88" s="4">
        <f t="shared" si="11"/>
        <v>0</v>
      </c>
      <c r="J88" s="4">
        <f t="shared" si="12"/>
        <v>0</v>
      </c>
      <c r="K88" s="4">
        <f t="shared" si="13"/>
        <v>0</v>
      </c>
    </row>
    <row r="89" spans="1:11" x14ac:dyDescent="0.25">
      <c r="A89">
        <v>66</v>
      </c>
      <c r="B89" s="4">
        <f t="shared" si="14"/>
        <v>9297.9591156473489</v>
      </c>
      <c r="C89" s="4">
        <f t="shared" si="15"/>
        <v>-13238.668330978038</v>
      </c>
      <c r="D89" s="4">
        <f t="shared" si="16"/>
        <v>22536.627446625389</v>
      </c>
      <c r="E89" s="4">
        <f t="shared" si="17"/>
        <v>-449590.44457494922</v>
      </c>
      <c r="G89">
        <v>66</v>
      </c>
      <c r="H89" s="4">
        <f t="shared" si="18"/>
        <v>0</v>
      </c>
      <c r="I89" s="4">
        <f t="shared" ref="I89:I136" si="19">K88*$C$23</f>
        <v>0</v>
      </c>
      <c r="J89" s="4">
        <f t="shared" ref="J89:J136" si="20">H89-I89</f>
        <v>0</v>
      </c>
      <c r="K89" s="4">
        <f t="shared" ref="K89:K136" si="21">K88-J89</f>
        <v>0</v>
      </c>
    </row>
    <row r="90" spans="1:11" x14ac:dyDescent="0.25">
      <c r="A90">
        <v>67</v>
      </c>
      <c r="B90" s="4">
        <f t="shared" si="14"/>
        <v>9297.9591156473489</v>
      </c>
      <c r="C90" s="4">
        <f t="shared" si="15"/>
        <v>-13937.303781823426</v>
      </c>
      <c r="D90" s="4">
        <f t="shared" si="16"/>
        <v>23235.262897470777</v>
      </c>
      <c r="E90" s="4">
        <f t="shared" si="17"/>
        <v>-472825.70747242001</v>
      </c>
      <c r="G90">
        <v>67</v>
      </c>
      <c r="H90" s="4">
        <f t="shared" si="18"/>
        <v>0</v>
      </c>
      <c r="I90" s="4">
        <f t="shared" si="19"/>
        <v>0</v>
      </c>
      <c r="J90" s="4">
        <f t="shared" si="20"/>
        <v>0</v>
      </c>
      <c r="K90" s="4">
        <f t="shared" si="21"/>
        <v>0</v>
      </c>
    </row>
    <row r="91" spans="1:11" x14ac:dyDescent="0.25">
      <c r="A91">
        <v>68</v>
      </c>
      <c r="B91" s="4">
        <f t="shared" si="14"/>
        <v>9297.9591156473489</v>
      </c>
      <c r="C91" s="4">
        <f t="shared" si="15"/>
        <v>-14657.596931645021</v>
      </c>
      <c r="D91" s="4">
        <f t="shared" si="16"/>
        <v>23955.556047292368</v>
      </c>
      <c r="E91" s="4">
        <f t="shared" si="17"/>
        <v>-496781.26351971237</v>
      </c>
      <c r="G91">
        <v>68</v>
      </c>
      <c r="H91" s="4">
        <f t="shared" si="18"/>
        <v>0</v>
      </c>
      <c r="I91" s="4">
        <f t="shared" si="19"/>
        <v>0</v>
      </c>
      <c r="J91" s="4">
        <f t="shared" si="20"/>
        <v>0</v>
      </c>
      <c r="K91" s="4">
        <f t="shared" si="21"/>
        <v>0</v>
      </c>
    </row>
    <row r="92" spans="1:11" x14ac:dyDescent="0.25">
      <c r="A92">
        <v>69</v>
      </c>
      <c r="B92" s="4">
        <f t="shared" si="14"/>
        <v>9297.9591156473489</v>
      </c>
      <c r="C92" s="4">
        <f t="shared" si="15"/>
        <v>-15400.219169111084</v>
      </c>
      <c r="D92" s="4">
        <f t="shared" si="16"/>
        <v>24698.178284758433</v>
      </c>
      <c r="E92" s="4">
        <f t="shared" si="17"/>
        <v>-521479.44180447079</v>
      </c>
      <c r="G92">
        <v>69</v>
      </c>
      <c r="H92" s="4">
        <f t="shared" si="18"/>
        <v>0</v>
      </c>
      <c r="I92" s="4">
        <f t="shared" si="19"/>
        <v>0</v>
      </c>
      <c r="J92" s="4">
        <f t="shared" si="20"/>
        <v>0</v>
      </c>
      <c r="K92" s="4">
        <f t="shared" si="21"/>
        <v>0</v>
      </c>
    </row>
    <row r="93" spans="1:11" x14ac:dyDescent="0.25">
      <c r="A93">
        <v>70</v>
      </c>
      <c r="B93" s="4">
        <f t="shared" si="14"/>
        <v>9297.9591156473489</v>
      </c>
      <c r="C93" s="4">
        <f t="shared" si="15"/>
        <v>-16165.862695938595</v>
      </c>
      <c r="D93" s="4">
        <f t="shared" si="16"/>
        <v>25463.821811585942</v>
      </c>
      <c r="E93" s="4">
        <f t="shared" si="17"/>
        <v>-546943.26361605676</v>
      </c>
      <c r="G93">
        <v>70</v>
      </c>
      <c r="H93" s="4">
        <f t="shared" si="18"/>
        <v>0</v>
      </c>
      <c r="I93" s="4">
        <f t="shared" si="19"/>
        <v>0</v>
      </c>
      <c r="J93" s="4">
        <f t="shared" si="20"/>
        <v>0</v>
      </c>
      <c r="K93" s="4">
        <f t="shared" si="21"/>
        <v>0</v>
      </c>
    </row>
    <row r="94" spans="1:11" x14ac:dyDescent="0.25">
      <c r="A94">
        <v>71</v>
      </c>
      <c r="B94" s="4">
        <f t="shared" si="14"/>
        <v>9297.9591156473489</v>
      </c>
      <c r="C94" s="4">
        <f t="shared" si="15"/>
        <v>-16955.241172097758</v>
      </c>
      <c r="D94" s="4">
        <f t="shared" si="16"/>
        <v>26253.200287745109</v>
      </c>
      <c r="E94" s="4">
        <f t="shared" si="17"/>
        <v>-573196.46390380186</v>
      </c>
      <c r="G94">
        <v>71</v>
      </c>
      <c r="H94" s="4">
        <f t="shared" si="18"/>
        <v>0</v>
      </c>
      <c r="I94" s="4">
        <f t="shared" si="19"/>
        <v>0</v>
      </c>
      <c r="J94" s="4">
        <f t="shared" si="20"/>
        <v>0</v>
      </c>
      <c r="K94" s="4">
        <f t="shared" si="21"/>
        <v>0</v>
      </c>
    </row>
    <row r="95" spans="1:11" x14ac:dyDescent="0.25">
      <c r="A95">
        <v>72</v>
      </c>
      <c r="B95" s="4">
        <f t="shared" si="14"/>
        <v>9297.9591156473489</v>
      </c>
      <c r="C95" s="4">
        <f t="shared" si="15"/>
        <v>-17769.090381017857</v>
      </c>
      <c r="D95" s="4">
        <f t="shared" si="16"/>
        <v>27067.049496665204</v>
      </c>
      <c r="E95" s="4">
        <f t="shared" si="17"/>
        <v>-600263.51340046711</v>
      </c>
      <c r="G95">
        <v>72</v>
      </c>
      <c r="H95" s="4">
        <f t="shared" si="18"/>
        <v>0</v>
      </c>
      <c r="I95" s="4">
        <f t="shared" si="19"/>
        <v>0</v>
      </c>
      <c r="J95" s="4">
        <f t="shared" si="20"/>
        <v>0</v>
      </c>
      <c r="K95" s="4">
        <f t="shared" si="21"/>
        <v>0</v>
      </c>
    </row>
    <row r="96" spans="1:11" x14ac:dyDescent="0.25">
      <c r="A96">
        <v>73</v>
      </c>
      <c r="B96" s="4">
        <f t="shared" si="14"/>
        <v>9297.9591156473489</v>
      </c>
      <c r="C96" s="4">
        <f t="shared" si="15"/>
        <v>-18608.168915414481</v>
      </c>
      <c r="D96" s="4">
        <f t="shared" si="16"/>
        <v>27906.128031061831</v>
      </c>
      <c r="E96" s="4">
        <f t="shared" si="17"/>
        <v>-628169.64143152896</v>
      </c>
      <c r="G96">
        <v>73</v>
      </c>
      <c r="H96" s="4">
        <f t="shared" si="18"/>
        <v>0</v>
      </c>
      <c r="I96" s="4">
        <f t="shared" si="19"/>
        <v>0</v>
      </c>
      <c r="J96" s="4">
        <f t="shared" si="20"/>
        <v>0</v>
      </c>
      <c r="K96" s="4">
        <f t="shared" si="21"/>
        <v>0</v>
      </c>
    </row>
    <row r="97" spans="1:11" x14ac:dyDescent="0.25">
      <c r="A97">
        <v>74</v>
      </c>
      <c r="B97" s="4">
        <f t="shared" si="14"/>
        <v>9297.9591156473489</v>
      </c>
      <c r="C97" s="4">
        <f t="shared" si="15"/>
        <v>-19473.258884377399</v>
      </c>
      <c r="D97" s="4">
        <f t="shared" si="16"/>
        <v>28771.218000024746</v>
      </c>
      <c r="E97" s="4">
        <f t="shared" si="17"/>
        <v>-656940.85943155375</v>
      </c>
      <c r="G97">
        <v>74</v>
      </c>
      <c r="H97" s="4">
        <f t="shared" si="18"/>
        <v>0</v>
      </c>
      <c r="I97" s="4">
        <f t="shared" si="19"/>
        <v>0</v>
      </c>
      <c r="J97" s="4">
        <f t="shared" si="20"/>
        <v>0</v>
      </c>
      <c r="K97" s="4">
        <f t="shared" si="21"/>
        <v>0</v>
      </c>
    </row>
    <row r="98" spans="1:11" x14ac:dyDescent="0.25">
      <c r="A98">
        <v>75</v>
      </c>
      <c r="B98" s="4">
        <f t="shared" si="14"/>
        <v>9297.9591156473489</v>
      </c>
      <c r="C98" s="4">
        <f t="shared" si="15"/>
        <v>-20365.166642378164</v>
      </c>
      <c r="D98" s="4">
        <f t="shared" si="16"/>
        <v>29663.125758025511</v>
      </c>
      <c r="E98" s="4">
        <f t="shared" si="17"/>
        <v>-686603.98518957931</v>
      </c>
      <c r="G98">
        <v>75</v>
      </c>
      <c r="H98" s="4">
        <f t="shared" si="18"/>
        <v>0</v>
      </c>
      <c r="I98" s="4">
        <f t="shared" si="19"/>
        <v>0</v>
      </c>
      <c r="J98" s="4">
        <f t="shared" si="20"/>
        <v>0</v>
      </c>
      <c r="K98" s="4">
        <f t="shared" si="21"/>
        <v>0</v>
      </c>
    </row>
    <row r="99" spans="1:11" x14ac:dyDescent="0.25">
      <c r="A99">
        <v>76</v>
      </c>
      <c r="B99" s="4">
        <f t="shared" ref="B99:B136" si="22">B98</f>
        <v>9297.9591156473489</v>
      </c>
      <c r="C99" s="4">
        <f t="shared" ref="C99:C136" si="23">E98*$C$23</f>
        <v>-21284.723540876959</v>
      </c>
      <c r="D99" s="4">
        <f t="shared" ref="D99:D136" si="24">B99-C99</f>
        <v>30582.68265652431</v>
      </c>
      <c r="E99" s="4">
        <f t="shared" ref="E99:E136" si="25">E98-D99</f>
        <v>-717186.66784610366</v>
      </c>
      <c r="G99">
        <v>76</v>
      </c>
      <c r="H99" s="4">
        <f t="shared" si="18"/>
        <v>0</v>
      </c>
      <c r="I99" s="4">
        <f t="shared" si="19"/>
        <v>0</v>
      </c>
      <c r="J99" s="4">
        <f t="shared" si="20"/>
        <v>0</v>
      </c>
      <c r="K99" s="4">
        <f t="shared" si="21"/>
        <v>0</v>
      </c>
    </row>
    <row r="100" spans="1:11" x14ac:dyDescent="0.25">
      <c r="A100">
        <v>77</v>
      </c>
      <c r="B100" s="4">
        <f t="shared" si="22"/>
        <v>9297.9591156473489</v>
      </c>
      <c r="C100" s="4">
        <f t="shared" si="23"/>
        <v>-22232.786703229212</v>
      </c>
      <c r="D100" s="4">
        <f t="shared" si="24"/>
        <v>31530.745818876559</v>
      </c>
      <c r="E100" s="4">
        <f t="shared" si="25"/>
        <v>-748717.41366498021</v>
      </c>
      <c r="G100">
        <v>77</v>
      </c>
      <c r="H100" s="4">
        <f t="shared" si="18"/>
        <v>0</v>
      </c>
      <c r="I100" s="4">
        <f t="shared" si="19"/>
        <v>0</v>
      </c>
      <c r="J100" s="4">
        <f t="shared" si="20"/>
        <v>0</v>
      </c>
      <c r="K100" s="4">
        <f t="shared" si="21"/>
        <v>0</v>
      </c>
    </row>
    <row r="101" spans="1:11" x14ac:dyDescent="0.25">
      <c r="A101">
        <v>78</v>
      </c>
      <c r="B101" s="4">
        <f t="shared" si="22"/>
        <v>9297.9591156473489</v>
      </c>
      <c r="C101" s="4">
        <f t="shared" si="23"/>
        <v>-23210.239823614385</v>
      </c>
      <c r="D101" s="4">
        <f t="shared" si="24"/>
        <v>32508.198939261732</v>
      </c>
      <c r="E101" s="4">
        <f t="shared" si="25"/>
        <v>-781225.61260424193</v>
      </c>
      <c r="G101">
        <v>78</v>
      </c>
      <c r="H101" s="4">
        <f t="shared" si="18"/>
        <v>0</v>
      </c>
      <c r="I101" s="4">
        <f t="shared" si="19"/>
        <v>0</v>
      </c>
      <c r="J101" s="4">
        <f t="shared" si="20"/>
        <v>0</v>
      </c>
      <c r="K101" s="4">
        <f t="shared" si="21"/>
        <v>0</v>
      </c>
    </row>
    <row r="102" spans="1:11" x14ac:dyDescent="0.25">
      <c r="A102">
        <v>79</v>
      </c>
      <c r="B102" s="4">
        <f t="shared" si="22"/>
        <v>9297.9591156473489</v>
      </c>
      <c r="C102" s="4">
        <f t="shared" si="23"/>
        <v>-24217.993990731498</v>
      </c>
      <c r="D102" s="4">
        <f t="shared" si="24"/>
        <v>33515.953106378845</v>
      </c>
      <c r="E102" s="4">
        <f t="shared" si="25"/>
        <v>-814741.56571062072</v>
      </c>
      <c r="G102">
        <v>79</v>
      </c>
      <c r="H102" s="4">
        <f t="shared" si="18"/>
        <v>0</v>
      </c>
      <c r="I102" s="4">
        <f t="shared" si="19"/>
        <v>0</v>
      </c>
      <c r="J102" s="4">
        <f t="shared" si="20"/>
        <v>0</v>
      </c>
      <c r="K102" s="4">
        <f t="shared" si="21"/>
        <v>0</v>
      </c>
    </row>
    <row r="103" spans="1:11" x14ac:dyDescent="0.25">
      <c r="A103">
        <v>80</v>
      </c>
      <c r="B103" s="4">
        <f t="shared" si="22"/>
        <v>9297.9591156473489</v>
      </c>
      <c r="C103" s="4">
        <f t="shared" si="23"/>
        <v>-25256.988537029243</v>
      </c>
      <c r="D103" s="4">
        <f t="shared" si="24"/>
        <v>34554.947652676594</v>
      </c>
      <c r="E103" s="4">
        <f t="shared" si="25"/>
        <v>-849296.51336329733</v>
      </c>
      <c r="G103">
        <v>80</v>
      </c>
      <c r="H103" s="4">
        <f t="shared" si="18"/>
        <v>0</v>
      </c>
      <c r="I103" s="4">
        <f t="shared" si="19"/>
        <v>0</v>
      </c>
      <c r="J103" s="4">
        <f t="shared" si="20"/>
        <v>0</v>
      </c>
      <c r="K103" s="4">
        <f t="shared" si="21"/>
        <v>0</v>
      </c>
    </row>
    <row r="104" spans="1:11" x14ac:dyDescent="0.25">
      <c r="A104">
        <v>81</v>
      </c>
      <c r="B104" s="4">
        <f t="shared" si="22"/>
        <v>9297.9591156473489</v>
      </c>
      <c r="C104" s="4">
        <f t="shared" si="23"/>
        <v>-26328.191914262217</v>
      </c>
      <c r="D104" s="4">
        <f t="shared" si="24"/>
        <v>35626.151029909568</v>
      </c>
      <c r="E104" s="4">
        <f t="shared" si="25"/>
        <v>-884922.66439320694</v>
      </c>
      <c r="G104">
        <v>81</v>
      </c>
      <c r="H104" s="4">
        <f t="shared" si="18"/>
        <v>0</v>
      </c>
      <c r="I104" s="4">
        <f t="shared" si="19"/>
        <v>0</v>
      </c>
      <c r="J104" s="4">
        <f t="shared" si="20"/>
        <v>0</v>
      </c>
      <c r="K104" s="4">
        <f t="shared" si="21"/>
        <v>0</v>
      </c>
    </row>
    <row r="105" spans="1:11" x14ac:dyDescent="0.25">
      <c r="A105">
        <v>82</v>
      </c>
      <c r="B105" s="4">
        <f t="shared" si="22"/>
        <v>9297.9591156473489</v>
      </c>
      <c r="C105" s="4">
        <f t="shared" si="23"/>
        <v>-27432.602596189416</v>
      </c>
      <c r="D105" s="4">
        <f t="shared" si="24"/>
        <v>36730.561711836766</v>
      </c>
      <c r="E105" s="4">
        <f t="shared" si="25"/>
        <v>-921653.22610504366</v>
      </c>
      <c r="G105">
        <v>82</v>
      </c>
      <c r="H105" s="4">
        <f t="shared" si="18"/>
        <v>0</v>
      </c>
      <c r="I105" s="4">
        <f t="shared" si="19"/>
        <v>0</v>
      </c>
      <c r="J105" s="4">
        <f t="shared" si="20"/>
        <v>0</v>
      </c>
      <c r="K105" s="4">
        <f t="shared" si="21"/>
        <v>0</v>
      </c>
    </row>
    <row r="106" spans="1:11" x14ac:dyDescent="0.25">
      <c r="A106">
        <v>83</v>
      </c>
      <c r="B106" s="4">
        <f t="shared" si="22"/>
        <v>9297.9591156473489</v>
      </c>
      <c r="C106" s="4">
        <f t="shared" si="23"/>
        <v>-28571.250009256353</v>
      </c>
      <c r="D106" s="4">
        <f t="shared" si="24"/>
        <v>37869.209124903704</v>
      </c>
      <c r="E106" s="4">
        <f t="shared" si="25"/>
        <v>-959522.43522994732</v>
      </c>
      <c r="G106">
        <v>83</v>
      </c>
      <c r="H106" s="4">
        <f t="shared" si="18"/>
        <v>0</v>
      </c>
      <c r="I106" s="4">
        <f t="shared" si="19"/>
        <v>0</v>
      </c>
      <c r="J106" s="4">
        <f t="shared" si="20"/>
        <v>0</v>
      </c>
      <c r="K106" s="4">
        <f t="shared" si="21"/>
        <v>0</v>
      </c>
    </row>
    <row r="107" spans="1:11" x14ac:dyDescent="0.25">
      <c r="A107">
        <v>84</v>
      </c>
      <c r="B107" s="4">
        <f t="shared" si="22"/>
        <v>9297.9591156473489</v>
      </c>
      <c r="C107" s="4">
        <f t="shared" si="23"/>
        <v>-29745.195492128369</v>
      </c>
      <c r="D107" s="4">
        <f t="shared" si="24"/>
        <v>39043.154607775716</v>
      </c>
      <c r="E107" s="4">
        <f t="shared" si="25"/>
        <v>-998565.58983772306</v>
      </c>
      <c r="G107">
        <v>84</v>
      </c>
      <c r="H107" s="4">
        <f t="shared" si="18"/>
        <v>0</v>
      </c>
      <c r="I107" s="4">
        <f t="shared" si="19"/>
        <v>0</v>
      </c>
      <c r="J107" s="4">
        <f t="shared" si="20"/>
        <v>0</v>
      </c>
      <c r="K107" s="4">
        <f t="shared" si="21"/>
        <v>0</v>
      </c>
    </row>
    <row r="108" spans="1:11" x14ac:dyDescent="0.25">
      <c r="A108">
        <v>85</v>
      </c>
      <c r="B108" s="4">
        <f t="shared" si="22"/>
        <v>9297.9591156473489</v>
      </c>
      <c r="C108" s="4">
        <f t="shared" si="23"/>
        <v>-30955.533284969413</v>
      </c>
      <c r="D108" s="4">
        <f t="shared" si="24"/>
        <v>40253.492400616764</v>
      </c>
      <c r="E108" s="4">
        <f t="shared" si="25"/>
        <v>-1038819.0822383398</v>
      </c>
      <c r="G108">
        <v>85</v>
      </c>
      <c r="H108" s="4">
        <f t="shared" si="18"/>
        <v>0</v>
      </c>
      <c r="I108" s="4">
        <f t="shared" si="19"/>
        <v>0</v>
      </c>
      <c r="J108" s="4">
        <f t="shared" si="20"/>
        <v>0</v>
      </c>
      <c r="K108" s="4">
        <f t="shared" si="21"/>
        <v>0</v>
      </c>
    </row>
    <row r="109" spans="1:11" x14ac:dyDescent="0.25">
      <c r="A109">
        <v>86</v>
      </c>
      <c r="B109" s="4">
        <f t="shared" si="22"/>
        <v>9297.9591156473489</v>
      </c>
      <c r="C109" s="4">
        <f t="shared" si="23"/>
        <v>-32203.391549388532</v>
      </c>
      <c r="D109" s="4">
        <f t="shared" si="24"/>
        <v>41501.350665035883</v>
      </c>
      <c r="E109" s="4">
        <f t="shared" si="25"/>
        <v>-1080320.4329033757</v>
      </c>
      <c r="G109">
        <v>86</v>
      </c>
      <c r="H109" s="4">
        <f t="shared" si="18"/>
        <v>0</v>
      </c>
      <c r="I109" s="4">
        <f t="shared" si="19"/>
        <v>0</v>
      </c>
      <c r="J109" s="4">
        <f t="shared" si="20"/>
        <v>0</v>
      </c>
      <c r="K109" s="4">
        <f t="shared" si="21"/>
        <v>0</v>
      </c>
    </row>
    <row r="110" spans="1:11" x14ac:dyDescent="0.25">
      <c r="A110">
        <v>87</v>
      </c>
      <c r="B110" s="4">
        <f t="shared" si="22"/>
        <v>9297.9591156473489</v>
      </c>
      <c r="C110" s="4">
        <f t="shared" si="23"/>
        <v>-33489.933420004643</v>
      </c>
      <c r="D110" s="4">
        <f t="shared" si="24"/>
        <v>42787.89253565199</v>
      </c>
      <c r="E110" s="4">
        <f t="shared" si="25"/>
        <v>-1123108.3254390277</v>
      </c>
      <c r="G110">
        <v>87</v>
      </c>
      <c r="H110" s="4">
        <f t="shared" si="18"/>
        <v>0</v>
      </c>
      <c r="I110" s="4">
        <f t="shared" si="19"/>
        <v>0</v>
      </c>
      <c r="J110" s="4">
        <f t="shared" si="20"/>
        <v>0</v>
      </c>
      <c r="K110" s="4">
        <f t="shared" si="21"/>
        <v>0</v>
      </c>
    </row>
    <row r="111" spans="1:11" x14ac:dyDescent="0.25">
      <c r="A111">
        <v>88</v>
      </c>
      <c r="B111" s="4">
        <f t="shared" si="22"/>
        <v>9297.9591156473489</v>
      </c>
      <c r="C111" s="4">
        <f t="shared" si="23"/>
        <v>-34816.358088609857</v>
      </c>
      <c r="D111" s="4">
        <f t="shared" si="24"/>
        <v>44114.317204257204</v>
      </c>
      <c r="E111" s="4">
        <f t="shared" si="25"/>
        <v>-1167222.642643285</v>
      </c>
      <c r="G111">
        <v>88</v>
      </c>
      <c r="H111" s="4">
        <f t="shared" si="18"/>
        <v>0</v>
      </c>
      <c r="I111" s="4">
        <f t="shared" si="19"/>
        <v>0</v>
      </c>
      <c r="J111" s="4">
        <f t="shared" si="20"/>
        <v>0</v>
      </c>
      <c r="K111" s="4">
        <f t="shared" si="21"/>
        <v>0</v>
      </c>
    </row>
    <row r="112" spans="1:11" x14ac:dyDescent="0.25">
      <c r="A112">
        <v>89</v>
      </c>
      <c r="B112" s="4">
        <f t="shared" si="22"/>
        <v>9297.9591156473489</v>
      </c>
      <c r="C112" s="4">
        <f t="shared" si="23"/>
        <v>-36183.901921941833</v>
      </c>
      <c r="D112" s="4">
        <f t="shared" si="24"/>
        <v>45481.86103758918</v>
      </c>
      <c r="E112" s="4">
        <f t="shared" si="25"/>
        <v>-1212704.5036808741</v>
      </c>
      <c r="G112">
        <v>89</v>
      </c>
      <c r="H112" s="4">
        <f t="shared" si="18"/>
        <v>0</v>
      </c>
      <c r="I112" s="4">
        <f t="shared" si="19"/>
        <v>0</v>
      </c>
      <c r="J112" s="4">
        <f t="shared" si="20"/>
        <v>0</v>
      </c>
      <c r="K112" s="4">
        <f t="shared" si="21"/>
        <v>0</v>
      </c>
    </row>
    <row r="113" spans="1:11" x14ac:dyDescent="0.25">
      <c r="A113">
        <v>90</v>
      </c>
      <c r="B113" s="4">
        <f t="shared" si="22"/>
        <v>9297.9591156473489</v>
      </c>
      <c r="C113" s="4">
        <f t="shared" si="23"/>
        <v>-37593.839614107099</v>
      </c>
      <c r="D113" s="4">
        <f t="shared" si="24"/>
        <v>46891.798729754446</v>
      </c>
      <c r="E113" s="4">
        <f t="shared" si="25"/>
        <v>-1259596.3024106286</v>
      </c>
      <c r="G113">
        <v>90</v>
      </c>
      <c r="H113" s="4">
        <f t="shared" si="18"/>
        <v>0</v>
      </c>
      <c r="I113" s="4">
        <f t="shared" si="19"/>
        <v>0</v>
      </c>
      <c r="J113" s="4">
        <f t="shared" si="20"/>
        <v>0</v>
      </c>
      <c r="K113" s="4">
        <f t="shared" si="21"/>
        <v>0</v>
      </c>
    </row>
    <row r="114" spans="1:11" x14ac:dyDescent="0.25">
      <c r="A114">
        <v>91</v>
      </c>
      <c r="B114" s="4">
        <f t="shared" si="22"/>
        <v>9297.9591156473489</v>
      </c>
      <c r="C114" s="4">
        <f t="shared" si="23"/>
        <v>-39047.485374729491</v>
      </c>
      <c r="D114" s="4">
        <f t="shared" si="24"/>
        <v>48345.444490376838</v>
      </c>
      <c r="E114" s="4">
        <f t="shared" si="25"/>
        <v>-1307941.7469010055</v>
      </c>
      <c r="G114">
        <v>91</v>
      </c>
      <c r="H114" s="4">
        <f t="shared" si="18"/>
        <v>0</v>
      </c>
      <c r="I114" s="4">
        <f t="shared" si="19"/>
        <v>0</v>
      </c>
      <c r="J114" s="4">
        <f t="shared" si="20"/>
        <v>0</v>
      </c>
      <c r="K114" s="4">
        <f t="shared" si="21"/>
        <v>0</v>
      </c>
    </row>
    <row r="115" spans="1:11" x14ac:dyDescent="0.25">
      <c r="A115">
        <v>92</v>
      </c>
      <c r="B115" s="4">
        <f t="shared" si="22"/>
        <v>9297.9591156473489</v>
      </c>
      <c r="C115" s="4">
        <f t="shared" si="23"/>
        <v>-40546.194153931174</v>
      </c>
      <c r="D115" s="4">
        <f t="shared" si="24"/>
        <v>49844.153269578521</v>
      </c>
      <c r="E115" s="4">
        <f t="shared" si="25"/>
        <v>-1357785.900170584</v>
      </c>
      <c r="G115">
        <v>92</v>
      </c>
      <c r="H115" s="4">
        <f t="shared" si="18"/>
        <v>0</v>
      </c>
      <c r="I115" s="4">
        <f t="shared" si="19"/>
        <v>0</v>
      </c>
      <c r="J115" s="4">
        <f t="shared" si="20"/>
        <v>0</v>
      </c>
      <c r="K115" s="4">
        <f t="shared" si="21"/>
        <v>0</v>
      </c>
    </row>
    <row r="116" spans="1:11" x14ac:dyDescent="0.25">
      <c r="A116">
        <v>93</v>
      </c>
      <c r="B116" s="4">
        <f t="shared" si="22"/>
        <v>9297.9591156473489</v>
      </c>
      <c r="C116" s="4">
        <f t="shared" si="23"/>
        <v>-42091.362905288101</v>
      </c>
      <c r="D116" s="4">
        <f t="shared" si="24"/>
        <v>51389.322020935448</v>
      </c>
      <c r="E116" s="4">
        <f t="shared" si="25"/>
        <v>-1409175.2221915193</v>
      </c>
      <c r="G116">
        <v>93</v>
      </c>
      <c r="H116" s="4">
        <f t="shared" ref="H116:H136" si="26">IF($G116=$J$20,$H$20,IF($H$23&lt;K115,$H$23,K115+I116))</f>
        <v>0</v>
      </c>
      <c r="I116" s="4">
        <f t="shared" si="19"/>
        <v>0</v>
      </c>
      <c r="J116" s="4">
        <f t="shared" si="20"/>
        <v>0</v>
      </c>
      <c r="K116" s="4">
        <f t="shared" si="21"/>
        <v>0</v>
      </c>
    </row>
    <row r="117" spans="1:11" x14ac:dyDescent="0.25">
      <c r="A117">
        <v>94</v>
      </c>
      <c r="B117" s="4">
        <f t="shared" si="22"/>
        <v>9297.9591156473489</v>
      </c>
      <c r="C117" s="4">
        <f t="shared" si="23"/>
        <v>-43684.431887937099</v>
      </c>
      <c r="D117" s="4">
        <f t="shared" si="24"/>
        <v>52982.391003584446</v>
      </c>
      <c r="E117" s="4">
        <f t="shared" si="25"/>
        <v>-1462157.6131951038</v>
      </c>
      <c r="G117">
        <v>94</v>
      </c>
      <c r="H117" s="4">
        <f t="shared" si="26"/>
        <v>0</v>
      </c>
      <c r="I117" s="4">
        <f t="shared" si="19"/>
        <v>0</v>
      </c>
      <c r="J117" s="4">
        <f t="shared" si="20"/>
        <v>0</v>
      </c>
      <c r="K117" s="4">
        <f t="shared" si="21"/>
        <v>0</v>
      </c>
    </row>
    <row r="118" spans="1:11" x14ac:dyDescent="0.25">
      <c r="A118">
        <v>95</v>
      </c>
      <c r="B118" s="4">
        <f t="shared" si="22"/>
        <v>9297.9591156473489</v>
      </c>
      <c r="C118" s="4">
        <f t="shared" si="23"/>
        <v>-45326.886009048219</v>
      </c>
      <c r="D118" s="4">
        <f t="shared" si="24"/>
        <v>54624.845124695566</v>
      </c>
      <c r="E118" s="4">
        <f t="shared" si="25"/>
        <v>-1516782.4583197995</v>
      </c>
      <c r="G118">
        <v>95</v>
      </c>
      <c r="H118" s="4">
        <f t="shared" si="26"/>
        <v>0</v>
      </c>
      <c r="I118" s="4">
        <f t="shared" si="19"/>
        <v>0</v>
      </c>
      <c r="J118" s="4">
        <f t="shared" si="20"/>
        <v>0</v>
      </c>
      <c r="K118" s="4">
        <f t="shared" si="21"/>
        <v>0</v>
      </c>
    </row>
    <row r="119" spans="1:11" x14ac:dyDescent="0.25">
      <c r="A119">
        <v>96</v>
      </c>
      <c r="B119" s="4">
        <f t="shared" si="22"/>
        <v>9297.9591156473489</v>
      </c>
      <c r="C119" s="4">
        <f t="shared" si="23"/>
        <v>-47020.256207913786</v>
      </c>
      <c r="D119" s="4">
        <f t="shared" si="24"/>
        <v>56318.215323561133</v>
      </c>
      <c r="E119" s="4">
        <f t="shared" si="25"/>
        <v>-1573100.6736433606</v>
      </c>
      <c r="G119">
        <v>96</v>
      </c>
      <c r="H119" s="4">
        <f t="shared" si="26"/>
        <v>0</v>
      </c>
      <c r="I119" s="4">
        <f t="shared" si="19"/>
        <v>0</v>
      </c>
      <c r="J119" s="4">
        <f t="shared" si="20"/>
        <v>0</v>
      </c>
      <c r="K119" s="4">
        <f t="shared" si="21"/>
        <v>0</v>
      </c>
    </row>
    <row r="120" spans="1:11" x14ac:dyDescent="0.25">
      <c r="A120">
        <v>97</v>
      </c>
      <c r="B120" s="4">
        <f t="shared" si="22"/>
        <v>9297.9591156473489</v>
      </c>
      <c r="C120" s="4">
        <f t="shared" si="23"/>
        <v>-48766.120882944182</v>
      </c>
      <c r="D120" s="4">
        <f t="shared" si="24"/>
        <v>58064.079998591529</v>
      </c>
      <c r="E120" s="4">
        <f t="shared" si="25"/>
        <v>-1631164.7536419521</v>
      </c>
      <c r="G120">
        <v>97</v>
      </c>
      <c r="H120" s="4">
        <f t="shared" si="26"/>
        <v>0</v>
      </c>
      <c r="I120" s="4">
        <f t="shared" si="19"/>
        <v>0</v>
      </c>
      <c r="J120" s="4">
        <f t="shared" si="20"/>
        <v>0</v>
      </c>
      <c r="K120" s="4">
        <f t="shared" si="21"/>
        <v>0</v>
      </c>
    </row>
    <row r="121" spans="1:11" x14ac:dyDescent="0.25">
      <c r="A121">
        <v>98</v>
      </c>
      <c r="B121" s="4">
        <f t="shared" si="22"/>
        <v>9297.9591156473489</v>
      </c>
      <c r="C121" s="4">
        <f t="shared" si="23"/>
        <v>-50566.107362900511</v>
      </c>
      <c r="D121" s="4">
        <f t="shared" si="24"/>
        <v>59864.066478547858</v>
      </c>
      <c r="E121" s="4">
        <f t="shared" si="25"/>
        <v>-1691028.8201204999</v>
      </c>
      <c r="G121">
        <v>98</v>
      </c>
      <c r="H121" s="4">
        <f t="shared" si="26"/>
        <v>0</v>
      </c>
      <c r="I121" s="4">
        <f t="shared" si="19"/>
        <v>0</v>
      </c>
      <c r="J121" s="4">
        <f t="shared" si="20"/>
        <v>0</v>
      </c>
      <c r="K121" s="4">
        <f t="shared" si="21"/>
        <v>0</v>
      </c>
    </row>
    <row r="122" spans="1:11" x14ac:dyDescent="0.25">
      <c r="A122">
        <v>99</v>
      </c>
      <c r="B122" s="4">
        <f t="shared" si="22"/>
        <v>9297.9591156473489</v>
      </c>
      <c r="C122" s="4">
        <f t="shared" si="23"/>
        <v>-52421.893423735499</v>
      </c>
      <c r="D122" s="4">
        <f t="shared" si="24"/>
        <v>61719.852539382846</v>
      </c>
      <c r="E122" s="4">
        <f t="shared" si="25"/>
        <v>-1752748.6726598828</v>
      </c>
      <c r="G122">
        <v>99</v>
      </c>
      <c r="H122" s="4">
        <f t="shared" si="26"/>
        <v>0</v>
      </c>
      <c r="I122" s="4">
        <f t="shared" si="19"/>
        <v>0</v>
      </c>
      <c r="J122" s="4">
        <f t="shared" si="20"/>
        <v>0</v>
      </c>
      <c r="K122" s="4">
        <f t="shared" si="21"/>
        <v>0</v>
      </c>
    </row>
    <row r="123" spans="1:11" x14ac:dyDescent="0.25">
      <c r="A123">
        <v>100</v>
      </c>
      <c r="B123" s="4">
        <f t="shared" si="22"/>
        <v>9297.9591156473489</v>
      </c>
      <c r="C123" s="4">
        <f t="shared" si="23"/>
        <v>-54335.208852456366</v>
      </c>
      <c r="D123" s="4">
        <f t="shared" si="24"/>
        <v>63633.167968103713</v>
      </c>
      <c r="E123" s="4">
        <f t="shared" si="25"/>
        <v>-1816381.8406279865</v>
      </c>
      <c r="G123">
        <v>100</v>
      </c>
      <c r="H123" s="4">
        <f t="shared" si="26"/>
        <v>0</v>
      </c>
      <c r="I123" s="4">
        <f t="shared" si="19"/>
        <v>0</v>
      </c>
      <c r="J123" s="4">
        <f t="shared" si="20"/>
        <v>0</v>
      </c>
      <c r="K123" s="4">
        <f t="shared" si="21"/>
        <v>0</v>
      </c>
    </row>
    <row r="124" spans="1:11" x14ac:dyDescent="0.25">
      <c r="A124">
        <v>101</v>
      </c>
      <c r="B124" s="4">
        <f t="shared" si="22"/>
        <v>9297.9591156473489</v>
      </c>
      <c r="C124" s="4">
        <f t="shared" si="23"/>
        <v>-56307.83705946758</v>
      </c>
      <c r="D124" s="4">
        <f t="shared" si="24"/>
        <v>65605.796175114927</v>
      </c>
      <c r="E124" s="4">
        <f t="shared" si="25"/>
        <v>-1881987.6368031013</v>
      </c>
      <c r="G124">
        <v>101</v>
      </c>
      <c r="H124" s="4">
        <f t="shared" si="26"/>
        <v>0</v>
      </c>
      <c r="I124" s="4">
        <f t="shared" si="19"/>
        <v>0</v>
      </c>
      <c r="J124" s="4">
        <f t="shared" si="20"/>
        <v>0</v>
      </c>
      <c r="K124" s="4">
        <f t="shared" si="21"/>
        <v>0</v>
      </c>
    </row>
    <row r="125" spans="1:11" x14ac:dyDescent="0.25">
      <c r="A125">
        <v>102</v>
      </c>
      <c r="B125" s="4">
        <f t="shared" si="22"/>
        <v>9297.9591156473489</v>
      </c>
      <c r="C125" s="4">
        <f t="shared" si="23"/>
        <v>-58341.616740896141</v>
      </c>
      <c r="D125" s="4">
        <f t="shared" si="24"/>
        <v>67639.575856543495</v>
      </c>
      <c r="E125" s="4">
        <f t="shared" si="25"/>
        <v>-1949627.2126596449</v>
      </c>
      <c r="G125">
        <v>102</v>
      </c>
      <c r="H125" s="4">
        <f t="shared" si="26"/>
        <v>0</v>
      </c>
      <c r="I125" s="4">
        <f t="shared" si="19"/>
        <v>0</v>
      </c>
      <c r="J125" s="4">
        <f t="shared" si="20"/>
        <v>0</v>
      </c>
      <c r="K125" s="4">
        <f t="shared" si="21"/>
        <v>0</v>
      </c>
    </row>
    <row r="126" spans="1:11" x14ac:dyDescent="0.25">
      <c r="A126">
        <v>103</v>
      </c>
      <c r="B126" s="4">
        <f t="shared" si="22"/>
        <v>9297.9591156473489</v>
      </c>
      <c r="C126" s="4">
        <f t="shared" si="23"/>
        <v>-60438.443592448988</v>
      </c>
      <c r="D126" s="4">
        <f t="shared" si="24"/>
        <v>69736.402708096342</v>
      </c>
      <c r="E126" s="4">
        <f t="shared" si="25"/>
        <v>-2019363.6153677413</v>
      </c>
      <c r="G126">
        <v>103</v>
      </c>
      <c r="H126" s="4">
        <f t="shared" si="26"/>
        <v>0</v>
      </c>
      <c r="I126" s="4">
        <f t="shared" si="19"/>
        <v>0</v>
      </c>
      <c r="J126" s="4">
        <f t="shared" si="20"/>
        <v>0</v>
      </c>
      <c r="K126" s="4">
        <f t="shared" si="21"/>
        <v>0</v>
      </c>
    </row>
    <row r="127" spans="1:11" x14ac:dyDescent="0.25">
      <c r="A127">
        <v>104</v>
      </c>
      <c r="B127" s="4">
        <f t="shared" si="22"/>
        <v>9297.9591156473489</v>
      </c>
      <c r="C127" s="4">
        <f t="shared" si="23"/>
        <v>-62600.272076399982</v>
      </c>
      <c r="D127" s="4">
        <f t="shared" si="24"/>
        <v>71898.231192047329</v>
      </c>
      <c r="E127" s="4">
        <f t="shared" si="25"/>
        <v>-2091261.8465597886</v>
      </c>
      <c r="G127">
        <v>104</v>
      </c>
      <c r="H127" s="4">
        <f t="shared" si="26"/>
        <v>0</v>
      </c>
      <c r="I127" s="4">
        <f t="shared" si="19"/>
        <v>0</v>
      </c>
      <c r="J127" s="4">
        <f t="shared" si="20"/>
        <v>0</v>
      </c>
      <c r="K127" s="4">
        <f t="shared" si="21"/>
        <v>0</v>
      </c>
    </row>
    <row r="128" spans="1:11" x14ac:dyDescent="0.25">
      <c r="A128">
        <v>105</v>
      </c>
      <c r="B128" s="4">
        <f t="shared" si="22"/>
        <v>9297.9591156473489</v>
      </c>
      <c r="C128" s="4">
        <f t="shared" si="23"/>
        <v>-64829.117243353445</v>
      </c>
      <c r="D128" s="4">
        <f t="shared" si="24"/>
        <v>74127.076359000799</v>
      </c>
      <c r="E128" s="4">
        <f t="shared" si="25"/>
        <v>-2165388.9229187896</v>
      </c>
      <c r="G128">
        <v>105</v>
      </c>
      <c r="H128" s="4">
        <f t="shared" si="26"/>
        <v>0</v>
      </c>
      <c r="I128" s="4">
        <f t="shared" si="19"/>
        <v>0</v>
      </c>
      <c r="J128" s="4">
        <f t="shared" si="20"/>
        <v>0</v>
      </c>
      <c r="K128" s="4">
        <f t="shared" si="21"/>
        <v>0</v>
      </c>
    </row>
    <row r="129" spans="1:11" x14ac:dyDescent="0.25">
      <c r="A129">
        <v>106</v>
      </c>
      <c r="B129" s="4">
        <f t="shared" si="22"/>
        <v>9297.9591156473489</v>
      </c>
      <c r="C129" s="4">
        <f t="shared" si="23"/>
        <v>-67127.056610482483</v>
      </c>
      <c r="D129" s="4">
        <f t="shared" si="24"/>
        <v>76425.01572612983</v>
      </c>
      <c r="E129" s="4">
        <f t="shared" si="25"/>
        <v>-2241813.9386449195</v>
      </c>
      <c r="G129">
        <v>106</v>
      </c>
      <c r="H129" s="4">
        <f t="shared" si="26"/>
        <v>0</v>
      </c>
      <c r="I129" s="4">
        <f t="shared" si="19"/>
        <v>0</v>
      </c>
      <c r="J129" s="4">
        <f t="shared" si="20"/>
        <v>0</v>
      </c>
      <c r="K129" s="4">
        <f t="shared" si="21"/>
        <v>0</v>
      </c>
    </row>
    <row r="130" spans="1:11" x14ac:dyDescent="0.25">
      <c r="A130">
        <v>107</v>
      </c>
      <c r="B130" s="4">
        <f t="shared" si="22"/>
        <v>9297.9591156473489</v>
      </c>
      <c r="C130" s="4">
        <f t="shared" si="23"/>
        <v>-69496.232097992499</v>
      </c>
      <c r="D130" s="4">
        <f t="shared" si="24"/>
        <v>78794.191213639846</v>
      </c>
      <c r="E130" s="4">
        <f t="shared" si="25"/>
        <v>-2320608.1298585595</v>
      </c>
      <c r="G130">
        <v>107</v>
      </c>
      <c r="H130" s="4">
        <f t="shared" si="26"/>
        <v>0</v>
      </c>
      <c r="I130" s="4">
        <f t="shared" si="19"/>
        <v>0</v>
      </c>
      <c r="J130" s="4">
        <f t="shared" si="20"/>
        <v>0</v>
      </c>
      <c r="K130" s="4">
        <f t="shared" si="21"/>
        <v>0</v>
      </c>
    </row>
    <row r="131" spans="1:11" x14ac:dyDescent="0.25">
      <c r="A131">
        <v>108</v>
      </c>
      <c r="B131" s="4">
        <f t="shared" si="22"/>
        <v>9297.9591156473489</v>
      </c>
      <c r="C131" s="4">
        <f t="shared" si="23"/>
        <v>-71938.852025615342</v>
      </c>
      <c r="D131" s="4">
        <f t="shared" si="24"/>
        <v>81236.811141262689</v>
      </c>
      <c r="E131" s="4">
        <f t="shared" si="25"/>
        <v>-2401844.9409998222</v>
      </c>
      <c r="G131">
        <v>108</v>
      </c>
      <c r="H131" s="4">
        <f t="shared" si="26"/>
        <v>0</v>
      </c>
      <c r="I131" s="4">
        <f t="shared" si="19"/>
        <v>0</v>
      </c>
      <c r="J131" s="4">
        <f t="shared" si="20"/>
        <v>0</v>
      </c>
      <c r="K131" s="4">
        <f t="shared" si="21"/>
        <v>0</v>
      </c>
    </row>
    <row r="132" spans="1:11" x14ac:dyDescent="0.25">
      <c r="A132">
        <v>109</v>
      </c>
      <c r="B132" s="4">
        <f t="shared" si="22"/>
        <v>9297.9591156473489</v>
      </c>
      <c r="C132" s="4">
        <f t="shared" si="23"/>
        <v>-74457.193170994491</v>
      </c>
      <c r="D132" s="4">
        <f t="shared" si="24"/>
        <v>83755.152286641838</v>
      </c>
      <c r="E132" s="4">
        <f t="shared" si="25"/>
        <v>-2485600.093286464</v>
      </c>
      <c r="G132">
        <v>109</v>
      </c>
      <c r="H132" s="4">
        <f t="shared" si="26"/>
        <v>0</v>
      </c>
      <c r="I132" s="4">
        <f t="shared" si="19"/>
        <v>0</v>
      </c>
      <c r="J132" s="4">
        <f t="shared" si="20"/>
        <v>0</v>
      </c>
      <c r="K132" s="4">
        <f t="shared" si="21"/>
        <v>0</v>
      </c>
    </row>
    <row r="133" spans="1:11" x14ac:dyDescent="0.25">
      <c r="A133">
        <v>110</v>
      </c>
      <c r="B133" s="4">
        <f t="shared" si="22"/>
        <v>9297.9591156473489</v>
      </c>
      <c r="C133" s="4">
        <f t="shared" si="23"/>
        <v>-77053.602891880379</v>
      </c>
      <c r="D133" s="4">
        <f t="shared" si="24"/>
        <v>86351.562007527726</v>
      </c>
      <c r="E133" s="4">
        <f t="shared" si="25"/>
        <v>-2571951.6552939918</v>
      </c>
      <c r="G133">
        <v>110</v>
      </c>
      <c r="H133" s="4">
        <f t="shared" si="26"/>
        <v>0</v>
      </c>
      <c r="I133" s="4">
        <f t="shared" si="19"/>
        <v>0</v>
      </c>
      <c r="J133" s="4">
        <f t="shared" si="20"/>
        <v>0</v>
      </c>
      <c r="K133" s="4">
        <f t="shared" si="21"/>
        <v>0</v>
      </c>
    </row>
    <row r="134" spans="1:11" x14ac:dyDescent="0.25">
      <c r="A134">
        <v>111</v>
      </c>
      <c r="B134" s="4">
        <f t="shared" si="22"/>
        <v>9297.9591156473489</v>
      </c>
      <c r="C134" s="4">
        <f t="shared" si="23"/>
        <v>-79730.501314113746</v>
      </c>
      <c r="D134" s="4">
        <f t="shared" si="24"/>
        <v>89028.460429761093</v>
      </c>
      <c r="E134" s="4">
        <f t="shared" si="25"/>
        <v>-2660980.1157237529</v>
      </c>
      <c r="G134">
        <v>111</v>
      </c>
      <c r="H134" s="4">
        <f t="shared" si="26"/>
        <v>0</v>
      </c>
      <c r="I134" s="4">
        <f t="shared" si="19"/>
        <v>0</v>
      </c>
      <c r="J134" s="4">
        <f t="shared" si="20"/>
        <v>0</v>
      </c>
      <c r="K134" s="4">
        <f t="shared" si="21"/>
        <v>0</v>
      </c>
    </row>
    <row r="135" spans="1:11" x14ac:dyDescent="0.25">
      <c r="A135">
        <v>112</v>
      </c>
      <c r="B135" s="4">
        <f t="shared" si="22"/>
        <v>9297.9591156473489</v>
      </c>
      <c r="C135" s="4">
        <f t="shared" si="23"/>
        <v>-82490.383587436343</v>
      </c>
      <c r="D135" s="4">
        <f t="shared" si="24"/>
        <v>91788.34270308369</v>
      </c>
      <c r="E135" s="4">
        <f t="shared" si="25"/>
        <v>-2752768.4584268364</v>
      </c>
      <c r="G135">
        <v>112</v>
      </c>
      <c r="H135" s="4">
        <f t="shared" si="26"/>
        <v>0</v>
      </c>
      <c r="I135" s="4">
        <f t="shared" si="19"/>
        <v>0</v>
      </c>
      <c r="J135" s="4">
        <f t="shared" si="20"/>
        <v>0</v>
      </c>
      <c r="K135" s="4">
        <f t="shared" si="21"/>
        <v>0</v>
      </c>
    </row>
    <row r="136" spans="1:11" x14ac:dyDescent="0.25">
      <c r="A136">
        <v>113</v>
      </c>
      <c r="B136" s="4">
        <f t="shared" si="22"/>
        <v>9297.9591156473489</v>
      </c>
      <c r="C136" s="4">
        <f t="shared" si="23"/>
        <v>-85335.822211231934</v>
      </c>
      <c r="D136" s="4">
        <f t="shared" si="24"/>
        <v>94633.781326879282</v>
      </c>
      <c r="E136" s="4">
        <f t="shared" si="25"/>
        <v>-2847402.2397537157</v>
      </c>
      <c r="G136">
        <v>113</v>
      </c>
      <c r="H136" s="4">
        <f t="shared" si="26"/>
        <v>0</v>
      </c>
      <c r="I136" s="4">
        <f t="shared" si="19"/>
        <v>0</v>
      </c>
      <c r="J136" s="4">
        <f t="shared" si="20"/>
        <v>0</v>
      </c>
      <c r="K136" s="4">
        <f t="shared" si="21"/>
        <v>0</v>
      </c>
    </row>
  </sheetData>
  <mergeCells count="2"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Tarjeta 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David Velasquez</dc:creator>
  <cp:keywords/>
  <dc:description/>
  <cp:lastModifiedBy>B14s203</cp:lastModifiedBy>
  <cp:revision/>
  <dcterms:created xsi:type="dcterms:W3CDTF">2023-07-28T00:20:04Z</dcterms:created>
  <dcterms:modified xsi:type="dcterms:W3CDTF">2025-02-11T14:01:55Z</dcterms:modified>
  <cp:category/>
  <cp:contentStatus/>
</cp:coreProperties>
</file>