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5920" yWindow="4180" windowWidth="27040" windowHeight="13720"/>
  </bookViews>
  <sheets>
    <sheet name="DES" sheetId="3" r:id="rId1"/>
  </sheets>
  <definedNames>
    <definedName name="_ATPMoveavg_Dlg_Results" localSheetId="0" hidden="1">{2;#N/A;"R2C2:R11C2";#N/A;"R1C6";#N/A;3;FALSE;FALSE;#N/A;#N/A;#N/A}</definedName>
    <definedName name="_ATPMoveavg_Dlg_Types" localSheetId="0" hidden="1">{"EXCELHLP.HLP!1791";5;10;5;10;5;7;13;13;1;2;24}</definedName>
    <definedName name="_ATPMoveavg_Range1" localSheetId="0" hidden="1">DES!$B$8:$B$17</definedName>
    <definedName name="_ATPMoveavg_Range2" localSheetId="0" hidden="1">DES!#REF!</definedName>
    <definedName name="_ATPRand1_Dlg_Results" localSheetId="0" hidden="1">{2;#N/A;"R2C2:R11C2";#N/A;1;#N/A;10;#N/A;1;#N/A;#N/A;1000;#N/A;1075;#N/A;#N/A;#N/A;#N/A;#N/A}</definedName>
    <definedName name="_ATPRand1_Dlg_Types" localSheetId="0" hidden="1">{"EXCELHLP.HLP!1794";5;10;5;7;5;7;5;121;14;5;8;5;8;5;8;1;2;24}</definedName>
    <definedName name="_ATPRand1_Range1" localSheetId="0" hidden="1">DES!$N$4:$N$13</definedName>
    <definedName name="_xlnm.Print_Area" localSheetId="0">DES!$A$4:$G$14</definedName>
    <definedName name="ZCBF_Columns" localSheetId="0" hidden="1">"yes"</definedName>
    <definedName name="ZCBF_Dates" localSheetId="0" hidden="1">"yes"</definedName>
    <definedName name="ZCBF_Headers" localSheetId="0" hidden="1">"yes"</definedName>
    <definedName name="ZCBF_Interval" localSheetId="0" hidden="1">"weeks"</definedName>
    <definedName name="ZCBF_Period" localSheetId="0" hidden="1">"0"</definedName>
    <definedName name="ZCBF_Range" localSheetId="0" hidden="1">DES!$A$7:$B$17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8" i="3" l="1"/>
  <c r="D8" i="3"/>
  <c r="C9" i="3"/>
  <c r="D9" i="3"/>
  <c r="E10" i="3"/>
  <c r="F10" i="3"/>
  <c r="C10" i="3"/>
  <c r="D10" i="3"/>
  <c r="E11" i="3"/>
  <c r="F11" i="3"/>
  <c r="C11" i="3"/>
  <c r="D11" i="3"/>
  <c r="E12" i="3"/>
  <c r="F12" i="3"/>
  <c r="C12" i="3"/>
  <c r="D12" i="3"/>
  <c r="E13" i="3"/>
  <c r="F13" i="3"/>
  <c r="C13" i="3"/>
  <c r="D13" i="3"/>
  <c r="E14" i="3"/>
  <c r="F14" i="3"/>
  <c r="C14" i="3"/>
  <c r="D14" i="3"/>
  <c r="E15" i="3"/>
  <c r="F15" i="3"/>
  <c r="C15" i="3"/>
  <c r="D15" i="3"/>
  <c r="E16" i="3"/>
  <c r="F16" i="3"/>
  <c r="C16" i="3"/>
  <c r="D16" i="3"/>
  <c r="E17" i="3"/>
  <c r="F17" i="3"/>
  <c r="F20" i="3"/>
  <c r="C17" i="3"/>
  <c r="D17" i="3"/>
  <c r="E18" i="3"/>
</calcChain>
</file>

<file path=xl/sharedStrings.xml><?xml version="1.0" encoding="utf-8"?>
<sst xmlns="http://schemas.openxmlformats.org/spreadsheetml/2006/main" count="13" uniqueCount="13">
  <si>
    <t>Forecast</t>
  </si>
  <si>
    <t>Alpha</t>
  </si>
  <si>
    <t>Double Exponential Smoothing</t>
  </si>
  <si>
    <t>Beta</t>
  </si>
  <si>
    <t>MAD</t>
  </si>
  <si>
    <t>Absolute</t>
  </si>
  <si>
    <t>Error</t>
  </si>
  <si>
    <t>Year</t>
  </si>
  <si>
    <t>Coal Production</t>
  </si>
  <si>
    <t>Total Tons</t>
  </si>
  <si>
    <t>Level (a)</t>
  </si>
  <si>
    <t>Trend (b)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</si>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</sst>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MS Sans Serif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Border="1"/>
    <xf numFmtId="0" fontId="1" fillId="0" borderId="0" xfId="0" quotePrefix="1" applyFont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right" wrapText="1"/>
    </xf>
    <xf numFmtId="2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3" fontId="7" fillId="0" borderId="0" xfId="0" applyNumberFormat="1" applyFont="1" applyBorder="1" applyAlignment="1">
      <alignment horizontal="right" wrapText="1"/>
    </xf>
    <xf numFmtId="3" fontId="4" fillId="0" borderId="0" xfId="0" quotePrefix="1" applyNumberFormat="1" applyFont="1" applyBorder="1" applyAlignment="1">
      <alignment horizontal="right" wrapText="1"/>
    </xf>
    <xf numFmtId="3" fontId="4" fillId="0" borderId="0" xfId="0" applyNumberFormat="1" applyFont="1" applyFill="1" applyBorder="1" applyAlignment="1">
      <alignment horizontal="right" wrapText="1"/>
    </xf>
    <xf numFmtId="3" fontId="4" fillId="2" borderId="0" xfId="0" applyNumberFormat="1" applyFont="1" applyFill="1" applyBorder="1" applyAlignment="1">
      <alignment horizontal="right" wrapText="1"/>
    </xf>
    <xf numFmtId="3" fontId="7" fillId="2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Double Exponential Smoothing</a:t>
            </a:r>
          </a:p>
        </c:rich>
      </c:tx>
      <c:layout>
        <c:manualLayout>
          <c:xMode val="edge"/>
          <c:yMode val="edge"/>
          <c:x val="0.354463930645033"/>
          <c:y val="0.0660276572076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714357969539"/>
          <c:y val="0.17778329974713"/>
          <c:w val="0.742145198755226"/>
          <c:h val="0.582240306671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DES!$B$7</c:f>
              <c:strCache>
                <c:ptCount val="1"/>
                <c:pt idx="0">
                  <c:v>Total Tons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DES!$A$8:$A$18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DES!$B$8:$B$18</c:f>
              <c:numCache>
                <c:formatCode>#,##0</c:formatCode>
                <c:ptCount val="11"/>
                <c:pt idx="0">
                  <c:v>4.34329E8</c:v>
                </c:pt>
                <c:pt idx="1">
                  <c:v>4.20423E8</c:v>
                </c:pt>
                <c:pt idx="2">
                  <c:v>4.39043E8</c:v>
                </c:pt>
                <c:pt idx="3">
                  <c:v>4.77195E8</c:v>
                </c:pt>
                <c:pt idx="4">
                  <c:v>5.04182E8</c:v>
                </c:pt>
                <c:pt idx="5">
                  <c:v>5.26954E8</c:v>
                </c:pt>
                <c:pt idx="6">
                  <c:v>5.46822E8</c:v>
                </c:pt>
                <c:pt idx="7">
                  <c:v>5.64882E8</c:v>
                </c:pt>
                <c:pt idx="8">
                  <c:v>5.56706E8</c:v>
                </c:pt>
                <c:pt idx="9">
                  <c:v>5.70978E8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1-451F-A8F9-80AC5E2B3428}"/>
            </c:ext>
          </c:extLst>
        </c:ser>
        <c:ser>
          <c:idx val="1"/>
          <c:order val="1"/>
          <c:tx>
            <c:strRef>
              <c:f>DES!$E$7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DES!$A$8:$A$18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DES!$E$8:$E$18</c:f>
              <c:numCache>
                <c:formatCode>#,##0</c:formatCode>
                <c:ptCount val="11"/>
                <c:pt idx="2">
                  <c:v>4.06517E8</c:v>
                </c:pt>
                <c:pt idx="3">
                  <c:v>4.1993284E8</c:v>
                </c:pt>
                <c:pt idx="4">
                  <c:v>4.619332944E8</c:v>
                </c:pt>
                <c:pt idx="5">
                  <c:v>5.05065365504E8</c:v>
                </c:pt>
                <c:pt idx="6">
                  <c:v>5.4123466622464E8</c:v>
                </c:pt>
                <c:pt idx="7">
                  <c:v>5.68964146618982E8</c:v>
                </c:pt>
                <c:pt idx="8">
                  <c:v>5.89912223588164E8</c:v>
                </c:pt>
                <c:pt idx="9">
                  <c:v>5.85416360714677E8</c:v>
                </c:pt>
                <c:pt idx="10">
                  <c:v>5.8871600899376E8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1-451F-A8F9-80AC5E2B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52944"/>
        <c:axId val="435075312"/>
      </c:scatterChart>
      <c:valAx>
        <c:axId val="4287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8642011485312"/>
              <c:y val="0.86669358626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075312"/>
        <c:crosses val="autoZero"/>
        <c:crossBetween val="midCat"/>
      </c:valAx>
      <c:valAx>
        <c:axId val="4350753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75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317611813675"/>
          <c:y val="0.536487229262547"/>
          <c:w val="0.200579783447358"/>
          <c:h val="0.1333374748103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177800</xdr:rowOff>
    </xdr:from>
    <xdr:to>
      <xdr:col>14</xdr:col>
      <xdr:colOff>203200</xdr:colOff>
      <xdr:row>23</xdr:row>
      <xdr:rowOff>88900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sqref="A1:B1"/>
    </sheetView>
  </sheetViews>
  <sheetFormatPr baseColWidth="10" defaultColWidth="7.5" defaultRowHeight="16" x14ac:dyDescent="0.2"/>
  <cols>
    <col min="1" max="1" width="10.6640625" style="3" customWidth="1"/>
    <col min="2" max="3" width="14.33203125" style="3" bestFit="1" customWidth="1"/>
    <col min="4" max="4" width="13.83203125" style="3" bestFit="1" customWidth="1"/>
    <col min="5" max="5" width="14.33203125" style="3" bestFit="1" customWidth="1"/>
    <col min="6" max="6" width="12.83203125" style="3" bestFit="1" customWidth="1"/>
    <col min="7" max="13" width="13.83203125" style="3" bestFit="1" customWidth="1"/>
    <col min="14" max="16384" width="7.5" style="3"/>
  </cols>
  <sheetData>
    <row r="1" spans="1:14" x14ac:dyDescent="0.2">
      <c r="A1" s="24" t="s">
        <v>8</v>
      </c>
      <c r="B1" s="24"/>
      <c r="C1" s="2"/>
      <c r="D1" s="4"/>
      <c r="E1" s="23"/>
      <c r="F1" s="23"/>
    </row>
    <row r="2" spans="1:14" x14ac:dyDescent="0.2">
      <c r="A2" s="2" t="s">
        <v>2</v>
      </c>
      <c r="C2" s="4"/>
      <c r="D2" s="4"/>
      <c r="F2" s="4"/>
    </row>
    <row r="3" spans="1:14" x14ac:dyDescent="0.2">
      <c r="H3" s="4"/>
      <c r="N3" s="5"/>
    </row>
    <row r="4" spans="1:14" x14ac:dyDescent="0.2">
      <c r="A4" s="6" t="s">
        <v>1</v>
      </c>
      <c r="B4" s="7">
        <v>0.6</v>
      </c>
      <c r="H4" s="4"/>
    </row>
    <row r="5" spans="1:14" x14ac:dyDescent="0.2">
      <c r="A5" s="8" t="s">
        <v>3</v>
      </c>
      <c r="B5" s="7">
        <v>0.4</v>
      </c>
      <c r="G5" s="9"/>
      <c r="H5" s="4"/>
    </row>
    <row r="6" spans="1:14" x14ac:dyDescent="0.2">
      <c r="F6" s="1" t="s">
        <v>5</v>
      </c>
      <c r="G6" s="9"/>
      <c r="H6" s="4"/>
    </row>
    <row r="7" spans="1:14" x14ac:dyDescent="0.2">
      <c r="A7" s="1" t="s">
        <v>7</v>
      </c>
      <c r="B7" s="10" t="s">
        <v>9</v>
      </c>
      <c r="C7" s="1" t="s">
        <v>10</v>
      </c>
      <c r="D7" s="11" t="s">
        <v>11</v>
      </c>
      <c r="E7" s="12" t="s">
        <v>0</v>
      </c>
      <c r="F7" s="1" t="s">
        <v>6</v>
      </c>
      <c r="G7" s="9"/>
      <c r="H7" s="4"/>
    </row>
    <row r="8" spans="1:14" x14ac:dyDescent="0.2">
      <c r="A8" s="13">
        <v>1</v>
      </c>
      <c r="B8" s="14">
        <v>434329000</v>
      </c>
      <c r="C8" s="14">
        <f>B8</f>
        <v>434329000</v>
      </c>
      <c r="D8" s="14">
        <f>B9-B8</f>
        <v>-13906000</v>
      </c>
      <c r="E8" s="14"/>
      <c r="F8" s="14"/>
      <c r="G8" s="9"/>
      <c r="H8" s="4"/>
    </row>
    <row r="9" spans="1:14" x14ac:dyDescent="0.2">
      <c r="A9" s="13">
        <v>2</v>
      </c>
      <c r="B9" s="14">
        <v>420423000</v>
      </c>
      <c r="C9" s="14">
        <f>$B$4*B9+(1-$B$4)*(C8+D8)</f>
        <v>420423000</v>
      </c>
      <c r="D9" s="14">
        <f>$B$5*(C9-C8)+(1-$B$5)*D8</f>
        <v>-13906000</v>
      </c>
      <c r="E9" s="20"/>
      <c r="F9" s="19" t="s">
        <v>12</v>
      </c>
      <c r="G9" s="9"/>
      <c r="H9" s="4"/>
    </row>
    <row r="10" spans="1:14" x14ac:dyDescent="0.2">
      <c r="A10" s="13">
        <v>3</v>
      </c>
      <c r="B10" s="14">
        <v>439043000</v>
      </c>
      <c r="C10" s="14">
        <f t="shared" ref="C10:C17" si="0">$B$4*B10+(1-$B$4)*(C9+D9)</f>
        <v>426032600</v>
      </c>
      <c r="D10" s="14">
        <f t="shared" ref="D10:D17" si="1">$B$5*(C10-C9)+(1-$B$5)*D9</f>
        <v>-6099760</v>
      </c>
      <c r="E10" s="21">
        <f t="shared" ref="E10:E18" si="2">C9+D9</f>
        <v>406517000</v>
      </c>
      <c r="F10" s="14">
        <f t="shared" ref="F10:F17" si="3">ABS(B10-E10)</f>
        <v>32526000</v>
      </c>
      <c r="G10" s="9"/>
      <c r="H10" s="4"/>
    </row>
    <row r="11" spans="1:14" x14ac:dyDescent="0.2">
      <c r="A11" s="13">
        <v>4</v>
      </c>
      <c r="B11" s="14">
        <v>477195000</v>
      </c>
      <c r="C11" s="14">
        <f t="shared" si="0"/>
        <v>454290136</v>
      </c>
      <c r="D11" s="14">
        <f t="shared" si="1"/>
        <v>7643158.4000000004</v>
      </c>
      <c r="E11" s="21">
        <f t="shared" si="2"/>
        <v>419932840</v>
      </c>
      <c r="F11" s="14">
        <f t="shared" si="3"/>
        <v>57262160</v>
      </c>
      <c r="G11" s="9"/>
      <c r="H11" s="4"/>
    </row>
    <row r="12" spans="1:14" x14ac:dyDescent="0.2">
      <c r="A12" s="13">
        <v>5</v>
      </c>
      <c r="B12" s="14">
        <v>504182000</v>
      </c>
      <c r="C12" s="14">
        <f t="shared" si="0"/>
        <v>487282517.75999999</v>
      </c>
      <c r="D12" s="14">
        <f t="shared" si="1"/>
        <v>17782847.743999995</v>
      </c>
      <c r="E12" s="21">
        <f t="shared" si="2"/>
        <v>461933294.39999998</v>
      </c>
      <c r="F12" s="14">
        <f t="shared" si="3"/>
        <v>42248705.600000024</v>
      </c>
      <c r="G12" s="9"/>
      <c r="H12" s="4"/>
    </row>
    <row r="13" spans="1:14" x14ac:dyDescent="0.2">
      <c r="A13" s="13">
        <v>6</v>
      </c>
      <c r="B13" s="14">
        <v>526954000</v>
      </c>
      <c r="C13" s="14">
        <f t="shared" si="0"/>
        <v>518198546.20160002</v>
      </c>
      <c r="D13" s="14">
        <f t="shared" si="1"/>
        <v>23036120.023040008</v>
      </c>
      <c r="E13" s="21">
        <f t="shared" si="2"/>
        <v>505065365.50400001</v>
      </c>
      <c r="F13" s="14">
        <f t="shared" si="3"/>
        <v>21888634.495999992</v>
      </c>
      <c r="G13" s="9"/>
      <c r="H13" s="4"/>
    </row>
    <row r="14" spans="1:14" x14ac:dyDescent="0.2">
      <c r="A14" s="13">
        <v>7</v>
      </c>
      <c r="B14" s="14">
        <v>546822000</v>
      </c>
      <c r="C14" s="14">
        <f t="shared" si="0"/>
        <v>544587066.489856</v>
      </c>
      <c r="D14" s="14">
        <f t="shared" si="1"/>
        <v>24377080.1291264</v>
      </c>
      <c r="E14" s="21">
        <f t="shared" si="2"/>
        <v>541234666.22464001</v>
      </c>
      <c r="F14" s="14">
        <f t="shared" si="3"/>
        <v>5587333.7753599882</v>
      </c>
      <c r="G14" s="9"/>
      <c r="H14" s="4"/>
    </row>
    <row r="15" spans="1:14" x14ac:dyDescent="0.2">
      <c r="A15" s="13">
        <v>8</v>
      </c>
      <c r="B15" s="14">
        <v>564882000</v>
      </c>
      <c r="C15" s="14">
        <f t="shared" si="0"/>
        <v>566514858.64759302</v>
      </c>
      <c r="D15" s="14">
        <f t="shared" si="1"/>
        <v>23397364.940570645</v>
      </c>
      <c r="E15" s="21">
        <f t="shared" si="2"/>
        <v>568964146.61898243</v>
      </c>
      <c r="F15" s="14">
        <f t="shared" si="3"/>
        <v>4082146.6189824343</v>
      </c>
      <c r="G15" s="9"/>
      <c r="H15" s="4"/>
    </row>
    <row r="16" spans="1:14" x14ac:dyDescent="0.2">
      <c r="A16" s="13">
        <v>9</v>
      </c>
      <c r="B16" s="14">
        <v>556706000</v>
      </c>
      <c r="C16" s="14">
        <f t="shared" si="0"/>
        <v>569988489.43526542</v>
      </c>
      <c r="D16" s="14">
        <f t="shared" si="1"/>
        <v>15427871.279411348</v>
      </c>
      <c r="E16" s="21">
        <f t="shared" si="2"/>
        <v>589912223.58816361</v>
      </c>
      <c r="F16" s="14">
        <f t="shared" si="3"/>
        <v>33206223.588163614</v>
      </c>
      <c r="G16" s="4"/>
      <c r="H16" s="4"/>
    </row>
    <row r="17" spans="1:8" x14ac:dyDescent="0.2">
      <c r="A17" s="13">
        <v>10</v>
      </c>
      <c r="B17" s="14">
        <v>570978000</v>
      </c>
      <c r="C17" s="14">
        <f t="shared" si="0"/>
        <v>576753344.28587067</v>
      </c>
      <c r="D17" s="14">
        <f t="shared" si="1"/>
        <v>11962664.707888909</v>
      </c>
      <c r="E17" s="21">
        <f t="shared" si="2"/>
        <v>585416360.71467674</v>
      </c>
      <c r="F17" s="14">
        <f t="shared" si="3"/>
        <v>14438360.714676738</v>
      </c>
      <c r="G17" s="4"/>
      <c r="H17" s="4"/>
    </row>
    <row r="18" spans="1:8" x14ac:dyDescent="0.2">
      <c r="A18" s="16">
        <v>11</v>
      </c>
      <c r="B18" s="17"/>
      <c r="C18" s="15"/>
      <c r="D18" s="14"/>
      <c r="E18" s="21">
        <f t="shared" si="2"/>
        <v>588716008.99375963</v>
      </c>
      <c r="F18" s="14"/>
      <c r="G18" s="4"/>
    </row>
    <row r="19" spans="1:8" x14ac:dyDescent="0.2">
      <c r="A19" s="17"/>
      <c r="B19" s="17"/>
      <c r="C19" s="4"/>
      <c r="D19" s="14"/>
      <c r="E19" s="14"/>
      <c r="F19" s="14"/>
    </row>
    <row r="20" spans="1:8" x14ac:dyDescent="0.2">
      <c r="A20" s="17"/>
      <c r="B20" s="17"/>
      <c r="C20" s="4"/>
      <c r="D20" s="14"/>
      <c r="E20" s="18" t="s">
        <v>4</v>
      </c>
      <c r="F20" s="22">
        <f>AVERAGE(F10:F17)</f>
        <v>26404945.599147849</v>
      </c>
    </row>
  </sheetData>
  <mergeCells count="1">
    <mergeCell ref="A1:B1"/>
  </mergeCells>
  <printOptions headings="1" gridLines="1" gridLinesSet="0"/>
  <pageMargins left="0.7" right="0.7" top="0.75" bottom="0.75" header="0.5" footer="0.5"/>
  <pageSetup orientation="portrait" horizontalDpi="4294967292" verticalDpi="4294967292"/>
  <headerFooter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Microsoft Office User</cp:lastModifiedBy>
  <cp:lastPrinted>1999-04-01T18:39:12Z</cp:lastPrinted>
  <dcterms:created xsi:type="dcterms:W3CDTF">1999-03-10T13:48:15Z</dcterms:created>
  <dcterms:modified xsi:type="dcterms:W3CDTF">2018-09-07T12:14:26Z</dcterms:modified>
</cp:coreProperties>
</file>