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9420" yWindow="6100" windowWidth="24960" windowHeight="14500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Model!$B$14:$G$14,Model!$B$15:$E$15,Model!$B$16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1" localSheetId="0" hidden="1">Model!$B$29:$G$29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Model!$H$23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3</definedName>
    <definedName name="solver_rep" localSheetId="0" hidden="1">0</definedName>
    <definedName name="solver_rhs1" localSheetId="0" hidden="1">Model!$B$7:$G$7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12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H22" i="1"/>
  <c r="H21" i="1"/>
  <c r="G21" i="1"/>
  <c r="F21" i="1"/>
  <c r="E21" i="1"/>
  <c r="H20" i="1"/>
  <c r="G20" i="1"/>
  <c r="G23" i="1"/>
  <c r="F20" i="1"/>
  <c r="F23" i="1"/>
  <c r="E20" i="1"/>
  <c r="E23" i="1"/>
  <c r="D20" i="1"/>
  <c r="D23" i="1"/>
  <c r="C20" i="1"/>
  <c r="C23" i="1"/>
  <c r="G17" i="1"/>
  <c r="G28" i="1"/>
  <c r="F17" i="1"/>
  <c r="F28" i="1"/>
  <c r="E17" i="1"/>
  <c r="E28" i="1"/>
  <c r="D17" i="1"/>
  <c r="D28" i="1"/>
  <c r="C17" i="1"/>
  <c r="C28" i="1"/>
  <c r="B17" i="1"/>
  <c r="B28" i="1"/>
  <c r="B29" i="1"/>
  <c r="C26" i="1"/>
  <c r="C29" i="1"/>
  <c r="D26" i="1"/>
  <c r="D29" i="1"/>
  <c r="E26" i="1"/>
  <c r="E29" i="1"/>
  <c r="F26" i="1"/>
  <c r="F29" i="1"/>
  <c r="G26" i="1"/>
  <c r="G29" i="1"/>
  <c r="H23" i="1"/>
</calcChain>
</file>

<file path=xl/sharedStrings.xml><?xml version="1.0" encoding="utf-8"?>
<sst xmlns="http://schemas.openxmlformats.org/spreadsheetml/2006/main" count="23" uniqueCount="18">
  <si>
    <t>D.A. Branch &amp; Sons</t>
  </si>
  <si>
    <t>Month</t>
  </si>
  <si>
    <t>Cash balance requirement</t>
  </si>
  <si>
    <t>Current balance</t>
  </si>
  <si>
    <t>Investment</t>
  </si>
  <si>
    <t>A</t>
  </si>
  <si>
    <t>B</t>
  </si>
  <si>
    <t>C</t>
  </si>
  <si>
    <t>Total</t>
  </si>
  <si>
    <t>Returns</t>
  </si>
  <si>
    <t>Data</t>
  </si>
  <si>
    <t>Model</t>
  </si>
  <si>
    <t>Net expenditures</t>
  </si>
  <si>
    <t>Balance</t>
  </si>
  <si>
    <t>Amount available</t>
  </si>
  <si>
    <t>Amount invested</t>
  </si>
  <si>
    <t>Summary</t>
  </si>
  <si>
    <t>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</si>
</sst>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2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0" xfId="0" applyFont="1" applyFill="1" applyBorder="1"/>
    <xf numFmtId="0" fontId="3" fillId="5" borderId="6" xfId="0" applyFont="1" applyFill="1" applyBorder="1"/>
    <xf numFmtId="0" fontId="2" fillId="5" borderId="5" xfId="0" applyFont="1" applyFill="1" applyBorder="1" applyAlignment="1">
      <alignment horizontal="right"/>
    </xf>
    <xf numFmtId="0" fontId="2" fillId="5" borderId="0" xfId="0" applyFont="1" applyFill="1" applyBorder="1"/>
    <xf numFmtId="0" fontId="2" fillId="5" borderId="6" xfId="0" applyFont="1" applyFill="1" applyBorder="1"/>
    <xf numFmtId="164" fontId="3" fillId="5" borderId="0" xfId="1" applyNumberFormat="1" applyFont="1" applyFill="1" applyBorder="1"/>
    <xf numFmtId="164" fontId="3" fillId="5" borderId="6" xfId="1" applyNumberFormat="1" applyFont="1" applyFill="1" applyBorder="1"/>
    <xf numFmtId="0" fontId="2" fillId="5" borderId="7" xfId="0" applyFont="1" applyFill="1" applyBorder="1" applyAlignment="1">
      <alignment horizontal="right"/>
    </xf>
    <xf numFmtId="164" fontId="3" fillId="5" borderId="8" xfId="1" applyNumberFormat="1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3" fillId="2" borderId="2" xfId="1" applyNumberFormat="1" applyFont="1" applyFill="1" applyBorder="1"/>
    <xf numFmtId="164" fontId="3" fillId="2" borderId="3" xfId="1" applyNumberFormat="1" applyFont="1" applyFill="1" applyBorder="1"/>
    <xf numFmtId="164" fontId="3" fillId="2" borderId="4" xfId="1" applyNumberFormat="1" applyFont="1" applyFill="1" applyBorder="1"/>
    <xf numFmtId="10" fontId="3" fillId="0" borderId="0" xfId="0" applyNumberFormat="1" applyFont="1"/>
    <xf numFmtId="164" fontId="3" fillId="2" borderId="5" xfId="1" applyNumberFormat="1" applyFont="1" applyFill="1" applyBorder="1"/>
    <xf numFmtId="164" fontId="3" fillId="2" borderId="0" xfId="1" applyNumberFormat="1" applyFont="1" applyFill="1" applyBorder="1"/>
    <xf numFmtId="164" fontId="3" fillId="3" borderId="0" xfId="1" applyNumberFormat="1" applyFont="1" applyFill="1" applyBorder="1"/>
    <xf numFmtId="164" fontId="3" fillId="3" borderId="6" xfId="1" applyNumberFormat="1" applyFont="1" applyFill="1" applyBorder="1"/>
    <xf numFmtId="0" fontId="2" fillId="0" borderId="0" xfId="0" applyFont="1" applyBorder="1" applyAlignment="1">
      <alignment horizontal="right"/>
    </xf>
    <xf numFmtId="164" fontId="3" fillId="2" borderId="7" xfId="1" applyNumberFormat="1" applyFont="1" applyFill="1" applyBorder="1"/>
    <xf numFmtId="164" fontId="3" fillId="3" borderId="8" xfId="1" applyNumberFormat="1" applyFont="1" applyFill="1" applyBorder="1"/>
    <xf numFmtId="164" fontId="3" fillId="3" borderId="9" xfId="1" applyNumberFormat="1" applyFont="1" applyFill="1" applyBorder="1"/>
    <xf numFmtId="10" fontId="3" fillId="0" borderId="0" xfId="0" applyNumberFormat="1" applyFont="1" applyBorder="1"/>
    <xf numFmtId="164" fontId="3" fillId="0" borderId="0" xfId="1" applyNumberFormat="1" applyFont="1"/>
    <xf numFmtId="0" fontId="3" fillId="0" borderId="0" xfId="0" applyFont="1" applyFill="1" applyBorder="1"/>
    <xf numFmtId="164" fontId="3" fillId="0" borderId="0" xfId="0" applyNumberFormat="1" applyFont="1" applyFill="1" applyBorder="1"/>
    <xf numFmtId="164" fontId="3" fillId="0" borderId="0" xfId="0" applyNumberFormat="1" applyFont="1"/>
    <xf numFmtId="0" fontId="2" fillId="0" borderId="1" xfId="0" applyFont="1" applyBorder="1" applyAlignment="1">
      <alignment horizontal="right"/>
    </xf>
    <xf numFmtId="0" fontId="3" fillId="0" borderId="1" xfId="0" applyFont="1" applyFill="1" applyBorder="1"/>
    <xf numFmtId="164" fontId="3" fillId="0" borderId="1" xfId="0" applyNumberFormat="1" applyFont="1" applyBorder="1"/>
    <xf numFmtId="164" fontId="3" fillId="4" borderId="1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/>
  </sheetViews>
  <sheetFormatPr baseColWidth="10" defaultColWidth="8.83203125" defaultRowHeight="16" x14ac:dyDescent="0.2"/>
  <cols>
    <col min="1" max="1" width="26.1640625" style="2" bestFit="1" customWidth="1"/>
    <col min="2" max="2" width="10.83203125" style="2" bestFit="1" customWidth="1"/>
    <col min="3" max="3" width="10.33203125" style="2" bestFit="1" customWidth="1"/>
    <col min="4" max="4" width="9.6640625" style="2" bestFit="1" customWidth="1"/>
    <col min="5" max="5" width="10.33203125" style="2" bestFit="1" customWidth="1"/>
    <col min="6" max="6" width="9.6640625" style="2" bestFit="1" customWidth="1"/>
    <col min="7" max="7" width="10.33203125" style="2" bestFit="1" customWidth="1"/>
    <col min="8" max="8" width="14.83203125" style="2" bestFit="1" customWidth="1"/>
    <col min="9" max="16384" width="8.83203125" style="2"/>
  </cols>
  <sheetData>
    <row r="1" spans="1:8" x14ac:dyDescent="0.2">
      <c r="A1" s="1" t="s">
        <v>0</v>
      </c>
    </row>
    <row r="3" spans="1:8" x14ac:dyDescent="0.2">
      <c r="A3" s="3" t="s">
        <v>10</v>
      </c>
      <c r="B3" s="4"/>
      <c r="C3" s="4"/>
      <c r="D3" s="4"/>
      <c r="E3" s="4"/>
      <c r="F3" s="4"/>
      <c r="G3" s="5"/>
    </row>
    <row r="4" spans="1:8" x14ac:dyDescent="0.2">
      <c r="A4" s="6"/>
      <c r="B4" s="7"/>
      <c r="C4" s="7"/>
      <c r="D4" s="7"/>
      <c r="E4" s="7"/>
      <c r="F4" s="7"/>
      <c r="G4" s="8"/>
    </row>
    <row r="5" spans="1:8" x14ac:dyDescent="0.2">
      <c r="A5" s="9" t="s">
        <v>1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1">
        <v>6</v>
      </c>
    </row>
    <row r="6" spans="1:8" x14ac:dyDescent="0.2">
      <c r="A6" s="9" t="s">
        <v>12</v>
      </c>
      <c r="B6" s="12">
        <v>50000</v>
      </c>
      <c r="C6" s="12">
        <v>-12000</v>
      </c>
      <c r="D6" s="12">
        <v>23000</v>
      </c>
      <c r="E6" s="12">
        <v>-20000</v>
      </c>
      <c r="F6" s="12">
        <v>41000</v>
      </c>
      <c r="G6" s="13">
        <v>-13000</v>
      </c>
    </row>
    <row r="7" spans="1:8" x14ac:dyDescent="0.2">
      <c r="A7" s="9" t="s">
        <v>2</v>
      </c>
      <c r="B7" s="12">
        <v>10000</v>
      </c>
      <c r="C7" s="12">
        <v>10000</v>
      </c>
      <c r="D7" s="12">
        <v>10000</v>
      </c>
      <c r="E7" s="12">
        <v>10000</v>
      </c>
      <c r="F7" s="12">
        <v>10000</v>
      </c>
      <c r="G7" s="13">
        <v>10000</v>
      </c>
    </row>
    <row r="8" spans="1:8" x14ac:dyDescent="0.2">
      <c r="A8" s="9"/>
      <c r="B8" s="7"/>
      <c r="C8" s="7"/>
      <c r="D8" s="7"/>
      <c r="E8" s="7"/>
      <c r="F8" s="7"/>
      <c r="G8" s="8"/>
    </row>
    <row r="9" spans="1:8" x14ac:dyDescent="0.2">
      <c r="A9" s="14" t="s">
        <v>3</v>
      </c>
      <c r="B9" s="15">
        <v>200000</v>
      </c>
      <c r="C9" s="16"/>
      <c r="D9" s="16"/>
      <c r="E9" s="16"/>
      <c r="F9" s="16"/>
      <c r="G9" s="17"/>
    </row>
    <row r="11" spans="1:8" x14ac:dyDescent="0.2">
      <c r="A11" s="18" t="s">
        <v>11</v>
      </c>
    </row>
    <row r="13" spans="1:8" x14ac:dyDescent="0.2">
      <c r="A13" s="19" t="s">
        <v>4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20" t="s">
        <v>17</v>
      </c>
    </row>
    <row r="14" spans="1:8" x14ac:dyDescent="0.2">
      <c r="A14" s="19" t="s">
        <v>5</v>
      </c>
      <c r="B14" s="21">
        <v>31606.202143587991</v>
      </c>
      <c r="C14" s="22">
        <v>22942.643391521215</v>
      </c>
      <c r="D14" s="22">
        <v>0</v>
      </c>
      <c r="E14" s="22">
        <v>20000.000000000015</v>
      </c>
      <c r="F14" s="22">
        <v>0</v>
      </c>
      <c r="G14" s="23">
        <v>13000.000000000011</v>
      </c>
      <c r="H14" s="24">
        <v>2.5000000000000001E-3</v>
      </c>
    </row>
    <row r="15" spans="1:8" x14ac:dyDescent="0.2">
      <c r="A15" s="19" t="s">
        <v>6</v>
      </c>
      <c r="B15" s="25">
        <v>0</v>
      </c>
      <c r="C15" s="26">
        <v>20742.574257425738</v>
      </c>
      <c r="D15" s="26">
        <v>0</v>
      </c>
      <c r="E15" s="26">
        <v>0</v>
      </c>
      <c r="F15" s="27"/>
      <c r="G15" s="28"/>
      <c r="H15" s="24">
        <v>0.01</v>
      </c>
    </row>
    <row r="16" spans="1:8" x14ac:dyDescent="0.2">
      <c r="A16" s="29" t="s">
        <v>7</v>
      </c>
      <c r="B16" s="30">
        <v>108393.79785641201</v>
      </c>
      <c r="C16" s="31"/>
      <c r="D16" s="31"/>
      <c r="E16" s="31"/>
      <c r="F16" s="31"/>
      <c r="G16" s="32"/>
      <c r="H16" s="33">
        <v>2.3E-2</v>
      </c>
    </row>
    <row r="17" spans="1:8" x14ac:dyDescent="0.2">
      <c r="A17" s="19" t="s">
        <v>8</v>
      </c>
      <c r="B17" s="34">
        <f>SUM(B14:B16)</f>
        <v>140000</v>
      </c>
      <c r="C17" s="34">
        <f t="shared" ref="C17:G17" si="0">SUM(C14:C16)</f>
        <v>43685.217648946957</v>
      </c>
      <c r="D17" s="34">
        <f t="shared" si="0"/>
        <v>0</v>
      </c>
      <c r="E17" s="34">
        <f t="shared" si="0"/>
        <v>20000.000000000015</v>
      </c>
      <c r="F17" s="34">
        <f t="shared" si="0"/>
        <v>0</v>
      </c>
      <c r="G17" s="34">
        <f t="shared" si="0"/>
        <v>13000.000000000011</v>
      </c>
    </row>
    <row r="18" spans="1:8" x14ac:dyDescent="0.2">
      <c r="A18" s="19"/>
    </row>
    <row r="19" spans="1:8" x14ac:dyDescent="0.2">
      <c r="A19" s="19" t="s">
        <v>9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</row>
    <row r="20" spans="1:8" x14ac:dyDescent="0.2">
      <c r="A20" s="19" t="s">
        <v>5</v>
      </c>
      <c r="B20" s="35"/>
      <c r="C20" s="36">
        <f>(1+$H$14)*B14</f>
        <v>31685.21764894696</v>
      </c>
      <c r="D20" s="36">
        <f t="shared" ref="D20:H20" si="1">(1+$H$14)*C14</f>
        <v>23000.000000000018</v>
      </c>
      <c r="E20" s="36">
        <f t="shared" si="1"/>
        <v>0</v>
      </c>
      <c r="F20" s="36">
        <f t="shared" si="1"/>
        <v>20050.000000000015</v>
      </c>
      <c r="G20" s="36">
        <f t="shared" si="1"/>
        <v>0</v>
      </c>
      <c r="H20" s="37">
        <f t="shared" si="1"/>
        <v>13032.500000000011</v>
      </c>
    </row>
    <row r="21" spans="1:8" x14ac:dyDescent="0.2">
      <c r="A21" s="19" t="s">
        <v>6</v>
      </c>
      <c r="B21" s="35"/>
      <c r="C21" s="35"/>
      <c r="D21" s="35"/>
      <c r="E21" s="36">
        <f>(1+$H$15)*B15</f>
        <v>0</v>
      </c>
      <c r="F21" s="36">
        <f t="shared" ref="F21:H21" si="2">(1+$H$15)*C15</f>
        <v>20949.999999999996</v>
      </c>
      <c r="G21" s="36">
        <f t="shared" si="2"/>
        <v>0</v>
      </c>
      <c r="H21" s="37">
        <f t="shared" si="2"/>
        <v>0</v>
      </c>
    </row>
    <row r="22" spans="1:8" ht="17" thickBot="1" x14ac:dyDescent="0.25">
      <c r="A22" s="38" t="s">
        <v>7</v>
      </c>
      <c r="B22" s="39"/>
      <c r="C22" s="39"/>
      <c r="D22" s="39"/>
      <c r="E22" s="39"/>
      <c r="F22" s="39"/>
      <c r="G22" s="39"/>
      <c r="H22" s="40">
        <f>(1+H16)*B16</f>
        <v>110886.85520710947</v>
      </c>
    </row>
    <row r="23" spans="1:8" ht="17" thickTop="1" x14ac:dyDescent="0.2">
      <c r="A23" s="19" t="s">
        <v>8</v>
      </c>
      <c r="C23" s="37">
        <f t="shared" ref="C23:G23" si="3">SUM(C20:C22)</f>
        <v>31685.21764894696</v>
      </c>
      <c r="D23" s="37">
        <f t="shared" si="3"/>
        <v>23000.000000000018</v>
      </c>
      <c r="E23" s="37">
        <f t="shared" si="3"/>
        <v>0</v>
      </c>
      <c r="F23" s="37">
        <f t="shared" si="3"/>
        <v>41000.000000000015</v>
      </c>
      <c r="G23" s="37">
        <f t="shared" si="3"/>
        <v>0</v>
      </c>
      <c r="H23" s="41">
        <f>SUM(H20:H22)</f>
        <v>123919.35520710949</v>
      </c>
    </row>
    <row r="24" spans="1:8" x14ac:dyDescent="0.2">
      <c r="A24" s="19"/>
      <c r="C24" s="37"/>
      <c r="D24" s="37"/>
      <c r="E24" s="37"/>
      <c r="F24" s="37"/>
      <c r="G24" s="37"/>
      <c r="H24" s="36"/>
    </row>
    <row r="25" spans="1:8" x14ac:dyDescent="0.2">
      <c r="A25" s="18" t="s">
        <v>16</v>
      </c>
      <c r="C25" s="37"/>
      <c r="D25" s="37"/>
      <c r="E25" s="37"/>
      <c r="F25" s="37"/>
      <c r="G25" s="37"/>
      <c r="H25" s="37"/>
    </row>
    <row r="26" spans="1:8" x14ac:dyDescent="0.2">
      <c r="A26" s="19" t="s">
        <v>14</v>
      </c>
      <c r="B26" s="37">
        <f>B9</f>
        <v>200000</v>
      </c>
      <c r="C26" s="37">
        <f>B29+C23</f>
        <v>41685.217648946957</v>
      </c>
      <c r="D26" s="37">
        <f t="shared" ref="D26:G26" si="4">C29+D23</f>
        <v>33000.000000000015</v>
      </c>
      <c r="E26" s="37">
        <f t="shared" si="4"/>
        <v>10000.000000000015</v>
      </c>
      <c r="F26" s="37">
        <f t="shared" si="4"/>
        <v>51000.000000000015</v>
      </c>
      <c r="G26" s="37">
        <f t="shared" si="4"/>
        <v>10000.000000000015</v>
      </c>
    </row>
    <row r="27" spans="1:8" x14ac:dyDescent="0.2">
      <c r="A27" s="19" t="s">
        <v>12</v>
      </c>
      <c r="B27" s="34">
        <v>50000</v>
      </c>
      <c r="C27" s="34">
        <v>-12000</v>
      </c>
      <c r="D27" s="34">
        <v>23000</v>
      </c>
      <c r="E27" s="34">
        <v>-20000</v>
      </c>
      <c r="F27" s="34">
        <v>41000</v>
      </c>
      <c r="G27" s="34">
        <v>-13000</v>
      </c>
    </row>
    <row r="28" spans="1:8" ht="17" thickBot="1" x14ac:dyDescent="0.25">
      <c r="A28" s="38" t="s">
        <v>15</v>
      </c>
      <c r="B28" s="40">
        <f>B17</f>
        <v>140000</v>
      </c>
      <c r="C28" s="40">
        <f t="shared" ref="C28:G28" si="5">C17</f>
        <v>43685.217648946957</v>
      </c>
      <c r="D28" s="40">
        <f t="shared" si="5"/>
        <v>0</v>
      </c>
      <c r="E28" s="40">
        <f t="shared" si="5"/>
        <v>20000.000000000015</v>
      </c>
      <c r="F28" s="40">
        <f t="shared" si="5"/>
        <v>0</v>
      </c>
      <c r="G28" s="40">
        <f t="shared" si="5"/>
        <v>13000.000000000011</v>
      </c>
    </row>
    <row r="29" spans="1:8" ht="17" thickTop="1" x14ac:dyDescent="0.2">
      <c r="A29" s="19" t="s">
        <v>13</v>
      </c>
      <c r="B29" s="37">
        <f>B26-B27-B28</f>
        <v>10000</v>
      </c>
      <c r="C29" s="37">
        <f t="shared" ref="C29:G29" si="6">C26-C27-C28</f>
        <v>10000</v>
      </c>
      <c r="D29" s="37">
        <f t="shared" si="6"/>
        <v>10000.000000000015</v>
      </c>
      <c r="E29" s="37">
        <f t="shared" si="6"/>
        <v>10000</v>
      </c>
      <c r="F29" s="37">
        <f t="shared" si="6"/>
        <v>10000.000000000015</v>
      </c>
      <c r="G29" s="37">
        <f t="shared" si="6"/>
        <v>10000.000000000004</v>
      </c>
    </row>
  </sheetData>
  <pageMargins left="0.7" right="0.7" top="0.75" bottom="0.75" header="0.3" footer="0.3"/>
  <ignoredErrors>
    <ignoredError sqref="B17:G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2011-05-05T14:55:51Z</dcterms:created>
  <dcterms:modified xsi:type="dcterms:W3CDTF">2018-04-26T12:21:12Z</dcterms:modified>
</cp:coreProperties>
</file>