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23880" yWindow="4780" windowWidth="22600" windowHeight="16280"/>
  </bookViews>
  <sheets>
    <sheet name="Decision Tree" sheetId="1" r:id="rId1"/>
  </sheets>
  <definedNames>
    <definedName name="solver_node1" localSheetId="0" hidden="1">"1;$B$28;;;;$A$1;Trials;1;"</definedName>
    <definedName name="solver_node10" localSheetId="0" hidden="1">"2;$N$23;$J$18;0;;Stop Development;Terminal;1;"</definedName>
    <definedName name="solver_node11" localSheetId="0" hidden="1">"2;$J$28;$F$23;0;0.7;Not Successful;Terminal;1;"</definedName>
    <definedName name="solver_node12" localSheetId="0" hidden="1">"2;$F$33;$B$28;-300;;Stop Development;Terminal;1;"</definedName>
    <definedName name="solver_node2" localSheetId="0" hidden="1">"0;$F$23;$B$28;-550;;Conduct Clinical Trials;Success;1;"</definedName>
    <definedName name="solver_node3" localSheetId="0" hidden="1">"1;$J$18;$F$23;0;0.3;Successful;FDA;1;"</definedName>
    <definedName name="solver_node4" localSheetId="0" hidden="1">"0;$N$13;$J$18;-25;;Seek FDA Approval;Approval;1;"</definedName>
    <definedName name="solver_node5" localSheetId="0" hidden="1">"0;$R$8;$N$13;0;0.6;Approved;Market;1;"</definedName>
    <definedName name="solver_node6" localSheetId="0" hidden="1">"2;$V$3;$R$8;4500;0.6;Market Large;Terminal;1;"</definedName>
    <definedName name="solver_node7" localSheetId="0" hidden="1">"2;$V$8;$R$8;2200;0.3;Market Medium;Terminal;1;"</definedName>
    <definedName name="solver_node8" localSheetId="0" hidden="1">"2;$V$13;$R$8;1500;0.1;Market Small;Terminal;1;"</definedName>
    <definedName name="solver_node9" localSheetId="0" hidden="1">"2;$R$18;$N$13;0;0.4;Not Approved;Terminal;1;"</definedName>
    <definedName name="solver_nodes" localSheetId="0" hidden="1">12</definedName>
    <definedName name="solver_tree_a" localSheetId="0" hidden="1">1</definedName>
    <definedName name="solver_tree_b" localSheetId="0" hidden="1">1</definedName>
    <definedName name="solver_tree_rt" localSheetId="0" hidden="1">1000000000000</definedName>
    <definedName name="solver_treeroot" localSheetId="0" hidden="1">'Decision Tree'!$A$1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3" i="1" l="1"/>
  <c r="E34" i="1"/>
  <c r="W28" i="1"/>
  <c r="I29" i="1"/>
  <c r="W23" i="1"/>
  <c r="M24" i="1"/>
  <c r="W18" i="1"/>
  <c r="Q19" i="1"/>
  <c r="W13" i="1"/>
  <c r="U14" i="1"/>
  <c r="W8" i="1"/>
  <c r="U9" i="1"/>
  <c r="W3" i="1"/>
  <c r="U4" i="1"/>
  <c r="Q9" i="1"/>
  <c r="M14" i="1"/>
  <c r="I19" i="1"/>
  <c r="J18" i="1"/>
  <c r="E24" i="1"/>
  <c r="A29" i="1"/>
  <c r="B28" i="1"/>
</calcChain>
</file>

<file path=xl/sharedStrings.xml><?xml version="1.0" encoding="utf-8"?>
<sst xmlns="http://schemas.openxmlformats.org/spreadsheetml/2006/main" count="12" uniqueCount="11">
  <si>
    <t>Conduct Clinical Trials</t>
  </si>
  <si>
    <t>Stop Development</t>
  </si>
  <si>
    <t>Successful</t>
  </si>
  <si>
    <t>Not Successful</t>
  </si>
  <si>
    <t>Seek FDA Approval</t>
  </si>
  <si>
    <t>Approved</t>
  </si>
  <si>
    <t>Not Approved</t>
  </si>
  <si>
    <t>Market Large</t>
  </si>
  <si>
    <t>Market Medium</t>
  </si>
  <si>
    <t>Market Small</t>
  </si>
  <si>
    <t>Drug Development 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</si>
</sst>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</xdr:col>
      <xdr:colOff>175342</xdr:colOff>
      <xdr:row>27</xdr:row>
      <xdr:rowOff>166329</xdr:rowOff>
    </xdr:to>
    <xdr:sp macro="" textlink="">
      <xdr:nvSpPr>
        <xdr:cNvPr id="154" name="Solver_shape$B$28"/>
        <xdr:cNvSpPr/>
      </xdr:nvSpPr>
      <xdr:spPr>
        <a:xfrm>
          <a:off x="609600" y="5143500"/>
          <a:ext cx="152400" cy="152400"/>
        </a:xfrm>
        <a:prstGeom prst="flowChartProcess">
          <a:avLst/>
        </a:prstGeom>
        <a:noFill/>
        <a:ln w="254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27</xdr:row>
      <xdr:rowOff>76200</xdr:rowOff>
    </xdr:from>
    <xdr:to>
      <xdr:col>1</xdr:col>
      <xdr:colOff>0</xdr:colOff>
      <xdr:row>27</xdr:row>
      <xdr:rowOff>76200</xdr:rowOff>
    </xdr:to>
    <xdr:cxnSp macro="">
      <xdr:nvCxnSpPr>
        <xdr:cNvPr id="155" name="Solver_line$B$28"/>
        <xdr:cNvCxnSpPr/>
      </xdr:nvCxnSpPr>
      <xdr:spPr>
        <a:xfrm>
          <a:off x="0" y="5219700"/>
          <a:ext cx="609600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76200</xdr:rowOff>
    </xdr:from>
    <xdr:to>
      <xdr:col>3</xdr:col>
      <xdr:colOff>0</xdr:colOff>
      <xdr:row>27</xdr:row>
      <xdr:rowOff>76200</xdr:rowOff>
    </xdr:to>
    <xdr:cxnSp macro="">
      <xdr:nvCxnSpPr>
        <xdr:cNvPr id="156" name="Solver_shapecon$F$23"/>
        <xdr:cNvCxnSpPr/>
      </xdr:nvCxnSpPr>
      <xdr:spPr>
        <a:xfrm flipV="1">
          <a:off x="762000" y="4267200"/>
          <a:ext cx="247650" cy="95250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22</xdr:row>
      <xdr:rowOff>0</xdr:rowOff>
    </xdr:from>
    <xdr:to>
      <xdr:col>6</xdr:col>
      <xdr:colOff>1</xdr:colOff>
      <xdr:row>22</xdr:row>
      <xdr:rowOff>166329</xdr:rowOff>
    </xdr:to>
    <xdr:sp macro="" textlink="">
      <xdr:nvSpPr>
        <xdr:cNvPr id="157" name="Solver_shape$F$23"/>
        <xdr:cNvSpPr/>
      </xdr:nvSpPr>
      <xdr:spPr>
        <a:xfrm>
          <a:off x="2933700" y="4191000"/>
          <a:ext cx="152400" cy="152400"/>
        </a:xfrm>
        <a:prstGeom prst="flowChartConnector">
          <a:avLst/>
        </a:prstGeom>
        <a:noFill/>
        <a:ln w="254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22</xdr:row>
      <xdr:rowOff>76200</xdr:rowOff>
    </xdr:from>
    <xdr:to>
      <xdr:col>5</xdr:col>
      <xdr:colOff>0</xdr:colOff>
      <xdr:row>22</xdr:row>
      <xdr:rowOff>76200</xdr:rowOff>
    </xdr:to>
    <xdr:cxnSp macro="">
      <xdr:nvCxnSpPr>
        <xdr:cNvPr id="158" name="Solver_line$F$23"/>
        <xdr:cNvCxnSpPr/>
      </xdr:nvCxnSpPr>
      <xdr:spPr>
        <a:xfrm>
          <a:off x="1009650" y="4267200"/>
          <a:ext cx="1924050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76200</xdr:rowOff>
    </xdr:from>
    <xdr:to>
      <xdr:col>7</xdr:col>
      <xdr:colOff>0</xdr:colOff>
      <xdr:row>22</xdr:row>
      <xdr:rowOff>76200</xdr:rowOff>
    </xdr:to>
    <xdr:cxnSp macro="">
      <xdr:nvCxnSpPr>
        <xdr:cNvPr id="159" name="Solver_shapecon$J$18"/>
        <xdr:cNvCxnSpPr/>
      </xdr:nvCxnSpPr>
      <xdr:spPr>
        <a:xfrm flipV="1">
          <a:off x="3086100" y="3314700"/>
          <a:ext cx="247650" cy="95250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175342</xdr:colOff>
      <xdr:row>17</xdr:row>
      <xdr:rowOff>166329</xdr:rowOff>
    </xdr:to>
    <xdr:sp macro="" textlink="">
      <xdr:nvSpPr>
        <xdr:cNvPr id="160" name="Solver_shape$J$18"/>
        <xdr:cNvSpPr/>
      </xdr:nvSpPr>
      <xdr:spPr>
        <a:xfrm>
          <a:off x="4819650" y="3238500"/>
          <a:ext cx="152400" cy="152400"/>
        </a:xfrm>
        <a:prstGeom prst="flowChartProcess">
          <a:avLst/>
        </a:prstGeom>
        <a:noFill/>
        <a:ln w="254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17</xdr:row>
      <xdr:rowOff>76200</xdr:rowOff>
    </xdr:from>
    <xdr:to>
      <xdr:col>9</xdr:col>
      <xdr:colOff>0</xdr:colOff>
      <xdr:row>17</xdr:row>
      <xdr:rowOff>76200</xdr:rowOff>
    </xdr:to>
    <xdr:cxnSp macro="">
      <xdr:nvCxnSpPr>
        <xdr:cNvPr id="161" name="Solver_line$J$18"/>
        <xdr:cNvCxnSpPr/>
      </xdr:nvCxnSpPr>
      <xdr:spPr>
        <a:xfrm>
          <a:off x="3333750" y="3314700"/>
          <a:ext cx="1485900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76200</xdr:rowOff>
    </xdr:from>
    <xdr:to>
      <xdr:col>11</xdr:col>
      <xdr:colOff>0</xdr:colOff>
      <xdr:row>17</xdr:row>
      <xdr:rowOff>76200</xdr:rowOff>
    </xdr:to>
    <xdr:cxnSp macro="">
      <xdr:nvCxnSpPr>
        <xdr:cNvPr id="162" name="Solver_shapecon$N$13"/>
        <xdr:cNvCxnSpPr/>
      </xdr:nvCxnSpPr>
      <xdr:spPr>
        <a:xfrm flipV="1">
          <a:off x="4972050" y="2362200"/>
          <a:ext cx="247650" cy="95250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12</xdr:row>
      <xdr:rowOff>0</xdr:rowOff>
    </xdr:from>
    <xdr:to>
      <xdr:col>14</xdr:col>
      <xdr:colOff>0</xdr:colOff>
      <xdr:row>12</xdr:row>
      <xdr:rowOff>166329</xdr:rowOff>
    </xdr:to>
    <xdr:sp macro="" textlink="">
      <xdr:nvSpPr>
        <xdr:cNvPr id="163" name="Solver_shape$N$13"/>
        <xdr:cNvSpPr/>
      </xdr:nvSpPr>
      <xdr:spPr>
        <a:xfrm>
          <a:off x="6972300" y="2286000"/>
          <a:ext cx="152400" cy="152400"/>
        </a:xfrm>
        <a:prstGeom prst="flowChartConnector">
          <a:avLst/>
        </a:prstGeom>
        <a:noFill/>
        <a:ln w="254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12</xdr:row>
      <xdr:rowOff>76200</xdr:rowOff>
    </xdr:from>
    <xdr:to>
      <xdr:col>13</xdr:col>
      <xdr:colOff>0</xdr:colOff>
      <xdr:row>12</xdr:row>
      <xdr:rowOff>76200</xdr:rowOff>
    </xdr:to>
    <xdr:cxnSp macro="">
      <xdr:nvCxnSpPr>
        <xdr:cNvPr id="164" name="Solver_line$N$13"/>
        <xdr:cNvCxnSpPr/>
      </xdr:nvCxnSpPr>
      <xdr:spPr>
        <a:xfrm>
          <a:off x="5219700" y="2362200"/>
          <a:ext cx="1752600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76200</xdr:rowOff>
    </xdr:from>
    <xdr:to>
      <xdr:col>15</xdr:col>
      <xdr:colOff>0</xdr:colOff>
      <xdr:row>12</xdr:row>
      <xdr:rowOff>76200</xdr:rowOff>
    </xdr:to>
    <xdr:cxnSp macro="">
      <xdr:nvCxnSpPr>
        <xdr:cNvPr id="165" name="Solver_shapecon$R$8"/>
        <xdr:cNvCxnSpPr/>
      </xdr:nvCxnSpPr>
      <xdr:spPr>
        <a:xfrm flipV="1">
          <a:off x="7124700" y="1409700"/>
          <a:ext cx="247650" cy="95250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7</xdr:row>
      <xdr:rowOff>0</xdr:rowOff>
    </xdr:from>
    <xdr:to>
      <xdr:col>18</xdr:col>
      <xdr:colOff>0</xdr:colOff>
      <xdr:row>7</xdr:row>
      <xdr:rowOff>166329</xdr:rowOff>
    </xdr:to>
    <xdr:sp macro="" textlink="">
      <xdr:nvSpPr>
        <xdr:cNvPr id="166" name="Solver_shape$R$8"/>
        <xdr:cNvSpPr/>
      </xdr:nvSpPr>
      <xdr:spPr>
        <a:xfrm>
          <a:off x="8829675" y="1333500"/>
          <a:ext cx="152400" cy="152400"/>
        </a:xfrm>
        <a:prstGeom prst="flowChartConnector">
          <a:avLst/>
        </a:prstGeom>
        <a:noFill/>
        <a:ln w="254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7</xdr:row>
      <xdr:rowOff>76200</xdr:rowOff>
    </xdr:from>
    <xdr:to>
      <xdr:col>17</xdr:col>
      <xdr:colOff>0</xdr:colOff>
      <xdr:row>7</xdr:row>
      <xdr:rowOff>76200</xdr:rowOff>
    </xdr:to>
    <xdr:cxnSp macro="">
      <xdr:nvCxnSpPr>
        <xdr:cNvPr id="167" name="Solver_line$R$8"/>
        <xdr:cNvCxnSpPr/>
      </xdr:nvCxnSpPr>
      <xdr:spPr>
        <a:xfrm>
          <a:off x="7372350" y="1409700"/>
          <a:ext cx="1457325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</xdr:row>
      <xdr:rowOff>76200</xdr:rowOff>
    </xdr:from>
    <xdr:to>
      <xdr:col>19</xdr:col>
      <xdr:colOff>0</xdr:colOff>
      <xdr:row>7</xdr:row>
      <xdr:rowOff>76200</xdr:rowOff>
    </xdr:to>
    <xdr:cxnSp macro="">
      <xdr:nvCxnSpPr>
        <xdr:cNvPr id="168" name="Solver_shapecon$V$3"/>
        <xdr:cNvCxnSpPr/>
      </xdr:nvCxnSpPr>
      <xdr:spPr>
        <a:xfrm flipV="1">
          <a:off x="8982075" y="457200"/>
          <a:ext cx="247650" cy="95250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2</xdr:row>
      <xdr:rowOff>0</xdr:rowOff>
    </xdr:from>
    <xdr:to>
      <xdr:col>22</xdr:col>
      <xdr:colOff>0</xdr:colOff>
      <xdr:row>2</xdr:row>
      <xdr:rowOff>166329</xdr:rowOff>
    </xdr:to>
    <xdr:sp macro="" textlink="">
      <xdr:nvSpPr>
        <xdr:cNvPr id="169" name="Solver_shape$V$3"/>
        <xdr:cNvSpPr/>
      </xdr:nvSpPr>
      <xdr:spPr>
        <a:xfrm rot="16200000">
          <a:off x="10801350" y="381000"/>
          <a:ext cx="152400" cy="152400"/>
        </a:xfrm>
        <a:prstGeom prst="flowChartExtract">
          <a:avLst/>
        </a:prstGeom>
        <a:noFill/>
        <a:ln w="254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2</xdr:row>
      <xdr:rowOff>76200</xdr:rowOff>
    </xdr:from>
    <xdr:to>
      <xdr:col>21</xdr:col>
      <xdr:colOff>0</xdr:colOff>
      <xdr:row>2</xdr:row>
      <xdr:rowOff>76200</xdr:rowOff>
    </xdr:to>
    <xdr:cxnSp macro="">
      <xdr:nvCxnSpPr>
        <xdr:cNvPr id="170" name="Solver_line$V$3"/>
        <xdr:cNvCxnSpPr/>
      </xdr:nvCxnSpPr>
      <xdr:spPr>
        <a:xfrm>
          <a:off x="9229725" y="457200"/>
          <a:ext cx="1571625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</xdr:row>
      <xdr:rowOff>76200</xdr:rowOff>
    </xdr:from>
    <xdr:to>
      <xdr:col>19</xdr:col>
      <xdr:colOff>0</xdr:colOff>
      <xdr:row>7</xdr:row>
      <xdr:rowOff>76200</xdr:rowOff>
    </xdr:to>
    <xdr:cxnSp macro="">
      <xdr:nvCxnSpPr>
        <xdr:cNvPr id="171" name="Solver_shapecon$V$8"/>
        <xdr:cNvCxnSpPr/>
      </xdr:nvCxnSpPr>
      <xdr:spPr>
        <a:xfrm>
          <a:off x="8982075" y="1371600"/>
          <a:ext cx="247650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7</xdr:row>
      <xdr:rowOff>0</xdr:rowOff>
    </xdr:from>
    <xdr:to>
      <xdr:col>22</xdr:col>
      <xdr:colOff>0</xdr:colOff>
      <xdr:row>7</xdr:row>
      <xdr:rowOff>166329</xdr:rowOff>
    </xdr:to>
    <xdr:sp macro="" textlink="">
      <xdr:nvSpPr>
        <xdr:cNvPr id="172" name="Solver_shape$V$8"/>
        <xdr:cNvSpPr/>
      </xdr:nvSpPr>
      <xdr:spPr>
        <a:xfrm rot="16200000">
          <a:off x="10801350" y="1295400"/>
          <a:ext cx="152400" cy="152400"/>
        </a:xfrm>
        <a:prstGeom prst="flowChartExtract">
          <a:avLst/>
        </a:prstGeom>
        <a:noFill/>
        <a:ln w="254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7</xdr:row>
      <xdr:rowOff>76200</xdr:rowOff>
    </xdr:from>
    <xdr:to>
      <xdr:col>21</xdr:col>
      <xdr:colOff>0</xdr:colOff>
      <xdr:row>7</xdr:row>
      <xdr:rowOff>76200</xdr:rowOff>
    </xdr:to>
    <xdr:cxnSp macro="">
      <xdr:nvCxnSpPr>
        <xdr:cNvPr id="173" name="Solver_line$V$8"/>
        <xdr:cNvCxnSpPr/>
      </xdr:nvCxnSpPr>
      <xdr:spPr>
        <a:xfrm>
          <a:off x="9229725" y="1371600"/>
          <a:ext cx="1571625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</xdr:row>
      <xdr:rowOff>76200</xdr:rowOff>
    </xdr:from>
    <xdr:to>
      <xdr:col>19</xdr:col>
      <xdr:colOff>0</xdr:colOff>
      <xdr:row>12</xdr:row>
      <xdr:rowOff>76200</xdr:rowOff>
    </xdr:to>
    <xdr:cxnSp macro="">
      <xdr:nvCxnSpPr>
        <xdr:cNvPr id="174" name="Solver_shapecon$V$13"/>
        <xdr:cNvCxnSpPr/>
      </xdr:nvCxnSpPr>
      <xdr:spPr>
        <a:xfrm>
          <a:off x="8982075" y="1371600"/>
          <a:ext cx="247650" cy="91440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12</xdr:row>
      <xdr:rowOff>0</xdr:rowOff>
    </xdr:from>
    <xdr:to>
      <xdr:col>22</xdr:col>
      <xdr:colOff>0</xdr:colOff>
      <xdr:row>12</xdr:row>
      <xdr:rowOff>166329</xdr:rowOff>
    </xdr:to>
    <xdr:sp macro="" textlink="">
      <xdr:nvSpPr>
        <xdr:cNvPr id="175" name="Solver_shape$V$13"/>
        <xdr:cNvSpPr/>
      </xdr:nvSpPr>
      <xdr:spPr>
        <a:xfrm rot="16200000">
          <a:off x="10801350" y="2209800"/>
          <a:ext cx="152400" cy="152400"/>
        </a:xfrm>
        <a:prstGeom prst="flowChartExtract">
          <a:avLst/>
        </a:prstGeom>
        <a:noFill/>
        <a:ln w="254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12</xdr:row>
      <xdr:rowOff>76200</xdr:rowOff>
    </xdr:from>
    <xdr:to>
      <xdr:col>21</xdr:col>
      <xdr:colOff>0</xdr:colOff>
      <xdr:row>12</xdr:row>
      <xdr:rowOff>76200</xdr:rowOff>
    </xdr:to>
    <xdr:cxnSp macro="">
      <xdr:nvCxnSpPr>
        <xdr:cNvPr id="176" name="Solver_line$V$13"/>
        <xdr:cNvCxnSpPr/>
      </xdr:nvCxnSpPr>
      <xdr:spPr>
        <a:xfrm>
          <a:off x="9229725" y="2286000"/>
          <a:ext cx="1571625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12</xdr:row>
      <xdr:rowOff>76200</xdr:rowOff>
    </xdr:from>
    <xdr:to>
      <xdr:col>15</xdr:col>
      <xdr:colOff>0</xdr:colOff>
      <xdr:row>17</xdr:row>
      <xdr:rowOff>76200</xdr:rowOff>
    </xdr:to>
    <xdr:cxnSp macro="">
      <xdr:nvCxnSpPr>
        <xdr:cNvPr id="177" name="Solver_shapecon$R$18"/>
        <xdr:cNvCxnSpPr/>
      </xdr:nvCxnSpPr>
      <xdr:spPr>
        <a:xfrm>
          <a:off x="7124700" y="2286000"/>
          <a:ext cx="247650" cy="91440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17</xdr:row>
      <xdr:rowOff>0</xdr:rowOff>
    </xdr:from>
    <xdr:to>
      <xdr:col>18</xdr:col>
      <xdr:colOff>0</xdr:colOff>
      <xdr:row>17</xdr:row>
      <xdr:rowOff>166329</xdr:rowOff>
    </xdr:to>
    <xdr:sp macro="" textlink="">
      <xdr:nvSpPr>
        <xdr:cNvPr id="178" name="Solver_shape$R$18"/>
        <xdr:cNvSpPr/>
      </xdr:nvSpPr>
      <xdr:spPr>
        <a:xfrm rot="16200000">
          <a:off x="8829675" y="3124200"/>
          <a:ext cx="152400" cy="152400"/>
        </a:xfrm>
        <a:prstGeom prst="flowChartExtract">
          <a:avLst/>
        </a:prstGeom>
        <a:noFill/>
        <a:ln w="254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17</xdr:row>
      <xdr:rowOff>76200</xdr:rowOff>
    </xdr:from>
    <xdr:to>
      <xdr:col>21</xdr:col>
      <xdr:colOff>0</xdr:colOff>
      <xdr:row>17</xdr:row>
      <xdr:rowOff>76200</xdr:rowOff>
    </xdr:to>
    <xdr:cxnSp macro="">
      <xdr:nvCxnSpPr>
        <xdr:cNvPr id="179" name="Solver_dash$R$18"/>
        <xdr:cNvCxnSpPr/>
      </xdr:nvCxnSpPr>
      <xdr:spPr>
        <a:xfrm>
          <a:off x="8982075" y="3200400"/>
          <a:ext cx="1819275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17</xdr:row>
      <xdr:rowOff>76200</xdr:rowOff>
    </xdr:from>
    <xdr:to>
      <xdr:col>17</xdr:col>
      <xdr:colOff>0</xdr:colOff>
      <xdr:row>17</xdr:row>
      <xdr:rowOff>76200</xdr:rowOff>
    </xdr:to>
    <xdr:cxnSp macro="">
      <xdr:nvCxnSpPr>
        <xdr:cNvPr id="180" name="Solver_line$R$18"/>
        <xdr:cNvCxnSpPr/>
      </xdr:nvCxnSpPr>
      <xdr:spPr>
        <a:xfrm>
          <a:off x="7372350" y="3200400"/>
          <a:ext cx="1457325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17</xdr:row>
      <xdr:rowOff>76200</xdr:rowOff>
    </xdr:from>
    <xdr:to>
      <xdr:col>11</xdr:col>
      <xdr:colOff>0</xdr:colOff>
      <xdr:row>22</xdr:row>
      <xdr:rowOff>76200</xdr:rowOff>
    </xdr:to>
    <xdr:cxnSp macro="">
      <xdr:nvCxnSpPr>
        <xdr:cNvPr id="181" name="Solver_shapecon$N$23"/>
        <xdr:cNvCxnSpPr/>
      </xdr:nvCxnSpPr>
      <xdr:spPr>
        <a:xfrm>
          <a:off x="4972050" y="32004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22</xdr:row>
      <xdr:rowOff>0</xdr:rowOff>
    </xdr:from>
    <xdr:to>
      <xdr:col>14</xdr:col>
      <xdr:colOff>0</xdr:colOff>
      <xdr:row>22</xdr:row>
      <xdr:rowOff>166329</xdr:rowOff>
    </xdr:to>
    <xdr:sp macro="" textlink="">
      <xdr:nvSpPr>
        <xdr:cNvPr id="182" name="Solver_shape$N$23"/>
        <xdr:cNvSpPr/>
      </xdr:nvSpPr>
      <xdr:spPr>
        <a:xfrm rot="16200000">
          <a:off x="6972300" y="40386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22</xdr:row>
      <xdr:rowOff>76200</xdr:rowOff>
    </xdr:from>
    <xdr:to>
      <xdr:col>21</xdr:col>
      <xdr:colOff>0</xdr:colOff>
      <xdr:row>22</xdr:row>
      <xdr:rowOff>76200</xdr:rowOff>
    </xdr:to>
    <xdr:cxnSp macro="">
      <xdr:nvCxnSpPr>
        <xdr:cNvPr id="183" name="Solver_dash$N$23"/>
        <xdr:cNvCxnSpPr/>
      </xdr:nvCxnSpPr>
      <xdr:spPr>
        <a:xfrm>
          <a:off x="7124700" y="4114800"/>
          <a:ext cx="367665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22</xdr:row>
      <xdr:rowOff>76200</xdr:rowOff>
    </xdr:from>
    <xdr:to>
      <xdr:col>13</xdr:col>
      <xdr:colOff>0</xdr:colOff>
      <xdr:row>22</xdr:row>
      <xdr:rowOff>76200</xdr:rowOff>
    </xdr:to>
    <xdr:cxnSp macro="">
      <xdr:nvCxnSpPr>
        <xdr:cNvPr id="184" name="Solver_line$N$23"/>
        <xdr:cNvCxnSpPr/>
      </xdr:nvCxnSpPr>
      <xdr:spPr>
        <a:xfrm>
          <a:off x="5219700" y="4114800"/>
          <a:ext cx="17526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76200</xdr:rowOff>
    </xdr:from>
    <xdr:to>
      <xdr:col>7</xdr:col>
      <xdr:colOff>0</xdr:colOff>
      <xdr:row>27</xdr:row>
      <xdr:rowOff>76200</xdr:rowOff>
    </xdr:to>
    <xdr:cxnSp macro="">
      <xdr:nvCxnSpPr>
        <xdr:cNvPr id="185" name="Solver_shapecon$J$28"/>
        <xdr:cNvCxnSpPr/>
      </xdr:nvCxnSpPr>
      <xdr:spPr>
        <a:xfrm>
          <a:off x="3086100" y="4114800"/>
          <a:ext cx="247650" cy="91440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175342</xdr:colOff>
      <xdr:row>27</xdr:row>
      <xdr:rowOff>166329</xdr:rowOff>
    </xdr:to>
    <xdr:sp macro="" textlink="">
      <xdr:nvSpPr>
        <xdr:cNvPr id="186" name="Solver_shape$J$28"/>
        <xdr:cNvSpPr/>
      </xdr:nvSpPr>
      <xdr:spPr>
        <a:xfrm rot="16200000">
          <a:off x="4819650" y="4953000"/>
          <a:ext cx="152400" cy="152400"/>
        </a:xfrm>
        <a:prstGeom prst="flowChartExtract">
          <a:avLst/>
        </a:prstGeom>
        <a:noFill/>
        <a:ln w="254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27</xdr:row>
      <xdr:rowOff>76200</xdr:rowOff>
    </xdr:from>
    <xdr:to>
      <xdr:col>21</xdr:col>
      <xdr:colOff>0</xdr:colOff>
      <xdr:row>27</xdr:row>
      <xdr:rowOff>76200</xdr:rowOff>
    </xdr:to>
    <xdr:cxnSp macro="">
      <xdr:nvCxnSpPr>
        <xdr:cNvPr id="187" name="Solver_dash$J$28"/>
        <xdr:cNvCxnSpPr/>
      </xdr:nvCxnSpPr>
      <xdr:spPr>
        <a:xfrm>
          <a:off x="4972050" y="5029200"/>
          <a:ext cx="58293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27</xdr:row>
      <xdr:rowOff>76200</xdr:rowOff>
    </xdr:from>
    <xdr:to>
      <xdr:col>9</xdr:col>
      <xdr:colOff>0</xdr:colOff>
      <xdr:row>27</xdr:row>
      <xdr:rowOff>76200</xdr:rowOff>
    </xdr:to>
    <xdr:cxnSp macro="">
      <xdr:nvCxnSpPr>
        <xdr:cNvPr id="188" name="Solver_line$J$28"/>
        <xdr:cNvCxnSpPr/>
      </xdr:nvCxnSpPr>
      <xdr:spPr>
        <a:xfrm>
          <a:off x="3333750" y="5029200"/>
          <a:ext cx="1485900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76200</xdr:rowOff>
    </xdr:from>
    <xdr:to>
      <xdr:col>3</xdr:col>
      <xdr:colOff>0</xdr:colOff>
      <xdr:row>32</xdr:row>
      <xdr:rowOff>76200</xdr:rowOff>
    </xdr:to>
    <xdr:cxnSp macro="">
      <xdr:nvCxnSpPr>
        <xdr:cNvPr id="189" name="Solver_shapecon$F$33"/>
        <xdr:cNvCxnSpPr/>
      </xdr:nvCxnSpPr>
      <xdr:spPr>
        <a:xfrm>
          <a:off x="762000" y="50292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32</xdr:row>
      <xdr:rowOff>0</xdr:rowOff>
    </xdr:from>
    <xdr:to>
      <xdr:col>6</xdr:col>
      <xdr:colOff>1</xdr:colOff>
      <xdr:row>32</xdr:row>
      <xdr:rowOff>166329</xdr:rowOff>
    </xdr:to>
    <xdr:sp macro="" textlink="">
      <xdr:nvSpPr>
        <xdr:cNvPr id="190" name="Solver_shape$F$33"/>
        <xdr:cNvSpPr/>
      </xdr:nvSpPr>
      <xdr:spPr>
        <a:xfrm rot="16200000">
          <a:off x="2933700" y="58674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32</xdr:row>
      <xdr:rowOff>76200</xdr:rowOff>
    </xdr:from>
    <xdr:to>
      <xdr:col>21</xdr:col>
      <xdr:colOff>0</xdr:colOff>
      <xdr:row>32</xdr:row>
      <xdr:rowOff>76200</xdr:rowOff>
    </xdr:to>
    <xdr:cxnSp macro="">
      <xdr:nvCxnSpPr>
        <xdr:cNvPr id="191" name="Solver_dash$F$33"/>
        <xdr:cNvCxnSpPr/>
      </xdr:nvCxnSpPr>
      <xdr:spPr>
        <a:xfrm>
          <a:off x="3086100" y="5943600"/>
          <a:ext cx="771525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</xdr:row>
      <xdr:rowOff>76200</xdr:rowOff>
    </xdr:from>
    <xdr:to>
      <xdr:col>5</xdr:col>
      <xdr:colOff>0</xdr:colOff>
      <xdr:row>32</xdr:row>
      <xdr:rowOff>76200</xdr:rowOff>
    </xdr:to>
    <xdr:cxnSp macro="">
      <xdr:nvCxnSpPr>
        <xdr:cNvPr id="192" name="Solver_line$F$33"/>
        <xdr:cNvCxnSpPr/>
      </xdr:nvCxnSpPr>
      <xdr:spPr>
        <a:xfrm>
          <a:off x="1009650" y="5943600"/>
          <a:ext cx="19240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workbookViewId="0"/>
  </sheetViews>
  <sheetFormatPr baseColWidth="10" defaultColWidth="8.83203125" defaultRowHeight="16" x14ac:dyDescent="0.2"/>
  <cols>
    <col min="1" max="1" width="9" style="2" bestFit="1" customWidth="1"/>
    <col min="2" max="2" width="2.33203125" style="2" bestFit="1" customWidth="1"/>
    <col min="3" max="3" width="3.6640625" style="2" customWidth="1"/>
    <col min="4" max="4" width="20.6640625" style="2" bestFit="1" customWidth="1"/>
    <col min="5" max="5" width="8.5" style="2" bestFit="1" customWidth="1"/>
    <col min="6" max="6" width="2.33203125" style="2" customWidth="1"/>
    <col min="7" max="7" width="3.6640625" style="2" customWidth="1"/>
    <col min="8" max="8" width="14.1640625" style="2" bestFit="1" customWidth="1"/>
    <col min="9" max="9" width="8.5" style="2" bestFit="1" customWidth="1"/>
    <col min="10" max="10" width="2.33203125" style="2" bestFit="1" customWidth="1"/>
    <col min="11" max="11" width="3.6640625" style="2" customWidth="1"/>
    <col min="12" max="12" width="18.1640625" style="2" bestFit="1" customWidth="1"/>
    <col min="13" max="13" width="8.5" style="2" bestFit="1" customWidth="1"/>
    <col min="14" max="14" width="2.33203125" style="2" customWidth="1"/>
    <col min="15" max="15" width="3.6640625" style="2" customWidth="1"/>
    <col min="16" max="16" width="13.6640625" style="2" bestFit="1" customWidth="1"/>
    <col min="17" max="17" width="8.5" style="2" bestFit="1" customWidth="1"/>
    <col min="18" max="18" width="2.33203125" style="2" customWidth="1"/>
    <col min="19" max="19" width="3.6640625" style="2" customWidth="1"/>
    <col min="20" max="20" width="15.5" style="2" bestFit="1" customWidth="1"/>
    <col min="21" max="21" width="8.5" style="2" bestFit="1" customWidth="1"/>
    <col min="22" max="22" width="2.33203125" style="2" customWidth="1"/>
    <col min="23" max="23" width="8.5" style="2" bestFit="1" customWidth="1"/>
    <col min="24" max="16384" width="8.83203125" style="2"/>
  </cols>
  <sheetData>
    <row r="1" spans="1:23" x14ac:dyDescent="0.2">
      <c r="A1" s="1" t="s">
        <v>10</v>
      </c>
      <c r="T1" s="2">
        <v>0.6</v>
      </c>
    </row>
    <row r="2" spans="1:23" x14ac:dyDescent="0.2">
      <c r="T2" s="2" t="s">
        <v>7</v>
      </c>
    </row>
    <row r="3" spans="1:23" x14ac:dyDescent="0.2">
      <c r="W3" s="3">
        <f>SUM($T$4,$P$9,$L$14,$H$19,$D$24)</f>
        <v>3925</v>
      </c>
    </row>
    <row r="4" spans="1:23" x14ac:dyDescent="0.2">
      <c r="T4" s="3">
        <v>4500</v>
      </c>
      <c r="U4" s="3">
        <f>$W$3</f>
        <v>3925</v>
      </c>
      <c r="W4" s="3"/>
    </row>
    <row r="5" spans="1:23" x14ac:dyDescent="0.2">
      <c r="W5" s="3"/>
    </row>
    <row r="6" spans="1:23" x14ac:dyDescent="0.2">
      <c r="P6" s="2">
        <v>0.6</v>
      </c>
      <c r="T6" s="2">
        <v>0.3</v>
      </c>
      <c r="W6" s="3"/>
    </row>
    <row r="7" spans="1:23" x14ac:dyDescent="0.2">
      <c r="P7" s="2" t="s">
        <v>5</v>
      </c>
      <c r="T7" s="2" t="s">
        <v>8</v>
      </c>
      <c r="W7" s="3"/>
    </row>
    <row r="8" spans="1:23" x14ac:dyDescent="0.2">
      <c r="W8" s="3">
        <f>SUM($T$9,$P$9,$L$14,$H$19,$D$24)</f>
        <v>1625</v>
      </c>
    </row>
    <row r="9" spans="1:23" x14ac:dyDescent="0.2">
      <c r="P9" s="3">
        <v>0</v>
      </c>
      <c r="Q9" s="3">
        <f>IF(ABS(1-SUM($T$1,$T$6,$T$11))&lt;=0.00001,SUM($T$1*$U$4,$T$6*$U$9,$T$11*$U$14),NA())</f>
        <v>2935</v>
      </c>
      <c r="T9" s="3">
        <v>2200</v>
      </c>
      <c r="U9" s="3">
        <f>$W$8</f>
        <v>1625</v>
      </c>
      <c r="W9" s="3"/>
    </row>
    <row r="10" spans="1:23" x14ac:dyDescent="0.2">
      <c r="W10" s="3"/>
    </row>
    <row r="11" spans="1:23" x14ac:dyDescent="0.2">
      <c r="T11" s="2">
        <v>0.1</v>
      </c>
      <c r="W11" s="3"/>
    </row>
    <row r="12" spans="1:23" x14ac:dyDescent="0.2">
      <c r="L12" s="2" t="s">
        <v>4</v>
      </c>
      <c r="T12" s="2" t="s">
        <v>9</v>
      </c>
      <c r="W12" s="3"/>
    </row>
    <row r="13" spans="1:23" x14ac:dyDescent="0.2">
      <c r="W13" s="3">
        <f>SUM($T$14,$P$9,$L$14,$H$19,$D$24)</f>
        <v>925</v>
      </c>
    </row>
    <row r="14" spans="1:23" x14ac:dyDescent="0.2">
      <c r="L14" s="3">
        <v>-25</v>
      </c>
      <c r="M14" s="3">
        <f>IF(ABS(1-SUM($P$6,$P$16))&lt;=0.00001,SUM($P$6*$Q$9,$P$16*$Q$19),NA())</f>
        <v>1531</v>
      </c>
      <c r="T14" s="3">
        <v>1500</v>
      </c>
      <c r="U14" s="3">
        <f>$W$13</f>
        <v>925</v>
      </c>
      <c r="W14" s="3"/>
    </row>
    <row r="15" spans="1:23" x14ac:dyDescent="0.2">
      <c r="W15" s="3"/>
    </row>
    <row r="16" spans="1:23" x14ac:dyDescent="0.2">
      <c r="H16" s="2">
        <v>0.3</v>
      </c>
      <c r="P16" s="2">
        <v>0.4</v>
      </c>
      <c r="W16" s="3"/>
    </row>
    <row r="17" spans="1:23" x14ac:dyDescent="0.2">
      <c r="H17" s="2" t="s">
        <v>2</v>
      </c>
      <c r="P17" s="2" t="s">
        <v>6</v>
      </c>
      <c r="W17" s="3"/>
    </row>
    <row r="18" spans="1:23" x14ac:dyDescent="0.2">
      <c r="J18" s="2">
        <f>IF($I$19=$M$14,1,IF($I$19=$M$24,2))</f>
        <v>1</v>
      </c>
      <c r="W18" s="3">
        <f>SUM($P$19,$L$14,$H$19,$D$24)</f>
        <v>-575</v>
      </c>
    </row>
    <row r="19" spans="1:23" x14ac:dyDescent="0.2">
      <c r="H19" s="3">
        <v>0</v>
      </c>
      <c r="I19" s="3">
        <f>MAX($M$14,$M$24)</f>
        <v>1531</v>
      </c>
      <c r="P19" s="3">
        <v>0</v>
      </c>
      <c r="Q19" s="3">
        <f>$W$18</f>
        <v>-575</v>
      </c>
      <c r="W19" s="3"/>
    </row>
    <row r="20" spans="1:23" x14ac:dyDescent="0.2">
      <c r="W20" s="3"/>
    </row>
    <row r="21" spans="1:23" x14ac:dyDescent="0.2">
      <c r="W21" s="3"/>
    </row>
    <row r="22" spans="1:23" x14ac:dyDescent="0.2">
      <c r="D22" s="2" t="s">
        <v>0</v>
      </c>
      <c r="L22" s="2" t="s">
        <v>1</v>
      </c>
      <c r="W22" s="3"/>
    </row>
    <row r="23" spans="1:23" x14ac:dyDescent="0.2">
      <c r="W23" s="3">
        <f>SUM($L$24,$H$19,$D$24)</f>
        <v>-550</v>
      </c>
    </row>
    <row r="24" spans="1:23" x14ac:dyDescent="0.2">
      <c r="D24" s="3">
        <v>-550</v>
      </c>
      <c r="E24" s="4">
        <f>IF(ABS(1-SUM($H$16,$H$26))&lt;=0.00001,SUM($H$16*$I$19,$H$26*$I$29),NA())</f>
        <v>74.300000000000011</v>
      </c>
      <c r="L24" s="3">
        <v>0</v>
      </c>
      <c r="M24" s="3">
        <f>$W$23</f>
        <v>-550</v>
      </c>
      <c r="W24" s="3"/>
    </row>
    <row r="25" spans="1:23" x14ac:dyDescent="0.2">
      <c r="W25" s="3"/>
    </row>
    <row r="26" spans="1:23" x14ac:dyDescent="0.2">
      <c r="H26" s="2">
        <v>0.7</v>
      </c>
      <c r="W26" s="3"/>
    </row>
    <row r="27" spans="1:23" x14ac:dyDescent="0.2">
      <c r="H27" s="2" t="s">
        <v>3</v>
      </c>
      <c r="W27" s="3"/>
    </row>
    <row r="28" spans="1:23" x14ac:dyDescent="0.2">
      <c r="B28" s="2">
        <f>IF($A$29=$E$24,1,IF($A$29=$E$34,2))</f>
        <v>1</v>
      </c>
      <c r="W28" s="3">
        <f>SUM($H$29,$D$24)</f>
        <v>-550</v>
      </c>
    </row>
    <row r="29" spans="1:23" x14ac:dyDescent="0.2">
      <c r="A29" s="4">
        <f>MAX($E$24,$E$34)</f>
        <v>74.300000000000011</v>
      </c>
      <c r="H29" s="3">
        <v>0</v>
      </c>
      <c r="I29" s="3">
        <f>$W$28</f>
        <v>-550</v>
      </c>
      <c r="W29" s="3"/>
    </row>
    <row r="30" spans="1:23" x14ac:dyDescent="0.2">
      <c r="W30" s="3"/>
    </row>
    <row r="31" spans="1:23" x14ac:dyDescent="0.2">
      <c r="W31" s="3"/>
    </row>
    <row r="32" spans="1:23" x14ac:dyDescent="0.2">
      <c r="D32" s="2" t="s">
        <v>1</v>
      </c>
      <c r="W32" s="3"/>
    </row>
    <row r="33" spans="4:23" x14ac:dyDescent="0.2">
      <c r="W33" s="3">
        <f>SUM($D$34)</f>
        <v>-300</v>
      </c>
    </row>
    <row r="34" spans="4:23" x14ac:dyDescent="0.2">
      <c r="D34" s="3">
        <v>-300</v>
      </c>
      <c r="E34" s="3">
        <f>$W$33</f>
        <v>-300</v>
      </c>
      <c r="W3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 Tree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2011-06-13T14:00:42Z</dcterms:created>
  <dcterms:modified xsi:type="dcterms:W3CDTF">2018-04-26T12:25:26Z</dcterms:modified>
</cp:coreProperties>
</file>