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jimevans/Desktop/BUSINESS ANALYTICS/BA3 Production Files/BA3 Data Files FINAL/"/>
    </mc:Choice>
  </mc:AlternateContent>
  <xr:revisionPtr revIDLastSave="0" documentId="13_ncr:1_{61569C8A-6604-614F-9C13-2E1ED861C7AF}" xr6:coauthVersionLast="36" xr6:coauthVersionMax="36" xr10:uidLastSave="{00000000-0000-0000-0000-000000000000}"/>
  <bookViews>
    <workbookView xWindow="26560" yWindow="7540" windowWidth="22220" windowHeight="15700" xr2:uid="{00000000-000D-0000-FFFF-FFFF00000000}"/>
  </bookViews>
  <sheets>
    <sheet name="Data" sheetId="3" r:id="rId1"/>
  </sheets>
  <definedNames>
    <definedName name="ZCBF_Columns" localSheetId="0" hidden="1">"yes"</definedName>
    <definedName name="ZCBF_Dates" localSheetId="0" hidden="1">"yes"</definedName>
    <definedName name="ZCBF_Headers" localSheetId="0" hidden="1">"yes"</definedName>
    <definedName name="ZCBF_Interval" localSheetId="0" hidden="1">"weeks"</definedName>
    <definedName name="ZCBF_Period" localSheetId="0" hidden="1">"4"</definedName>
    <definedName name="ZCBF_Range" localSheetId="0" hidden="1">Data!$A$5:$C$25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E11" i="3" l="1"/>
  <c r="E12" i="3"/>
  <c r="E13" i="3"/>
  <c r="E14" i="3"/>
  <c r="E15" i="3"/>
  <c r="E16" i="3"/>
  <c r="E17" i="3"/>
  <c r="E10" i="3"/>
  <c r="D6" i="3" l="1"/>
  <c r="D9" i="3" s="1"/>
  <c r="D12" i="3" l="1"/>
  <c r="E9" i="3"/>
  <c r="D8" i="3"/>
  <c r="D7" i="3"/>
  <c r="E6" i="3"/>
  <c r="E8" i="3" l="1"/>
  <c r="D11" i="3"/>
  <c r="D10" i="3"/>
  <c r="E7" i="3"/>
  <c r="D15" i="3"/>
  <c r="D13" i="3" l="1"/>
  <c r="D14" i="3"/>
  <c r="D17" i="3" l="1"/>
  <c r="D16" i="3"/>
  <c r="F18" i="3" l="1"/>
  <c r="G18" i="3" s="1"/>
  <c r="D18" i="3"/>
  <c r="E18" i="3" l="1"/>
  <c r="F19" i="3"/>
  <c r="G19" i="3" s="1"/>
  <c r="D19" i="3"/>
  <c r="E19" i="3" l="1"/>
  <c r="F20" i="3"/>
  <c r="G20" i="3" s="1"/>
  <c r="D20" i="3"/>
  <c r="E20" i="3" l="1"/>
  <c r="F21" i="3"/>
  <c r="G21" i="3" s="1"/>
  <c r="D21" i="3"/>
  <c r="F22" i="3" l="1"/>
  <c r="G22" i="3" s="1"/>
  <c r="E21" i="3"/>
  <c r="D22" i="3"/>
  <c r="F23" i="3" l="1"/>
  <c r="G23" i="3" s="1"/>
  <c r="E22" i="3"/>
  <c r="D23" i="3"/>
  <c r="F24" i="3" l="1"/>
  <c r="G24" i="3" s="1"/>
  <c r="E23" i="3"/>
  <c r="D24" i="3"/>
  <c r="F25" i="3" l="1"/>
  <c r="G25" i="3" s="1"/>
  <c r="E24" i="3"/>
  <c r="D25" i="3"/>
  <c r="E25" i="3" l="1"/>
  <c r="F26" i="3"/>
  <c r="G26" i="3" s="1"/>
  <c r="D26" i="3"/>
  <c r="E26" i="3" l="1"/>
  <c r="F27" i="3"/>
  <c r="G27" i="3" s="1"/>
  <c r="D27" i="3"/>
  <c r="F28" i="3" l="1"/>
  <c r="G28" i="3" s="1"/>
  <c r="E27" i="3"/>
  <c r="D28" i="3"/>
  <c r="F29" i="3" l="1"/>
  <c r="G29" i="3" s="1"/>
  <c r="G33" i="3" s="1"/>
  <c r="E28" i="3"/>
  <c r="D29" i="3"/>
  <c r="F30" i="3" l="1"/>
  <c r="E29" i="3"/>
  <c r="F31" i="3"/>
</calcChain>
</file>

<file path=xl/sharedStrings.xml><?xml version="1.0" encoding="utf-8"?>
<sst xmlns="http://schemas.openxmlformats.org/spreadsheetml/2006/main" count="37" uniqueCount="22">
  <si>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</si>
  <si>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</si>
  <si>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</si>
  <si>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</si>
  <si>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</si>
  <si>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</si>
  <si>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</si>
  <si>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</si>
  <si>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</si>
  <si>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</si>
  <si>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</si>
  <si>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</si>
  <si>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</si>
  <si>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Holt Winters Additive Seasonality Model with No Trend</t>
  </si>
  <si>
    <t>Level (a)</t>
  </si>
  <si>
    <r>
      <t>Seasonality (</t>
    </r>
    <r>
      <rPr>
        <b/>
        <i/>
        <sz val="12"/>
        <rFont val="Arial"/>
      </rPr>
      <t>S</t>
    </r>
    <r>
      <rPr>
        <b/>
        <sz val="12"/>
        <rFont val="Arial"/>
        <family val="2"/>
      </rPr>
      <t>)</t>
    </r>
  </si>
  <si>
    <r>
      <t>Forecast (</t>
    </r>
    <r>
      <rPr>
        <b/>
        <i/>
        <sz val="12"/>
        <rFont val="Arial"/>
      </rPr>
      <t>F</t>
    </r>
    <r>
      <rPr>
        <b/>
        <sz val="12"/>
        <rFont val="Arial"/>
        <family val="2"/>
      </rPr>
      <t>)</t>
    </r>
  </si>
  <si>
    <t>a</t>
  </si>
  <si>
    <t>g</t>
  </si>
  <si>
    <r>
      <t>Gas Use  (</t>
    </r>
    <r>
      <rPr>
        <b/>
        <i/>
        <sz val="12"/>
        <rFont val="Arial"/>
      </rPr>
      <t>A</t>
    </r>
    <r>
      <rPr>
        <b/>
        <sz val="12"/>
        <rFont val="Arial"/>
        <family val="2"/>
      </rPr>
      <t>)</t>
    </r>
  </si>
  <si>
    <r>
      <t>Period (</t>
    </r>
    <r>
      <rPr>
        <b/>
        <i/>
        <sz val="12"/>
        <rFont val="Arial"/>
      </rPr>
      <t>t</t>
    </r>
    <r>
      <rPr>
        <b/>
        <sz val="12"/>
        <rFont val="Arial"/>
        <family val="2"/>
      </rPr>
      <t>)</t>
    </r>
  </si>
  <si>
    <t>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</si>
</sst>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Arial"/>
    </font>
    <font>
      <b/>
      <sz val="12"/>
      <name val="Arial"/>
      <family val="2"/>
    </font>
    <font>
      <b/>
      <i/>
      <sz val="12"/>
      <name val="Arial"/>
    </font>
    <font>
      <b/>
      <i/>
      <sz val="12"/>
      <name val="Symbol"/>
      <charset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/>
    <xf numFmtId="0" fontId="1" fillId="0" borderId="0" xfId="0" applyFont="1"/>
    <xf numFmtId="0" fontId="0" fillId="0" borderId="0" xfId="0" applyNumberFormat="1" applyFont="1" applyBorder="1"/>
    <xf numFmtId="2" fontId="0" fillId="0" borderId="0" xfId="0" applyNumberFormat="1" applyFont="1"/>
    <xf numFmtId="0" fontId="0" fillId="0" borderId="0" xfId="0" applyFont="1" applyFill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2" fontId="0" fillId="0" borderId="1" xfId="0" applyNumberFormat="1" applyFont="1" applyBorder="1"/>
    <xf numFmtId="0" fontId="3" fillId="2" borderId="0" xfId="0" applyFont="1" applyFill="1" applyBorder="1" applyAlignment="1">
      <alignment horizontal="right"/>
    </xf>
    <xf numFmtId="0" fontId="0" fillId="2" borderId="0" xfId="0" applyFont="1" applyFill="1" applyBorder="1"/>
    <xf numFmtId="2" fontId="0" fillId="3" borderId="0" xfId="0" applyNumberFormat="1" applyFont="1" applyFill="1"/>
    <xf numFmtId="2" fontId="0" fillId="3" borderId="1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2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 Usage</a:t>
            </a:r>
          </a:p>
        </c:rich>
      </c:tx>
      <c:layout>
        <c:manualLayout>
          <c:xMode val="edge"/>
          <c:yMode val="edge"/>
          <c:x val="0.37838995429571698"/>
          <c:y val="3.40919829935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2420089488999"/>
          <c:y val="0.17424791307811299"/>
          <c:w val="0.76415114146732399"/>
          <c:h val="0.5265317373447330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Data!$C$5</c:f>
              <c:strCache>
                <c:ptCount val="1"/>
                <c:pt idx="0">
                  <c:v>Gas Use  (A)</c:v>
                </c:pt>
              </c:strCache>
            </c:strRef>
          </c:tx>
          <c:spPr>
            <a:ln w="25400">
              <a:solidFill>
                <a:srgbClr val="63AAFE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strRef>
              <c:f>Data!$A$6:$A$29</c:f>
              <c:strCache>
                <c:ptCount val="2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</c:strCache>
            </c:strRef>
          </c:xVal>
          <c:yVal>
            <c:numRef>
              <c:f>Data!$C$6:$C$29</c:f>
              <c:numCache>
                <c:formatCode>General</c:formatCode>
                <c:ptCount val="24"/>
                <c:pt idx="0">
                  <c:v>244</c:v>
                </c:pt>
                <c:pt idx="1">
                  <c:v>228</c:v>
                </c:pt>
                <c:pt idx="2">
                  <c:v>153</c:v>
                </c:pt>
                <c:pt idx="3">
                  <c:v>140</c:v>
                </c:pt>
                <c:pt idx="4">
                  <c:v>55</c:v>
                </c:pt>
                <c:pt idx="5">
                  <c:v>34</c:v>
                </c:pt>
                <c:pt idx="6">
                  <c:v>30</c:v>
                </c:pt>
                <c:pt idx="7">
                  <c:v>28</c:v>
                </c:pt>
                <c:pt idx="8">
                  <c:v>29</c:v>
                </c:pt>
                <c:pt idx="9">
                  <c:v>41</c:v>
                </c:pt>
                <c:pt idx="10">
                  <c:v>88</c:v>
                </c:pt>
                <c:pt idx="11">
                  <c:v>199</c:v>
                </c:pt>
                <c:pt idx="12">
                  <c:v>230</c:v>
                </c:pt>
                <c:pt idx="13">
                  <c:v>245</c:v>
                </c:pt>
                <c:pt idx="14">
                  <c:v>247</c:v>
                </c:pt>
                <c:pt idx="15">
                  <c:v>135</c:v>
                </c:pt>
                <c:pt idx="16">
                  <c:v>34</c:v>
                </c:pt>
                <c:pt idx="17">
                  <c:v>33</c:v>
                </c:pt>
                <c:pt idx="18">
                  <c:v>27</c:v>
                </c:pt>
                <c:pt idx="19">
                  <c:v>26</c:v>
                </c:pt>
                <c:pt idx="20">
                  <c:v>28</c:v>
                </c:pt>
                <c:pt idx="21">
                  <c:v>39</c:v>
                </c:pt>
                <c:pt idx="22">
                  <c:v>86</c:v>
                </c:pt>
                <c:pt idx="23">
                  <c:v>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5-B346-A387-D544DC0AE453}"/>
            </c:ext>
          </c:extLst>
        </c:ser>
        <c:ser>
          <c:idx val="1"/>
          <c:order val="1"/>
          <c:tx>
            <c:strRef>
              <c:f>Data!$F$5</c:f>
              <c:strCache>
                <c:ptCount val="1"/>
                <c:pt idx="0">
                  <c:v>Forecast (F)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DD2D32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yVal>
            <c:numRef>
              <c:f>Data!$F$6:$F$31</c:f>
              <c:numCache>
                <c:formatCode>0.00</c:formatCode>
                <c:ptCount val="26"/>
                <c:pt idx="12">
                  <c:v>244</c:v>
                </c:pt>
                <c:pt idx="13">
                  <c:v>222.4</c:v>
                </c:pt>
                <c:pt idx="14">
                  <c:v>156.44</c:v>
                </c:pt>
                <c:pt idx="15">
                  <c:v>179.66399999999999</c:v>
                </c:pt>
                <c:pt idx="16">
                  <c:v>76.798399999999987</c:v>
                </c:pt>
                <c:pt idx="17">
                  <c:v>38.679039999999986</c:v>
                </c:pt>
                <c:pt idx="18">
                  <c:v>32.407423999999992</c:v>
                </c:pt>
                <c:pt idx="19">
                  <c:v>28.244454399999995</c:v>
                </c:pt>
                <c:pt idx="20">
                  <c:v>28.346672639999994</c:v>
                </c:pt>
                <c:pt idx="21">
                  <c:v>40.208003583999997</c:v>
                </c:pt>
                <c:pt idx="22">
                  <c:v>86.724802150399995</c:v>
                </c:pt>
                <c:pt idx="23">
                  <c:v>197.43488129023999</c:v>
                </c:pt>
                <c:pt idx="24">
                  <c:v>231.10092877414399</c:v>
                </c:pt>
                <c:pt idx="25">
                  <c:v>234.864928774144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5-B346-A387-D544DC0AE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11680"/>
        <c:axId val="477013456"/>
      </c:scatterChart>
      <c:valAx>
        <c:axId val="47701168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9387260268466898"/>
              <c:y val="0.8144195937346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013456"/>
        <c:crosses val="autoZero"/>
        <c:crossBetween val="midCat"/>
        <c:majorUnit val="1"/>
      </c:valAx>
      <c:valAx>
        <c:axId val="477013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01168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204885841270102"/>
          <c:y val="0.89017955594253495"/>
          <c:w val="0.41524611867516997"/>
          <c:h val="8.33359584286628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67734</xdr:colOff>
      <xdr:row>1</xdr:row>
      <xdr:rowOff>55034</xdr:rowOff>
    </xdr:from>
    <xdr:to>
      <xdr:col>14</xdr:col>
      <xdr:colOff>588434</xdr:colOff>
      <xdr:row>16</xdr:row>
      <xdr:rowOff>156634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G29" sqref="G29"/>
    </sheetView>
  </sheetViews>
  <sheetFormatPr baseColWidth="10" defaultColWidth="8.7109375" defaultRowHeight="16" x14ac:dyDescent="0.2"/>
  <cols>
    <col min="1" max="2" width="8.7109375" style="2"/>
    <col min="3" max="3" width="8.140625" style="2" customWidth="1"/>
    <col min="4" max="4" width="12.7109375" style="2" customWidth="1"/>
    <col min="5" max="5" width="13.28515625" style="2" bestFit="1" customWidth="1"/>
    <col min="6" max="6" width="10.85546875" style="2" bestFit="1" customWidth="1"/>
    <col min="7" max="16384" width="8.7109375" style="2"/>
  </cols>
  <sheetData>
    <row r="1" spans="1:7" x14ac:dyDescent="0.2">
      <c r="A1" s="1" t="s">
        <v>13</v>
      </c>
      <c r="B1" s="1"/>
      <c r="D1" s="6"/>
    </row>
    <row r="2" spans="1:7" x14ac:dyDescent="0.2">
      <c r="A2" s="3"/>
      <c r="B2" s="3"/>
    </row>
    <row r="3" spans="1:7" x14ac:dyDescent="0.2">
      <c r="D3" s="14" t="s">
        <v>17</v>
      </c>
      <c r="E3" s="14" t="s">
        <v>18</v>
      </c>
      <c r="F3" s="4"/>
    </row>
    <row r="4" spans="1:7" x14ac:dyDescent="0.2">
      <c r="D4" s="15">
        <v>0.4</v>
      </c>
      <c r="E4" s="15">
        <v>0.9</v>
      </c>
      <c r="F4" s="4"/>
    </row>
    <row r="5" spans="1:7" x14ac:dyDescent="0.2">
      <c r="A5" s="9" t="s">
        <v>0</v>
      </c>
      <c r="B5" s="7" t="s">
        <v>20</v>
      </c>
      <c r="C5" s="7" t="s">
        <v>19</v>
      </c>
      <c r="D5" s="8" t="s">
        <v>14</v>
      </c>
      <c r="E5" s="8" t="s">
        <v>15</v>
      </c>
      <c r="F5" s="8" t="s">
        <v>16</v>
      </c>
      <c r="G5" s="18" t="s">
        <v>21</v>
      </c>
    </row>
    <row r="6" spans="1:7" x14ac:dyDescent="0.2">
      <c r="A6" s="10" t="s">
        <v>1</v>
      </c>
      <c r="B6" s="2">
        <v>1</v>
      </c>
      <c r="C6" s="2">
        <v>244</v>
      </c>
      <c r="D6" s="5">
        <f>AVERAGE(C6:C17)</f>
        <v>105.75</v>
      </c>
      <c r="E6" s="5">
        <f>C6-D6</f>
        <v>138.25</v>
      </c>
      <c r="F6" s="5"/>
    </row>
    <row r="7" spans="1:7" x14ac:dyDescent="0.2">
      <c r="A7" s="10" t="s">
        <v>2</v>
      </c>
      <c r="B7" s="2">
        <v>2</v>
      </c>
      <c r="C7" s="2">
        <v>228</v>
      </c>
      <c r="D7" s="5">
        <f>D6</f>
        <v>105.75</v>
      </c>
      <c r="E7" s="5">
        <f>C7-D7</f>
        <v>122.25</v>
      </c>
      <c r="F7" s="5"/>
    </row>
    <row r="8" spans="1:7" x14ac:dyDescent="0.2">
      <c r="A8" s="10" t="s">
        <v>3</v>
      </c>
      <c r="B8" s="2">
        <v>3</v>
      </c>
      <c r="C8" s="2">
        <v>153</v>
      </c>
      <c r="D8" s="5">
        <f>D6</f>
        <v>105.75</v>
      </c>
      <c r="E8" s="5">
        <f>C8-D8</f>
        <v>47.25</v>
      </c>
      <c r="F8" s="5"/>
    </row>
    <row r="9" spans="1:7" x14ac:dyDescent="0.2">
      <c r="A9" s="10" t="s">
        <v>4</v>
      </c>
      <c r="B9" s="2">
        <v>4</v>
      </c>
      <c r="C9" s="2">
        <v>140</v>
      </c>
      <c r="D9" s="5">
        <f>D6</f>
        <v>105.75</v>
      </c>
      <c r="E9" s="5">
        <f>C9-D9</f>
        <v>34.25</v>
      </c>
      <c r="F9" s="5"/>
    </row>
    <row r="10" spans="1:7" x14ac:dyDescent="0.2">
      <c r="A10" s="10" t="s">
        <v>5</v>
      </c>
      <c r="B10" s="2">
        <v>5</v>
      </c>
      <c r="C10" s="2">
        <v>55</v>
      </c>
      <c r="D10" s="5">
        <f>D7</f>
        <v>105.75</v>
      </c>
      <c r="E10" s="5">
        <f>C10-D10</f>
        <v>-50.75</v>
      </c>
      <c r="F10" s="5"/>
    </row>
    <row r="11" spans="1:7" x14ac:dyDescent="0.2">
      <c r="A11" s="10" t="s">
        <v>6</v>
      </c>
      <c r="B11" s="2">
        <v>6</v>
      </c>
      <c r="C11" s="2">
        <v>34</v>
      </c>
      <c r="D11" s="5">
        <f t="shared" ref="D11:D17" si="0">D8</f>
        <v>105.75</v>
      </c>
      <c r="E11" s="5">
        <f t="shared" ref="E11:E17" si="1">C11-D11</f>
        <v>-71.75</v>
      </c>
      <c r="F11" s="5"/>
    </row>
    <row r="12" spans="1:7" x14ac:dyDescent="0.2">
      <c r="A12" s="10" t="s">
        <v>7</v>
      </c>
      <c r="B12" s="2">
        <v>7</v>
      </c>
      <c r="C12" s="2">
        <v>30</v>
      </c>
      <c r="D12" s="5">
        <f t="shared" si="0"/>
        <v>105.75</v>
      </c>
      <c r="E12" s="5">
        <f t="shared" si="1"/>
        <v>-75.75</v>
      </c>
      <c r="F12" s="5"/>
    </row>
    <row r="13" spans="1:7" x14ac:dyDescent="0.2">
      <c r="A13" s="10" t="s">
        <v>8</v>
      </c>
      <c r="B13" s="2">
        <v>8</v>
      </c>
      <c r="C13" s="2">
        <v>28</v>
      </c>
      <c r="D13" s="5">
        <f t="shared" si="0"/>
        <v>105.75</v>
      </c>
      <c r="E13" s="5">
        <f t="shared" si="1"/>
        <v>-77.75</v>
      </c>
      <c r="F13" s="5"/>
    </row>
    <row r="14" spans="1:7" x14ac:dyDescent="0.2">
      <c r="A14" s="10" t="s">
        <v>9</v>
      </c>
      <c r="B14" s="2">
        <v>9</v>
      </c>
      <c r="C14" s="2">
        <v>29</v>
      </c>
      <c r="D14" s="5">
        <f t="shared" si="0"/>
        <v>105.75</v>
      </c>
      <c r="E14" s="5">
        <f t="shared" si="1"/>
        <v>-76.75</v>
      </c>
      <c r="F14" s="5"/>
    </row>
    <row r="15" spans="1:7" x14ac:dyDescent="0.2">
      <c r="A15" s="10" t="s">
        <v>10</v>
      </c>
      <c r="B15" s="2">
        <v>10</v>
      </c>
      <c r="C15" s="2">
        <v>41</v>
      </c>
      <c r="D15" s="5">
        <f t="shared" si="0"/>
        <v>105.75</v>
      </c>
      <c r="E15" s="5">
        <f t="shared" si="1"/>
        <v>-64.75</v>
      </c>
      <c r="F15" s="5"/>
    </row>
    <row r="16" spans="1:7" x14ac:dyDescent="0.2">
      <c r="A16" s="10" t="s">
        <v>11</v>
      </c>
      <c r="B16" s="2">
        <v>11</v>
      </c>
      <c r="C16" s="2">
        <v>88</v>
      </c>
      <c r="D16" s="5">
        <f t="shared" si="0"/>
        <v>105.75</v>
      </c>
      <c r="E16" s="5">
        <f t="shared" si="1"/>
        <v>-17.75</v>
      </c>
      <c r="F16" s="5"/>
    </row>
    <row r="17" spans="1:7" x14ac:dyDescent="0.2">
      <c r="A17" s="11" t="s">
        <v>12</v>
      </c>
      <c r="B17" s="12">
        <v>12</v>
      </c>
      <c r="C17" s="12">
        <v>199</v>
      </c>
      <c r="D17" s="13">
        <f t="shared" si="0"/>
        <v>105.75</v>
      </c>
      <c r="E17" s="13">
        <f t="shared" si="1"/>
        <v>93.25</v>
      </c>
      <c r="F17" s="13"/>
      <c r="G17" s="12"/>
    </row>
    <row r="18" spans="1:7" x14ac:dyDescent="0.2">
      <c r="A18" s="10" t="s">
        <v>1</v>
      </c>
      <c r="B18" s="2">
        <v>13</v>
      </c>
      <c r="C18" s="2">
        <v>230</v>
      </c>
      <c r="D18" s="5">
        <f t="shared" ref="D18:D29" si="2">$D$4*(C18-E6)+(1-$D$4)*D17</f>
        <v>100.15</v>
      </c>
      <c r="E18" s="5">
        <f t="shared" ref="E18:E29" si="3">$E$4*(C18-D18)+(1-$E$4)*E6</f>
        <v>130.69</v>
      </c>
      <c r="F18" s="16">
        <f>D17+E6</f>
        <v>244</v>
      </c>
      <c r="G18" s="16">
        <f>ABS(C18-F18)</f>
        <v>14</v>
      </c>
    </row>
    <row r="19" spans="1:7" x14ac:dyDescent="0.2">
      <c r="A19" s="10" t="s">
        <v>2</v>
      </c>
      <c r="B19" s="2">
        <v>14</v>
      </c>
      <c r="C19" s="2">
        <v>245</v>
      </c>
      <c r="D19" s="5">
        <f t="shared" si="2"/>
        <v>109.19</v>
      </c>
      <c r="E19" s="5">
        <f t="shared" si="3"/>
        <v>134.45400000000001</v>
      </c>
      <c r="F19" s="16">
        <f t="shared" ref="F19:F30" si="4">D18+E7</f>
        <v>222.4</v>
      </c>
      <c r="G19" s="16">
        <f t="shared" ref="G19:G29" si="5">ABS(C19-F19)</f>
        <v>22.599999999999994</v>
      </c>
    </row>
    <row r="20" spans="1:7" x14ac:dyDescent="0.2">
      <c r="A20" s="10" t="s">
        <v>3</v>
      </c>
      <c r="B20" s="2">
        <v>15</v>
      </c>
      <c r="C20" s="2">
        <v>247</v>
      </c>
      <c r="D20" s="5">
        <f t="shared" si="2"/>
        <v>145.41399999999999</v>
      </c>
      <c r="E20" s="5">
        <f t="shared" si="3"/>
        <v>96.152400000000014</v>
      </c>
      <c r="F20" s="16">
        <f t="shared" si="4"/>
        <v>156.44</v>
      </c>
      <c r="G20" s="16">
        <f t="shared" si="5"/>
        <v>90.56</v>
      </c>
    </row>
    <row r="21" spans="1:7" x14ac:dyDescent="0.2">
      <c r="A21" s="10" t="s">
        <v>4</v>
      </c>
      <c r="B21" s="2">
        <v>16</v>
      </c>
      <c r="C21" s="2">
        <v>135</v>
      </c>
      <c r="D21" s="5">
        <f t="shared" si="2"/>
        <v>127.54839999999999</v>
      </c>
      <c r="E21" s="5">
        <f t="shared" si="3"/>
        <v>10.131440000000012</v>
      </c>
      <c r="F21" s="16">
        <f t="shared" si="4"/>
        <v>179.66399999999999</v>
      </c>
      <c r="G21" s="16">
        <f t="shared" si="5"/>
        <v>44.663999999999987</v>
      </c>
    </row>
    <row r="22" spans="1:7" x14ac:dyDescent="0.2">
      <c r="A22" s="10" t="s">
        <v>5</v>
      </c>
      <c r="B22" s="2">
        <v>17</v>
      </c>
      <c r="C22" s="2">
        <v>34</v>
      </c>
      <c r="D22" s="5">
        <f t="shared" si="2"/>
        <v>110.42903999999999</v>
      </c>
      <c r="E22" s="5">
        <f t="shared" si="3"/>
        <v>-73.861135999999988</v>
      </c>
      <c r="F22" s="16">
        <f t="shared" si="4"/>
        <v>76.798399999999987</v>
      </c>
      <c r="G22" s="16">
        <f t="shared" si="5"/>
        <v>42.798399999999987</v>
      </c>
    </row>
    <row r="23" spans="1:7" x14ac:dyDescent="0.2">
      <c r="A23" s="10" t="s">
        <v>6</v>
      </c>
      <c r="B23" s="2">
        <v>18</v>
      </c>
      <c r="C23" s="2">
        <v>33</v>
      </c>
      <c r="D23" s="5">
        <f t="shared" si="2"/>
        <v>108.15742399999999</v>
      </c>
      <c r="E23" s="5">
        <f t="shared" si="3"/>
        <v>-74.816681599999995</v>
      </c>
      <c r="F23" s="16">
        <f t="shared" si="4"/>
        <v>38.679039999999986</v>
      </c>
      <c r="G23" s="16">
        <f t="shared" si="5"/>
        <v>5.6790399999999863</v>
      </c>
    </row>
    <row r="24" spans="1:7" x14ac:dyDescent="0.2">
      <c r="A24" s="10" t="s">
        <v>7</v>
      </c>
      <c r="B24" s="2">
        <v>19</v>
      </c>
      <c r="C24" s="2">
        <v>27</v>
      </c>
      <c r="D24" s="5">
        <f t="shared" si="2"/>
        <v>105.9944544</v>
      </c>
      <c r="E24" s="5">
        <f t="shared" si="3"/>
        <v>-78.670008960000004</v>
      </c>
      <c r="F24" s="16">
        <f t="shared" si="4"/>
        <v>32.407423999999992</v>
      </c>
      <c r="G24" s="16">
        <f t="shared" si="5"/>
        <v>5.4074239999999918</v>
      </c>
    </row>
    <row r="25" spans="1:7" x14ac:dyDescent="0.2">
      <c r="A25" s="10" t="s">
        <v>8</v>
      </c>
      <c r="B25" s="2">
        <v>20</v>
      </c>
      <c r="C25" s="2">
        <v>26</v>
      </c>
      <c r="D25" s="5">
        <f t="shared" si="2"/>
        <v>105.09667263999999</v>
      </c>
      <c r="E25" s="5">
        <f t="shared" si="3"/>
        <v>-78.962005376000008</v>
      </c>
      <c r="F25" s="16">
        <f t="shared" si="4"/>
        <v>28.244454399999995</v>
      </c>
      <c r="G25" s="16">
        <f t="shared" si="5"/>
        <v>2.2444543999999951</v>
      </c>
    </row>
    <row r="26" spans="1:7" x14ac:dyDescent="0.2">
      <c r="A26" s="10" t="s">
        <v>9</v>
      </c>
      <c r="B26" s="2">
        <v>21</v>
      </c>
      <c r="C26" s="2">
        <v>28</v>
      </c>
      <c r="D26" s="5">
        <f t="shared" si="2"/>
        <v>104.958003584</v>
      </c>
      <c r="E26" s="5">
        <f t="shared" si="3"/>
        <v>-76.937203225600001</v>
      </c>
      <c r="F26" s="16">
        <f t="shared" si="4"/>
        <v>28.346672639999994</v>
      </c>
      <c r="G26" s="16">
        <f t="shared" si="5"/>
        <v>0.3466726399999942</v>
      </c>
    </row>
    <row r="27" spans="1:7" x14ac:dyDescent="0.2">
      <c r="A27" s="10" t="s">
        <v>10</v>
      </c>
      <c r="B27" s="2">
        <v>22</v>
      </c>
      <c r="C27" s="2">
        <v>39</v>
      </c>
      <c r="D27" s="5">
        <f t="shared" si="2"/>
        <v>104.4748021504</v>
      </c>
      <c r="E27" s="5">
        <f t="shared" si="3"/>
        <v>-65.402321935359993</v>
      </c>
      <c r="F27" s="16">
        <f t="shared" si="4"/>
        <v>40.208003583999997</v>
      </c>
      <c r="G27" s="16">
        <f t="shared" si="5"/>
        <v>1.2080035839999965</v>
      </c>
    </row>
    <row r="28" spans="1:7" x14ac:dyDescent="0.2">
      <c r="A28" s="10" t="s">
        <v>11</v>
      </c>
      <c r="B28" s="2">
        <v>23</v>
      </c>
      <c r="C28" s="2">
        <v>86</v>
      </c>
      <c r="D28" s="5">
        <f t="shared" si="2"/>
        <v>104.18488129023999</v>
      </c>
      <c r="E28" s="5">
        <f t="shared" si="3"/>
        <v>-18.141393161215987</v>
      </c>
      <c r="F28" s="16">
        <f t="shared" si="4"/>
        <v>86.724802150399995</v>
      </c>
      <c r="G28" s="16">
        <f t="shared" si="5"/>
        <v>0.72480215039999507</v>
      </c>
    </row>
    <row r="29" spans="1:7" x14ac:dyDescent="0.2">
      <c r="A29" s="11" t="s">
        <v>12</v>
      </c>
      <c r="B29" s="12">
        <v>24</v>
      </c>
      <c r="C29" s="12">
        <v>188</v>
      </c>
      <c r="D29" s="13">
        <f t="shared" si="2"/>
        <v>100.410928774144</v>
      </c>
      <c r="E29" s="13">
        <f t="shared" si="3"/>
        <v>88.155164103270408</v>
      </c>
      <c r="F29" s="17">
        <f t="shared" si="4"/>
        <v>197.43488129023999</v>
      </c>
      <c r="G29" s="17">
        <f t="shared" si="5"/>
        <v>9.4348812902399857</v>
      </c>
    </row>
    <row r="30" spans="1:7" x14ac:dyDescent="0.2">
      <c r="A30" s="10" t="s">
        <v>1</v>
      </c>
      <c r="B30" s="2">
        <v>25</v>
      </c>
      <c r="F30" s="16">
        <f t="shared" si="4"/>
        <v>231.10092877414399</v>
      </c>
    </row>
    <row r="31" spans="1:7" x14ac:dyDescent="0.2">
      <c r="A31" s="10" t="s">
        <v>2</v>
      </c>
      <c r="B31" s="2">
        <v>26</v>
      </c>
      <c r="F31" s="16">
        <f>D29+E19</f>
        <v>234.864928774144</v>
      </c>
    </row>
    <row r="32" spans="1:7" x14ac:dyDescent="0.2">
      <c r="A32" s="10"/>
      <c r="F32" s="5"/>
    </row>
    <row r="33" spans="6:7" x14ac:dyDescent="0.2">
      <c r="F33" s="19" t="s">
        <v>21</v>
      </c>
      <c r="G33" s="20">
        <f>AVERAGE(G18:G29)</f>
        <v>19.972306505386658</v>
      </c>
    </row>
  </sheetData>
  <pageMargins left="0.7" right="0.7" top="0.75" bottom="0.75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Evans, James (evansjr)</cp:lastModifiedBy>
  <dcterms:created xsi:type="dcterms:W3CDTF">1999-03-19T17:57:22Z</dcterms:created>
  <dcterms:modified xsi:type="dcterms:W3CDTF">2020-02-12T14:09:11Z</dcterms:modified>
</cp:coreProperties>
</file>