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imevans/Desktop/BUSINESS ANALYTICS/BA3 Production Files/BA3 Data Files FINAL/"/>
    </mc:Choice>
  </mc:AlternateContent>
  <xr:revisionPtr revIDLastSave="0" documentId="13_ncr:1_{79253AFF-5B02-B549-B14A-4272C3FB6F20}" xr6:coauthVersionLast="36" xr6:coauthVersionMax="36" xr10:uidLastSave="{00000000-0000-0000-0000-000000000000}"/>
  <bookViews>
    <workbookView xWindow="55140" yWindow="3940" windowWidth="24180" windowHeight="19200" xr2:uid="{00000000-000D-0000-FFFF-FFFF00000000}"/>
  </bookViews>
  <sheets>
    <sheet name="Data" sheetId="3" r:id="rId1"/>
  </sheets>
  <definedNames>
    <definedName name="ZCBF_Columns" localSheetId="0" hidden="1">"yes"</definedName>
    <definedName name="ZCBF_Dates" localSheetId="0" hidden="1">"yes"</definedName>
    <definedName name="ZCBF_Headers" localSheetId="0" hidden="1">"yes"</definedName>
    <definedName name="ZCBF_Interval" localSheetId="0" hidden="1">"weeks"</definedName>
    <definedName name="ZCBF_Period" localSheetId="0" hidden="1">"4"</definedName>
    <definedName name="ZCBF_Range" localSheetId="0" hidden="1">Data!$A$5:$C$25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5" i="3"/>
  <c r="F16" i="3"/>
  <c r="F17" i="3"/>
  <c r="D6" i="3" l="1"/>
  <c r="D8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D11" i="3" l="1"/>
  <c r="F8" i="3"/>
  <c r="D7" i="3"/>
  <c r="F6" i="3"/>
  <c r="D9" i="3"/>
  <c r="D12" i="3" l="1"/>
  <c r="F9" i="3"/>
  <c r="F7" i="3"/>
  <c r="D10" i="3"/>
  <c r="D14" i="3"/>
  <c r="D13" i="3" l="1"/>
  <c r="D17" i="3"/>
  <c r="D15" i="3"/>
  <c r="D16" i="3" l="1"/>
  <c r="G18" i="3"/>
  <c r="D18" i="3"/>
  <c r="F18" i="3" l="1"/>
  <c r="E18" i="3"/>
  <c r="G19" i="3" s="1"/>
  <c r="D19" i="3"/>
  <c r="E19" i="3" l="1"/>
  <c r="G20" i="3" s="1"/>
  <c r="F19" i="3"/>
  <c r="D20" i="3"/>
  <c r="F20" i="3" l="1"/>
  <c r="E20" i="3"/>
  <c r="G21" i="3" s="1"/>
  <c r="D21" i="3" l="1"/>
  <c r="E21" i="3" l="1"/>
  <c r="G22" i="3"/>
  <c r="F21" i="3"/>
  <c r="D22" i="3"/>
  <c r="E22" i="3" l="1"/>
  <c r="G23" i="3" s="1"/>
  <c r="F22" i="3"/>
  <c r="D23" i="3"/>
  <c r="F23" i="3" l="1"/>
  <c r="E23" i="3"/>
  <c r="G24" i="3" s="1"/>
  <c r="D24" i="3"/>
  <c r="F24" i="3" l="1"/>
  <c r="E24" i="3"/>
  <c r="G25" i="3"/>
  <c r="D25" i="3"/>
  <c r="F25" i="3" l="1"/>
  <c r="E25" i="3"/>
  <c r="D26" i="3" s="1"/>
  <c r="F26" i="3" l="1"/>
  <c r="E26" i="3"/>
  <c r="G27" i="3" s="1"/>
  <c r="G26" i="3"/>
  <c r="D27" i="3" l="1"/>
  <c r="E27" i="3" l="1"/>
  <c r="G28" i="3" s="1"/>
  <c r="F27" i="3"/>
  <c r="D28" i="3"/>
  <c r="F28" i="3" l="1"/>
  <c r="E28" i="3"/>
  <c r="G29" i="3" s="1"/>
  <c r="D29" i="3"/>
  <c r="E29" i="3" l="1"/>
  <c r="F29" i="3"/>
  <c r="G30" i="3"/>
  <c r="D30" i="3"/>
  <c r="E30" i="3" l="1"/>
  <c r="F30" i="3"/>
  <c r="G31" i="3"/>
  <c r="D31" i="3"/>
  <c r="F31" i="3" l="1"/>
  <c r="E31" i="3"/>
  <c r="G32" i="3"/>
  <c r="D32" i="3"/>
  <c r="E32" i="3" l="1"/>
  <c r="F32" i="3"/>
  <c r="G33" i="3"/>
  <c r="D33" i="3"/>
  <c r="F33" i="3" l="1"/>
  <c r="E33" i="3"/>
  <c r="G34" i="3" s="1"/>
  <c r="D34" i="3"/>
  <c r="E34" i="3" l="1"/>
  <c r="G35" i="3" s="1"/>
  <c r="F34" i="3"/>
  <c r="D35" i="3"/>
  <c r="E35" i="3" l="1"/>
  <c r="G36" i="3"/>
  <c r="F35" i="3"/>
  <c r="D36" i="3"/>
  <c r="F36" i="3" l="1"/>
  <c r="E36" i="3"/>
  <c r="G37" i="3" s="1"/>
  <c r="D37" i="3"/>
  <c r="E37" i="3" l="1"/>
  <c r="F37" i="3"/>
  <c r="G38" i="3"/>
  <c r="D38" i="3"/>
  <c r="F38" i="3" l="1"/>
  <c r="E38" i="3"/>
  <c r="G39" i="3"/>
  <c r="D39" i="3"/>
  <c r="F39" i="3" l="1"/>
  <c r="E39" i="3"/>
  <c r="G40" i="3" s="1"/>
  <c r="D40" i="3"/>
  <c r="E40" i="3" l="1"/>
  <c r="G41" i="3" s="1"/>
  <c r="F40" i="3"/>
  <c r="D41" i="3"/>
  <c r="F41" i="3" l="1"/>
  <c r="E41" i="3"/>
  <c r="G42" i="3" s="1"/>
</calcChain>
</file>

<file path=xl/sharedStrings.xml><?xml version="1.0" encoding="utf-8"?>
<sst xmlns="http://schemas.openxmlformats.org/spreadsheetml/2006/main" count="48" uniqueCount="23">
  <si>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</si>
  <si>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</si>
  <si>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</si>
  <si>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</si>
  <si>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</si>
  <si>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</si>
  <si>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</si>
  <si>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</si>
  <si>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</si>
  <si>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</si>
  <si>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</si>
  <si>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</si>
  <si>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</si>
  <si>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Level (a)</t>
  </si>
  <si>
    <r>
      <t>Seasonality (</t>
    </r>
    <r>
      <rPr>
        <b/>
        <i/>
        <sz val="12"/>
        <rFont val="Arial"/>
      </rPr>
      <t>S</t>
    </r>
    <r>
      <rPr>
        <b/>
        <sz val="12"/>
        <rFont val="Arial"/>
        <family val="2"/>
      </rPr>
      <t>)</t>
    </r>
  </si>
  <si>
    <r>
      <t>Forecast (</t>
    </r>
    <r>
      <rPr>
        <b/>
        <i/>
        <sz val="12"/>
        <rFont val="Arial"/>
      </rPr>
      <t>F</t>
    </r>
    <r>
      <rPr>
        <b/>
        <sz val="12"/>
        <rFont val="Arial"/>
        <family val="2"/>
      </rPr>
      <t>)</t>
    </r>
  </si>
  <si>
    <t>a</t>
  </si>
  <si>
    <t>g</t>
  </si>
  <si>
    <r>
      <t>Period (</t>
    </r>
    <r>
      <rPr>
        <b/>
        <i/>
        <sz val="12"/>
        <rFont val="Arial"/>
      </rPr>
      <t>t</t>
    </r>
    <r>
      <rPr>
        <b/>
        <sz val="12"/>
        <rFont val="Arial"/>
        <family val="2"/>
      </rPr>
      <t>)</t>
    </r>
  </si>
  <si>
    <t>Units</t>
  </si>
  <si>
    <t>Trend (b)</t>
  </si>
  <si>
    <t>b</t>
  </si>
  <si>
    <t>Holt Winters Additive Model with Seasonality and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</si>
</sst>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Arial"/>
    </font>
    <font>
      <b/>
      <sz val="12"/>
      <name val="Arial"/>
      <family val="2"/>
    </font>
    <font>
      <b/>
      <i/>
      <sz val="12"/>
      <name val="Arial"/>
    </font>
    <font>
      <b/>
      <i/>
      <sz val="12"/>
      <name val="Symbol"/>
      <charset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Border="1"/>
    <xf numFmtId="0" fontId="0" fillId="0" borderId="0" xfId="0" applyNumberFormat="1" applyFont="1" applyBorder="1"/>
    <xf numFmtId="2" fontId="0" fillId="0" borderId="0" xfId="0" applyNumberFormat="1" applyFont="1"/>
    <xf numFmtId="0" fontId="0" fillId="0" borderId="0" xfId="0" applyFont="1" applyFill="1"/>
    <xf numFmtId="0" fontId="1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0" xfId="0" applyNumberFormat="1"/>
    <xf numFmtId="0" fontId="1" fillId="0" borderId="1" xfId="0" applyFont="1" applyBorder="1" applyAlignment="1"/>
    <xf numFmtId="2" fontId="0" fillId="0" borderId="0" xfId="0" applyNumberFormat="1" applyFont="1" applyBorder="1"/>
    <xf numFmtId="3" fontId="0" fillId="0" borderId="1" xfId="0" applyNumberFormat="1" applyBorder="1"/>
    <xf numFmtId="0" fontId="3" fillId="2" borderId="0" xfId="0" applyFont="1" applyFill="1" applyBorder="1" applyAlignment="1">
      <alignment horizontal="right"/>
    </xf>
    <xf numFmtId="0" fontId="0" fillId="2" borderId="0" xfId="0" applyFont="1" applyFill="1" applyBorder="1"/>
    <xf numFmtId="2" fontId="0" fillId="3" borderId="0" xfId="0" applyNumberFormat="1" applyFont="1" applyFill="1"/>
    <xf numFmtId="0" fontId="0" fillId="0" borderId="0" xfId="0" applyFont="1" applyFill="1" applyBorder="1" applyAlignment="1">
      <alignment horizontal="right"/>
    </xf>
    <xf numFmtId="2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 Sales</a:t>
            </a:r>
          </a:p>
        </c:rich>
      </c:tx>
      <c:layout>
        <c:manualLayout>
          <c:xMode val="edge"/>
          <c:yMode val="edge"/>
          <c:x val="0.37838995429571698"/>
          <c:y val="3.40919829935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2420089488999"/>
          <c:y val="0.17424791307811299"/>
          <c:w val="0.76415114146732399"/>
          <c:h val="0.526531737344733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Units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strRef>
              <c:f>Data!$A$6:$A$41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xVal>
          <c:yVal>
            <c:numRef>
              <c:f>Data!$C$6:$C$41</c:f>
              <c:numCache>
                <c:formatCode>#,##0</c:formatCode>
                <c:ptCount val="36"/>
                <c:pt idx="0">
                  <c:v>39810</c:v>
                </c:pt>
                <c:pt idx="1">
                  <c:v>40081</c:v>
                </c:pt>
                <c:pt idx="2">
                  <c:v>47440</c:v>
                </c:pt>
                <c:pt idx="3">
                  <c:v>47297</c:v>
                </c:pt>
                <c:pt idx="4">
                  <c:v>49211</c:v>
                </c:pt>
                <c:pt idx="5">
                  <c:v>51479</c:v>
                </c:pt>
                <c:pt idx="6">
                  <c:v>46466</c:v>
                </c:pt>
                <c:pt idx="7">
                  <c:v>45208</c:v>
                </c:pt>
                <c:pt idx="8">
                  <c:v>44800</c:v>
                </c:pt>
                <c:pt idx="9">
                  <c:v>46989</c:v>
                </c:pt>
                <c:pt idx="10">
                  <c:v>42161</c:v>
                </c:pt>
                <c:pt idx="11">
                  <c:v>44186</c:v>
                </c:pt>
                <c:pt idx="12">
                  <c:v>42227</c:v>
                </c:pt>
                <c:pt idx="13">
                  <c:v>45422</c:v>
                </c:pt>
                <c:pt idx="14">
                  <c:v>54075</c:v>
                </c:pt>
                <c:pt idx="15">
                  <c:v>50926</c:v>
                </c:pt>
                <c:pt idx="16">
                  <c:v>53572</c:v>
                </c:pt>
                <c:pt idx="17">
                  <c:v>54920</c:v>
                </c:pt>
                <c:pt idx="18">
                  <c:v>54449</c:v>
                </c:pt>
                <c:pt idx="19">
                  <c:v>56079</c:v>
                </c:pt>
                <c:pt idx="20">
                  <c:v>52177</c:v>
                </c:pt>
                <c:pt idx="21">
                  <c:v>50087</c:v>
                </c:pt>
                <c:pt idx="22">
                  <c:v>48513</c:v>
                </c:pt>
                <c:pt idx="23">
                  <c:v>49278</c:v>
                </c:pt>
                <c:pt idx="24">
                  <c:v>48134</c:v>
                </c:pt>
                <c:pt idx="25">
                  <c:v>54887</c:v>
                </c:pt>
                <c:pt idx="26">
                  <c:v>61064</c:v>
                </c:pt>
                <c:pt idx="27">
                  <c:v>53350</c:v>
                </c:pt>
                <c:pt idx="28">
                  <c:v>59467</c:v>
                </c:pt>
                <c:pt idx="29">
                  <c:v>59370</c:v>
                </c:pt>
                <c:pt idx="30">
                  <c:v>55088</c:v>
                </c:pt>
                <c:pt idx="31">
                  <c:v>59349</c:v>
                </c:pt>
                <c:pt idx="32">
                  <c:v>54472</c:v>
                </c:pt>
                <c:pt idx="33">
                  <c:v>53164</c:v>
                </c:pt>
                <c:pt idx="34">
                  <c:v>48793</c:v>
                </c:pt>
                <c:pt idx="35">
                  <c:v>46956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6-D949-8AC8-0688D5D2A3C9}"/>
            </c:ext>
          </c:extLst>
        </c:ser>
        <c:ser>
          <c:idx val="1"/>
          <c:order val="1"/>
          <c:tx>
            <c:strRef>
              <c:f>Data!$G$5</c:f>
              <c:strCache>
                <c:ptCount val="1"/>
                <c:pt idx="0">
                  <c:v>Forecast (F)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yVal>
            <c:numRef>
              <c:f>Data!$G$6:$G$41</c:f>
              <c:numCache>
                <c:formatCode>0.00</c:formatCode>
                <c:ptCount val="36"/>
                <c:pt idx="12">
                  <c:v>40272.479166666664</c:v>
                </c:pt>
                <c:pt idx="13">
                  <c:v>41709.585833333324</c:v>
                </c:pt>
                <c:pt idx="14">
                  <c:v>50984.805349999988</c:v>
                </c:pt>
                <c:pt idx="15">
                  <c:v>52756.77069066665</c:v>
                </c:pt>
                <c:pt idx="16">
                  <c:v>54999.600187693315</c:v>
                </c:pt>
                <c:pt idx="17">
                  <c:v>57631.724824350385</c:v>
                </c:pt>
                <c:pt idx="18">
                  <c:v>52434.908580549316</c:v>
                </c:pt>
                <c:pt idx="19">
                  <c:v>52531.682695055599</c:v>
                </c:pt>
                <c:pt idx="20">
                  <c:v>54151.263613506664</c:v>
                </c:pt>
                <c:pt idx="21">
                  <c:v>56592.91443961201</c:v>
                </c:pt>
                <c:pt idx="22">
                  <c:v>50267.71515150903</c:v>
                </c:pt>
                <c:pt idx="23">
                  <c:v>52115.592740746397</c:v>
                </c:pt>
                <c:pt idx="24">
                  <c:v>48298.699613767771</c:v>
                </c:pt>
                <c:pt idx="25">
                  <c:v>49796.917123056672</c:v>
                </c:pt>
                <c:pt idx="26">
                  <c:v>58765.503256675504</c:v>
                </c:pt>
                <c:pt idx="27">
                  <c:v>56824.313485688144</c:v>
                </c:pt>
                <c:pt idx="28">
                  <c:v>58354.027418348916</c:v>
                </c:pt>
                <c:pt idx="29">
                  <c:v>60617.709588143356</c:v>
                </c:pt>
                <c:pt idx="30">
                  <c:v>58603.587286399503</c:v>
                </c:pt>
                <c:pt idx="31">
                  <c:v>57441.834512261194</c:v>
                </c:pt>
                <c:pt idx="32">
                  <c:v>54426.809213143482</c:v>
                </c:pt>
                <c:pt idx="33">
                  <c:v>54076.558909150284</c:v>
                </c:pt>
                <c:pt idx="34">
                  <c:v>52215.425733757278</c:v>
                </c:pt>
                <c:pt idx="35">
                  <c:v>52573.518534232309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6-D949-8AC8-0688D5D2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503280"/>
        <c:axId val="-1640500160"/>
      </c:scatterChart>
      <c:valAx>
        <c:axId val="-1640503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9387260268466898"/>
              <c:y val="0.814419593734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40500160"/>
        <c:crosses val="autoZero"/>
        <c:crossBetween val="midCat"/>
        <c:majorUnit val="2"/>
      </c:valAx>
      <c:valAx>
        <c:axId val="-1640500160"/>
        <c:scaling>
          <c:orientation val="minMax"/>
          <c:min val="3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405032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04885841270102"/>
          <c:y val="0.89017955594253495"/>
          <c:w val="0.41524611867516997"/>
          <c:h val="8.33359584286628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370417</xdr:colOff>
      <xdr:row>0</xdr:row>
      <xdr:rowOff>192615</xdr:rowOff>
    </xdr:from>
    <xdr:to>
      <xdr:col>16</xdr:col>
      <xdr:colOff>338667</xdr:colOff>
      <xdr:row>17</xdr:row>
      <xdr:rowOff>148168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/>
  </sheetViews>
  <sheetFormatPr baseColWidth="10" defaultColWidth="8.7109375" defaultRowHeight="16" x14ac:dyDescent="0.2"/>
  <cols>
    <col min="1" max="2" width="8.7109375" style="2"/>
    <col min="3" max="3" width="8.140625" style="2" customWidth="1"/>
    <col min="4" max="4" width="12.7109375" style="2" customWidth="1"/>
    <col min="5" max="5" width="8.28515625" style="2" bestFit="1" customWidth="1"/>
    <col min="6" max="6" width="13.28515625" style="2" bestFit="1" customWidth="1"/>
    <col min="7" max="7" width="10.85546875" style="2" bestFit="1" customWidth="1"/>
    <col min="8" max="16384" width="8.7109375" style="2"/>
  </cols>
  <sheetData>
    <row r="1" spans="1:7" x14ac:dyDescent="0.2">
      <c r="A1" s="1" t="s">
        <v>22</v>
      </c>
      <c r="B1" s="1"/>
      <c r="D1" s="6"/>
      <c r="E1" s="6"/>
    </row>
    <row r="2" spans="1:7" x14ac:dyDescent="0.2">
      <c r="F2" s="3"/>
    </row>
    <row r="3" spans="1:7" x14ac:dyDescent="0.2">
      <c r="D3" s="16" t="s">
        <v>16</v>
      </c>
      <c r="E3" s="16" t="s">
        <v>21</v>
      </c>
      <c r="F3" s="16" t="s">
        <v>17</v>
      </c>
      <c r="G3" s="4"/>
    </row>
    <row r="4" spans="1:7" x14ac:dyDescent="0.2">
      <c r="D4" s="17">
        <v>0.3</v>
      </c>
      <c r="E4" s="17">
        <v>0.2</v>
      </c>
      <c r="F4" s="17">
        <v>0.9</v>
      </c>
      <c r="G4" s="4"/>
    </row>
    <row r="5" spans="1:7" x14ac:dyDescent="0.2">
      <c r="A5" s="13" t="s">
        <v>0</v>
      </c>
      <c r="B5" s="13" t="s">
        <v>18</v>
      </c>
      <c r="C5" s="13" t="s">
        <v>19</v>
      </c>
      <c r="D5" s="13" t="s">
        <v>13</v>
      </c>
      <c r="E5" s="7" t="s">
        <v>20</v>
      </c>
      <c r="F5" s="13" t="s">
        <v>14</v>
      </c>
      <c r="G5" s="13" t="s">
        <v>15</v>
      </c>
    </row>
    <row r="6" spans="1:7" x14ac:dyDescent="0.2">
      <c r="A6" s="8" t="s">
        <v>1</v>
      </c>
      <c r="B6" s="2">
        <v>1</v>
      </c>
      <c r="C6" s="12">
        <v>39810</v>
      </c>
      <c r="D6" s="5">
        <f>AVERAGE(C6:C17)</f>
        <v>45427.333333333336</v>
      </c>
      <c r="E6" s="5">
        <f>((C18-C6)/12+(C19-C7)/12+(C20-C8)/12 + (C21-C9)/12+(C22-C10)/12+(C23-C11)/12+(C24-C12)/12+(C25-C13)/12+(C26-C14)/12+(C27-C15)/12+(C28-C16)/12+(C29-C17)/12)/12</f>
        <v>462.47916666666657</v>
      </c>
      <c r="F6" s="5">
        <f>C6-D6</f>
        <v>-5617.3333333333358</v>
      </c>
      <c r="G6" s="5"/>
    </row>
    <row r="7" spans="1:7" x14ac:dyDescent="0.2">
      <c r="A7" s="8" t="s">
        <v>2</v>
      </c>
      <c r="B7" s="2">
        <v>2</v>
      </c>
      <c r="C7" s="12">
        <v>40081</v>
      </c>
      <c r="D7" s="5">
        <f>D6</f>
        <v>45427.333333333336</v>
      </c>
      <c r="E7" s="5">
        <f>E6</f>
        <v>462.47916666666657</v>
      </c>
      <c r="F7" s="5">
        <f>C7-D7</f>
        <v>-5346.3333333333358</v>
      </c>
      <c r="G7" s="5"/>
    </row>
    <row r="8" spans="1:7" x14ac:dyDescent="0.2">
      <c r="A8" s="8" t="s">
        <v>3</v>
      </c>
      <c r="B8" s="2">
        <v>3</v>
      </c>
      <c r="C8" s="12">
        <v>47440</v>
      </c>
      <c r="D8" s="5">
        <f>D6</f>
        <v>45427.333333333336</v>
      </c>
      <c r="E8" s="5">
        <f t="shared" ref="E8:E17" si="0">E7</f>
        <v>462.47916666666657</v>
      </c>
      <c r="F8" s="5">
        <f>C8-D8</f>
        <v>2012.6666666666642</v>
      </c>
      <c r="G8" s="5"/>
    </row>
    <row r="9" spans="1:7" x14ac:dyDescent="0.2">
      <c r="A9" s="8" t="s">
        <v>4</v>
      </c>
      <c r="B9" s="2">
        <v>4</v>
      </c>
      <c r="C9" s="12">
        <v>47297</v>
      </c>
      <c r="D9" s="5">
        <f>D6</f>
        <v>45427.333333333336</v>
      </c>
      <c r="E9" s="5">
        <f t="shared" si="0"/>
        <v>462.47916666666657</v>
      </c>
      <c r="F9" s="5">
        <f>C9-D9</f>
        <v>1869.6666666666642</v>
      </c>
      <c r="G9" s="5"/>
    </row>
    <row r="10" spans="1:7" x14ac:dyDescent="0.2">
      <c r="A10" s="8" t="s">
        <v>5</v>
      </c>
      <c r="B10" s="2">
        <v>5</v>
      </c>
      <c r="C10" s="12">
        <v>49211</v>
      </c>
      <c r="D10" s="5">
        <f>D7</f>
        <v>45427.333333333336</v>
      </c>
      <c r="E10" s="5">
        <f t="shared" si="0"/>
        <v>462.47916666666657</v>
      </c>
      <c r="F10" s="5">
        <f t="shared" ref="F10:F17" si="1">C10-D10</f>
        <v>3783.6666666666642</v>
      </c>
      <c r="G10" s="5"/>
    </row>
    <row r="11" spans="1:7" x14ac:dyDescent="0.2">
      <c r="A11" s="8" t="s">
        <v>6</v>
      </c>
      <c r="B11" s="2">
        <v>6</v>
      </c>
      <c r="C11" s="12">
        <v>51479</v>
      </c>
      <c r="D11" s="5">
        <f t="shared" ref="D11:D17" si="2">D8</f>
        <v>45427.333333333336</v>
      </c>
      <c r="E11" s="5">
        <f t="shared" si="0"/>
        <v>462.47916666666657</v>
      </c>
      <c r="F11" s="5">
        <f t="shared" si="1"/>
        <v>6051.6666666666642</v>
      </c>
      <c r="G11" s="5"/>
    </row>
    <row r="12" spans="1:7" x14ac:dyDescent="0.2">
      <c r="A12" s="8" t="s">
        <v>7</v>
      </c>
      <c r="B12" s="2">
        <v>7</v>
      </c>
      <c r="C12" s="12">
        <v>46466</v>
      </c>
      <c r="D12" s="5">
        <f t="shared" si="2"/>
        <v>45427.333333333336</v>
      </c>
      <c r="E12" s="5">
        <f t="shared" si="0"/>
        <v>462.47916666666657</v>
      </c>
      <c r="F12" s="5">
        <f t="shared" si="1"/>
        <v>1038.6666666666642</v>
      </c>
      <c r="G12" s="5"/>
    </row>
    <row r="13" spans="1:7" x14ac:dyDescent="0.2">
      <c r="A13" s="8" t="s">
        <v>8</v>
      </c>
      <c r="B13" s="2">
        <v>8</v>
      </c>
      <c r="C13" s="12">
        <v>45208</v>
      </c>
      <c r="D13" s="5">
        <f t="shared" si="2"/>
        <v>45427.333333333336</v>
      </c>
      <c r="E13" s="5">
        <f t="shared" si="0"/>
        <v>462.47916666666657</v>
      </c>
      <c r="F13" s="5">
        <f t="shared" si="1"/>
        <v>-219.33333333333576</v>
      </c>
      <c r="G13" s="5"/>
    </row>
    <row r="14" spans="1:7" x14ac:dyDescent="0.2">
      <c r="A14" s="8" t="s">
        <v>9</v>
      </c>
      <c r="B14" s="2">
        <v>9</v>
      </c>
      <c r="C14" s="12">
        <v>44800</v>
      </c>
      <c r="D14" s="5">
        <f t="shared" si="2"/>
        <v>45427.333333333336</v>
      </c>
      <c r="E14" s="5">
        <f t="shared" si="0"/>
        <v>462.47916666666657</v>
      </c>
      <c r="F14" s="5">
        <f t="shared" si="1"/>
        <v>-627.33333333333576</v>
      </c>
      <c r="G14" s="5"/>
    </row>
    <row r="15" spans="1:7" x14ac:dyDescent="0.2">
      <c r="A15" s="8" t="s">
        <v>10</v>
      </c>
      <c r="B15" s="2">
        <v>10</v>
      </c>
      <c r="C15" s="12">
        <v>46989</v>
      </c>
      <c r="D15" s="5">
        <f t="shared" si="2"/>
        <v>45427.333333333336</v>
      </c>
      <c r="E15" s="5">
        <f t="shared" si="0"/>
        <v>462.47916666666657</v>
      </c>
      <c r="F15" s="5">
        <f t="shared" si="1"/>
        <v>1561.6666666666642</v>
      </c>
      <c r="G15" s="5"/>
    </row>
    <row r="16" spans="1:7" x14ac:dyDescent="0.2">
      <c r="A16" s="8" t="s">
        <v>11</v>
      </c>
      <c r="B16" s="2">
        <v>11</v>
      </c>
      <c r="C16" s="12">
        <v>42161</v>
      </c>
      <c r="D16" s="5">
        <f t="shared" si="2"/>
        <v>45427.333333333336</v>
      </c>
      <c r="E16" s="5">
        <f t="shared" si="0"/>
        <v>462.47916666666657</v>
      </c>
      <c r="F16" s="5">
        <f t="shared" si="1"/>
        <v>-3266.3333333333358</v>
      </c>
      <c r="G16" s="5"/>
    </row>
    <row r="17" spans="1:8" x14ac:dyDescent="0.2">
      <c r="A17" s="9" t="s">
        <v>12</v>
      </c>
      <c r="B17" s="10">
        <v>12</v>
      </c>
      <c r="C17" s="15">
        <v>44186</v>
      </c>
      <c r="D17" s="11">
        <f t="shared" si="2"/>
        <v>45427.333333333336</v>
      </c>
      <c r="E17" s="11">
        <f t="shared" si="0"/>
        <v>462.47916666666657</v>
      </c>
      <c r="F17" s="11">
        <f t="shared" si="1"/>
        <v>-1241.3333333333358</v>
      </c>
      <c r="G17" s="11"/>
    </row>
    <row r="18" spans="1:8" x14ac:dyDescent="0.2">
      <c r="A18" s="8" t="s">
        <v>1</v>
      </c>
      <c r="B18" s="2">
        <v>13</v>
      </c>
      <c r="C18" s="12">
        <v>42227</v>
      </c>
      <c r="D18" s="5">
        <f t="shared" ref="D18:D41" si="3">$D$4*(C18-F6)+(1-$D$4)*(D17+E17)</f>
        <v>46476.168749999997</v>
      </c>
      <c r="E18" s="5">
        <f>$E$4*(D18-D17)+(1-$E$4)*E17</f>
        <v>579.75041666666561</v>
      </c>
      <c r="F18" s="5">
        <f t="shared" ref="F18:F41" si="4">$F$4*(C18-D18)+(1-$F$4)*F6</f>
        <v>-4385.9852083333308</v>
      </c>
      <c r="G18" s="18">
        <f>D17+E17+F6</f>
        <v>40272.479166666664</v>
      </c>
    </row>
    <row r="19" spans="1:8" x14ac:dyDescent="0.2">
      <c r="A19" s="8" t="s">
        <v>2</v>
      </c>
      <c r="B19" s="2">
        <v>14</v>
      </c>
      <c r="C19" s="12">
        <v>45422</v>
      </c>
      <c r="D19" s="5">
        <f t="shared" si="3"/>
        <v>48169.643416666659</v>
      </c>
      <c r="E19" s="5">
        <f t="shared" ref="E19:E41" si="5">$E$4*(D19-D18)+(1-$E$4)*E18</f>
        <v>802.49526666666475</v>
      </c>
      <c r="F19" s="5">
        <f t="shared" si="4"/>
        <v>-3007.5124083333267</v>
      </c>
      <c r="G19" s="18">
        <f t="shared" ref="G19:G42" si="6">D18+E18+F7</f>
        <v>41709.585833333324</v>
      </c>
    </row>
    <row r="20" spans="1:8" x14ac:dyDescent="0.2">
      <c r="A20" s="8" t="s">
        <v>3</v>
      </c>
      <c r="B20" s="2">
        <v>15</v>
      </c>
      <c r="C20" s="12">
        <v>54075</v>
      </c>
      <c r="D20" s="5">
        <f t="shared" si="3"/>
        <v>49899.197078333324</v>
      </c>
      <c r="E20" s="5">
        <f t="shared" si="5"/>
        <v>987.90694566666491</v>
      </c>
      <c r="F20" s="5">
        <f t="shared" si="4"/>
        <v>3959.4892961666751</v>
      </c>
      <c r="G20" s="18">
        <f t="shared" si="6"/>
        <v>50984.805349999988</v>
      </c>
    </row>
    <row r="21" spans="1:8" x14ac:dyDescent="0.2">
      <c r="A21" s="8" t="s">
        <v>4</v>
      </c>
      <c r="B21" s="2">
        <v>16</v>
      </c>
      <c r="C21" s="12">
        <v>50926</v>
      </c>
      <c r="D21" s="5">
        <f t="shared" si="3"/>
        <v>50337.872816799987</v>
      </c>
      <c r="E21" s="5">
        <f t="shared" si="5"/>
        <v>878.06070422666471</v>
      </c>
      <c r="F21" s="5">
        <f t="shared" si="4"/>
        <v>716.28113154667801</v>
      </c>
      <c r="G21" s="18">
        <f t="shared" si="6"/>
        <v>52756.77069066665</v>
      </c>
    </row>
    <row r="22" spans="1:8" x14ac:dyDescent="0.2">
      <c r="A22" s="8" t="s">
        <v>5</v>
      </c>
      <c r="B22" s="2">
        <v>17</v>
      </c>
      <c r="C22" s="12">
        <v>53572</v>
      </c>
      <c r="D22" s="5">
        <f t="shared" si="3"/>
        <v>50787.653464718656</v>
      </c>
      <c r="E22" s="5">
        <f t="shared" si="5"/>
        <v>792.40469296506569</v>
      </c>
      <c r="F22" s="5">
        <f t="shared" si="4"/>
        <v>2884.2785484198757</v>
      </c>
      <c r="G22" s="18">
        <f t="shared" si="6"/>
        <v>54999.600187693315</v>
      </c>
    </row>
    <row r="23" spans="1:8" x14ac:dyDescent="0.2">
      <c r="A23" s="8" t="s">
        <v>6</v>
      </c>
      <c r="B23" s="2">
        <v>18</v>
      </c>
      <c r="C23" s="12">
        <v>54920</v>
      </c>
      <c r="D23" s="5">
        <f t="shared" si="3"/>
        <v>50766.540710378606</v>
      </c>
      <c r="E23" s="5">
        <f t="shared" si="5"/>
        <v>629.7012035040425</v>
      </c>
      <c r="F23" s="5">
        <f t="shared" si="4"/>
        <v>4343.2800273259218</v>
      </c>
      <c r="G23" s="18">
        <f t="shared" si="6"/>
        <v>57631.724824350385</v>
      </c>
    </row>
    <row r="24" spans="1:8" x14ac:dyDescent="0.2">
      <c r="A24" s="8" t="s">
        <v>7</v>
      </c>
      <c r="B24" s="2">
        <v>19</v>
      </c>
      <c r="C24" s="12">
        <v>54449</v>
      </c>
      <c r="D24" s="5">
        <f t="shared" si="3"/>
        <v>52000.469339717849</v>
      </c>
      <c r="E24" s="5">
        <f t="shared" si="5"/>
        <v>750.54668867108262</v>
      </c>
      <c r="F24" s="5">
        <f t="shared" si="4"/>
        <v>2307.5442609206025</v>
      </c>
      <c r="G24" s="18">
        <f t="shared" si="6"/>
        <v>52434.908580549316</v>
      </c>
    </row>
    <row r="25" spans="1:8" x14ac:dyDescent="0.2">
      <c r="A25" s="8" t="s">
        <v>8</v>
      </c>
      <c r="B25" s="2">
        <v>20</v>
      </c>
      <c r="C25" s="12">
        <v>56079</v>
      </c>
      <c r="D25" s="5">
        <f t="shared" si="3"/>
        <v>53815.211219872253</v>
      </c>
      <c r="E25" s="5">
        <f t="shared" si="5"/>
        <v>963.38572696774702</v>
      </c>
      <c r="F25" s="5">
        <f t="shared" si="4"/>
        <v>2015.4765687816384</v>
      </c>
      <c r="G25" s="18">
        <f t="shared" si="6"/>
        <v>52531.682695055599</v>
      </c>
    </row>
    <row r="26" spans="1:8" x14ac:dyDescent="0.2">
      <c r="A26" s="8" t="s">
        <v>9</v>
      </c>
      <c r="B26" s="2">
        <v>21</v>
      </c>
      <c r="C26" s="12">
        <v>52177</v>
      </c>
      <c r="D26" s="5">
        <f t="shared" si="3"/>
        <v>54186.317862787997</v>
      </c>
      <c r="E26" s="5">
        <f t="shared" si="5"/>
        <v>844.9299101573464</v>
      </c>
      <c r="F26" s="5">
        <f t="shared" si="4"/>
        <v>-1871.119409842531</v>
      </c>
      <c r="G26" s="18">
        <f t="shared" si="6"/>
        <v>54151.263613506664</v>
      </c>
    </row>
    <row r="27" spans="1:8" x14ac:dyDescent="0.2">
      <c r="A27" s="8" t="s">
        <v>10</v>
      </c>
      <c r="B27" s="2">
        <v>22</v>
      </c>
      <c r="C27" s="12">
        <v>50087</v>
      </c>
      <c r="D27" s="5">
        <f t="shared" si="3"/>
        <v>53079.473441061738</v>
      </c>
      <c r="E27" s="5">
        <f t="shared" si="5"/>
        <v>454.57504378062544</v>
      </c>
      <c r="F27" s="5">
        <f t="shared" si="4"/>
        <v>-2537.0594302888981</v>
      </c>
      <c r="G27" s="18">
        <f t="shared" si="6"/>
        <v>56592.91443961201</v>
      </c>
    </row>
    <row r="28" spans="1:8" x14ac:dyDescent="0.2">
      <c r="A28" s="8" t="s">
        <v>11</v>
      </c>
      <c r="B28" s="2">
        <v>23</v>
      </c>
      <c r="C28" s="12">
        <v>48513</v>
      </c>
      <c r="D28" s="5">
        <f t="shared" si="3"/>
        <v>53007.633939389649</v>
      </c>
      <c r="E28" s="5">
        <f t="shared" si="5"/>
        <v>349.29213469008243</v>
      </c>
      <c r="F28" s="5">
        <f t="shared" si="4"/>
        <v>-4371.8038787840178</v>
      </c>
      <c r="G28" s="18">
        <f t="shared" si="6"/>
        <v>50267.71515150903</v>
      </c>
    </row>
    <row r="29" spans="1:8" x14ac:dyDescent="0.2">
      <c r="A29" s="9" t="s">
        <v>12</v>
      </c>
      <c r="B29" s="10">
        <v>24</v>
      </c>
      <c r="C29" s="15">
        <v>49278</v>
      </c>
      <c r="D29" s="11">
        <f t="shared" si="3"/>
        <v>52505.648251855804</v>
      </c>
      <c r="E29" s="11">
        <f t="shared" si="5"/>
        <v>179.03657024529704</v>
      </c>
      <c r="F29" s="11">
        <f t="shared" si="4"/>
        <v>-3029.0167600035575</v>
      </c>
      <c r="G29" s="18">
        <f t="shared" si="6"/>
        <v>52115.592740746397</v>
      </c>
      <c r="H29" s="3"/>
    </row>
    <row r="30" spans="1:8" x14ac:dyDescent="0.2">
      <c r="A30" s="8" t="s">
        <v>1</v>
      </c>
      <c r="B30" s="2">
        <v>25</v>
      </c>
      <c r="C30" s="12">
        <v>48134</v>
      </c>
      <c r="D30" s="5">
        <f t="shared" si="3"/>
        <v>52635.274937970767</v>
      </c>
      <c r="E30" s="5">
        <f t="shared" si="5"/>
        <v>169.15459341923031</v>
      </c>
      <c r="F30" s="14">
        <f t="shared" si="4"/>
        <v>-4489.7459650070241</v>
      </c>
      <c r="G30" s="18">
        <f t="shared" si="6"/>
        <v>48298.699613767771</v>
      </c>
      <c r="H30" s="3"/>
    </row>
    <row r="31" spans="1:8" x14ac:dyDescent="0.2">
      <c r="A31" s="8" t="s">
        <v>2</v>
      </c>
      <c r="B31" s="2">
        <v>26</v>
      </c>
      <c r="C31" s="12">
        <v>54887</v>
      </c>
      <c r="D31" s="5">
        <f t="shared" si="3"/>
        <v>54331.454394472996</v>
      </c>
      <c r="E31" s="5">
        <f t="shared" si="5"/>
        <v>474.55956603582996</v>
      </c>
      <c r="F31" s="14">
        <f t="shared" si="4"/>
        <v>199.23980414097122</v>
      </c>
      <c r="G31" s="18">
        <f t="shared" si="6"/>
        <v>49796.917123056672</v>
      </c>
      <c r="H31" s="3"/>
    </row>
    <row r="32" spans="1:8" x14ac:dyDescent="0.2">
      <c r="A32" s="8" t="s">
        <v>3</v>
      </c>
      <c r="B32" s="2">
        <v>27</v>
      </c>
      <c r="C32" s="12">
        <v>61064</v>
      </c>
      <c r="D32" s="5">
        <f t="shared" si="3"/>
        <v>55495.56298350617</v>
      </c>
      <c r="E32" s="5">
        <f t="shared" si="5"/>
        <v>612.4693706352989</v>
      </c>
      <c r="F32" s="14">
        <f t="shared" si="4"/>
        <v>5407.5422444611149</v>
      </c>
      <c r="G32" s="18">
        <f t="shared" si="6"/>
        <v>58765.503256675504</v>
      </c>
      <c r="H32" s="3"/>
    </row>
    <row r="33" spans="1:8" x14ac:dyDescent="0.2">
      <c r="A33" s="8" t="s">
        <v>4</v>
      </c>
      <c r="B33" s="2">
        <v>28</v>
      </c>
      <c r="C33" s="12">
        <v>53350</v>
      </c>
      <c r="D33" s="5">
        <f t="shared" si="3"/>
        <v>55065.738308435029</v>
      </c>
      <c r="E33" s="5">
        <f t="shared" si="5"/>
        <v>404.01056149401103</v>
      </c>
      <c r="F33" s="14">
        <f t="shared" si="4"/>
        <v>-1472.5363644368588</v>
      </c>
      <c r="G33" s="18">
        <f t="shared" si="6"/>
        <v>56824.313485688144</v>
      </c>
      <c r="H33" s="3"/>
    </row>
    <row r="34" spans="1:8" x14ac:dyDescent="0.2">
      <c r="A34" s="8" t="s">
        <v>5</v>
      </c>
      <c r="B34" s="2">
        <v>29</v>
      </c>
      <c r="C34" s="12">
        <v>59467</v>
      </c>
      <c r="D34" s="5">
        <f t="shared" si="3"/>
        <v>55803.640644424362</v>
      </c>
      <c r="E34" s="5">
        <f t="shared" si="5"/>
        <v>470.7889163930754</v>
      </c>
      <c r="F34" s="14">
        <f t="shared" si="4"/>
        <v>3585.4512748600619</v>
      </c>
      <c r="G34" s="18">
        <f t="shared" si="6"/>
        <v>58354.027418348916</v>
      </c>
      <c r="H34" s="3"/>
    </row>
    <row r="35" spans="1:8" x14ac:dyDescent="0.2">
      <c r="A35" s="8" t="s">
        <v>6</v>
      </c>
      <c r="B35" s="2">
        <v>30</v>
      </c>
      <c r="C35" s="12">
        <v>59370</v>
      </c>
      <c r="D35" s="5">
        <f t="shared" si="3"/>
        <v>55900.116684374429</v>
      </c>
      <c r="E35" s="5">
        <f t="shared" si="5"/>
        <v>395.92634110447364</v>
      </c>
      <c r="F35" s="14">
        <f t="shared" si="4"/>
        <v>3557.2229867956066</v>
      </c>
      <c r="G35" s="18">
        <f t="shared" si="6"/>
        <v>60617.709588143356</v>
      </c>
      <c r="H35" s="3"/>
    </row>
    <row r="36" spans="1:8" x14ac:dyDescent="0.2">
      <c r="A36" s="8" t="s">
        <v>7</v>
      </c>
      <c r="B36" s="2">
        <v>31</v>
      </c>
      <c r="C36" s="12">
        <v>55088</v>
      </c>
      <c r="D36" s="5">
        <f t="shared" si="3"/>
        <v>55241.36683955905</v>
      </c>
      <c r="E36" s="5">
        <f t="shared" si="5"/>
        <v>184.99110392050324</v>
      </c>
      <c r="F36" s="14">
        <f t="shared" si="4"/>
        <v>92.724270488914925</v>
      </c>
      <c r="G36" s="18">
        <f t="shared" si="6"/>
        <v>58603.587286399503</v>
      </c>
      <c r="H36" s="3"/>
    </row>
    <row r="37" spans="1:8" x14ac:dyDescent="0.2">
      <c r="A37" s="8" t="s">
        <v>8</v>
      </c>
      <c r="B37" s="2">
        <v>32</v>
      </c>
      <c r="C37" s="12">
        <v>59349</v>
      </c>
      <c r="D37" s="5">
        <f t="shared" si="3"/>
        <v>55998.507589801186</v>
      </c>
      <c r="E37" s="5">
        <f t="shared" si="5"/>
        <v>299.42103318482964</v>
      </c>
      <c r="F37" s="14">
        <f t="shared" si="4"/>
        <v>3216.9908260570969</v>
      </c>
      <c r="G37" s="18">
        <f t="shared" si="6"/>
        <v>57441.834512261194</v>
      </c>
      <c r="H37" s="3"/>
    </row>
    <row r="38" spans="1:8" x14ac:dyDescent="0.2">
      <c r="A38" s="8" t="s">
        <v>9</v>
      </c>
      <c r="B38" s="2">
        <v>33</v>
      </c>
      <c r="C38" s="12">
        <v>54472</v>
      </c>
      <c r="D38" s="5">
        <f t="shared" si="3"/>
        <v>56311.485859042965</v>
      </c>
      <c r="E38" s="5">
        <f t="shared" si="5"/>
        <v>302.13248039621959</v>
      </c>
      <c r="F38" s="14">
        <f t="shared" si="4"/>
        <v>-1842.6492141229216</v>
      </c>
      <c r="G38" s="18">
        <f t="shared" si="6"/>
        <v>54426.809213143482</v>
      </c>
      <c r="H38" s="3"/>
    </row>
    <row r="39" spans="1:8" x14ac:dyDescent="0.2">
      <c r="A39" s="8" t="s">
        <v>10</v>
      </c>
      <c r="B39" s="2">
        <v>34</v>
      </c>
      <c r="C39" s="12">
        <v>53164</v>
      </c>
      <c r="D39" s="5">
        <f t="shared" si="3"/>
        <v>56339.850666694096</v>
      </c>
      <c r="E39" s="5">
        <f t="shared" si="5"/>
        <v>247.37894584720183</v>
      </c>
      <c r="F39" s="14">
        <f t="shared" si="4"/>
        <v>-3111.9715430535757</v>
      </c>
      <c r="G39" s="18">
        <f t="shared" si="6"/>
        <v>54076.558909150284</v>
      </c>
      <c r="H39" s="3"/>
    </row>
    <row r="40" spans="1:8" x14ac:dyDescent="0.2">
      <c r="A40" s="8" t="s">
        <v>11</v>
      </c>
      <c r="B40" s="2">
        <v>35</v>
      </c>
      <c r="C40" s="12">
        <v>48793</v>
      </c>
      <c r="D40" s="5">
        <f t="shared" si="3"/>
        <v>55560.501892414104</v>
      </c>
      <c r="E40" s="5">
        <f t="shared" si="5"/>
        <v>42.033401821763135</v>
      </c>
      <c r="F40" s="14">
        <f t="shared" si="4"/>
        <v>-6527.932091051096</v>
      </c>
      <c r="G40" s="18">
        <f t="shared" si="6"/>
        <v>52215.425733757278</v>
      </c>
      <c r="H40" s="3"/>
    </row>
    <row r="41" spans="1:8" x14ac:dyDescent="0.2">
      <c r="A41" s="9" t="s">
        <v>12</v>
      </c>
      <c r="B41" s="10">
        <v>36</v>
      </c>
      <c r="C41" s="15">
        <v>46956</v>
      </c>
      <c r="D41" s="11">
        <f t="shared" si="3"/>
        <v>53917.279733966163</v>
      </c>
      <c r="E41" s="11">
        <f t="shared" si="5"/>
        <v>-295.01771023217776</v>
      </c>
      <c r="F41" s="11">
        <f t="shared" si="4"/>
        <v>-6568.0534365699032</v>
      </c>
      <c r="G41" s="20">
        <f t="shared" si="6"/>
        <v>52573.518534232309</v>
      </c>
      <c r="H41" s="3"/>
    </row>
    <row r="42" spans="1:8" x14ac:dyDescent="0.2">
      <c r="A42" s="19" t="s">
        <v>1</v>
      </c>
      <c r="B42" s="2">
        <v>37</v>
      </c>
      <c r="E42" s="3"/>
      <c r="F42" s="3"/>
      <c r="G42" s="18">
        <f t="shared" si="6"/>
        <v>49132.516058726964</v>
      </c>
      <c r="H42" s="3"/>
    </row>
  </sheetData>
  <pageMargins left="0.7" right="0.7" top="0.75" bottom="0.75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Evans, James (evansjr)</cp:lastModifiedBy>
  <dcterms:created xsi:type="dcterms:W3CDTF">1999-03-19T17:57:22Z</dcterms:created>
  <dcterms:modified xsi:type="dcterms:W3CDTF">2020-02-12T14:15:14Z</dcterms:modified>
</cp:coreProperties>
</file>