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5240" yWindow="9300" windowWidth="24860" windowHeight="13300" tabRatio="759"/>
  </bookViews>
  <sheets>
    <sheet name="Model" sheetId="1" r:id="rId1"/>
    <sheet name="Answer Report 1" sheetId="6" r:id="rId2"/>
    <sheet name="Sensitivity Report 1" sheetId="7" r:id="rId3"/>
    <sheet name="Alternate Model" sheetId="3" r:id="rId4"/>
    <sheet name="Answer Report 2" sheetId="8" r:id="rId5"/>
    <sheet name="Sensitivity Report 2" sheetId="9" r:id="rId6"/>
    <sheet name="Comparison" sheetId="10" r:id="rId7"/>
  </sheets>
  <definedNames>
    <definedName name="coin_cuttype" localSheetId="3" hidden="1">1</definedName>
    <definedName name="coin_cuttype" localSheetId="0" hidden="1">1</definedName>
    <definedName name="coin_dualtol" localSheetId="3" hidden="1">0.0000001</definedName>
    <definedName name="coin_dualtol" localSheetId="0" hidden="1">0.0000001</definedName>
    <definedName name="coin_heurs" localSheetId="3" hidden="1">1</definedName>
    <definedName name="coin_heurs" localSheetId="0" hidden="1">1</definedName>
    <definedName name="coin_integerpresolve" localSheetId="3" hidden="1">1</definedName>
    <definedName name="coin_integerpresolve" localSheetId="0" hidden="1">1</definedName>
    <definedName name="coin_presolve1" localSheetId="3" hidden="1">1</definedName>
    <definedName name="coin_presolve1" localSheetId="0" hidden="1">1</definedName>
    <definedName name="coin_primaltol" localSheetId="3" hidden="1">0.0000001</definedName>
    <definedName name="coin_primaltol" localSheetId="0" hidden="1">0.0000001</definedName>
    <definedName name="solver_adj" localSheetId="3" hidden="1">'Alternate Model'!$B$13:$D$13</definedName>
    <definedName name="solver_adj" localSheetId="0" hidden="1">Model!$B$12:$D$13</definedName>
    <definedName name="solver_adj_ob" localSheetId="3" hidden="1">0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3" hidden="1">0</definedName>
    <definedName name="solver_cha" localSheetId="0" hidden="1">0</definedName>
    <definedName name="solver_chc1" localSheetId="3" hidden="1">0</definedName>
    <definedName name="solver_chc1" localSheetId="0" hidden="1">0</definedName>
    <definedName name="solver_chn" localSheetId="3" hidden="1">4</definedName>
    <definedName name="solver_chn" localSheetId="0" hidden="1">4</definedName>
    <definedName name="solver_chp1" localSheetId="3" hidden="1">0</definedName>
    <definedName name="solver_chp1" localSheetId="0" hidden="1">0</definedName>
    <definedName name="solver_cht" localSheetId="3" hidden="1">0</definedName>
    <definedName name="solver_cht" localSheetId="0" hidden="1">0</definedName>
    <definedName name="solver_cir1" localSheetId="3" hidden="1">1</definedName>
    <definedName name="solver_cir1" localSheetId="0" hidden="1">1</definedName>
    <definedName name="solver_con" localSheetId="3" hidden="1">" "</definedName>
    <definedName name="solver_con" localSheetId="0" hidden="1">" "</definedName>
    <definedName name="solver_con1" localSheetId="3" hidden="1">" "</definedName>
    <definedName name="solver_con1" localSheetId="0" hidden="1">" "</definedName>
    <definedName name="solver_dia" localSheetId="3" hidden="1">5</definedName>
    <definedName name="solver_dia" localSheetId="0" hidden="1">5</definedName>
    <definedName name="solver_drv" localSheetId="3" hidden="1">1</definedName>
    <definedName name="solver_drv" localSheetId="0" hidden="1">1</definedName>
    <definedName name="solver_dua" localSheetId="0" hidden="1">0</definedName>
    <definedName name="solver_eng" localSheetId="3" hidden="1">2</definedName>
    <definedName name="solver_eng" localSheetId="0" hidden="1">2</definedName>
    <definedName name="solver_gct" localSheetId="0" hidden="1">20</definedName>
    <definedName name="solver_glb" localSheetId="3" hidden="1">-1E+30</definedName>
    <definedName name="solver_glb" localSheetId="0" hidden="1">-1E+30</definedName>
    <definedName name="solver_gop" localSheetId="0" hidden="1">1</definedName>
    <definedName name="solver_gub" localSheetId="3" hidden="1">1E+30</definedName>
    <definedName name="solver_gub" localSheetId="0" hidden="1">1E+30</definedName>
    <definedName name="solver_iao" localSheetId="3" hidden="1">0</definedName>
    <definedName name="solver_iao" localSheetId="0" hidden="1">0</definedName>
    <definedName name="solver_ibd" localSheetId="0" hidden="1">0</definedName>
    <definedName name="solver_inc" localSheetId="3" hidden="1">0</definedName>
    <definedName name="solver_inc" localSheetId="0" hidden="1">0</definedName>
    <definedName name="solver_int" localSheetId="3" hidden="1">1</definedName>
    <definedName name="solver_int" localSheetId="0" hidden="1">1</definedName>
    <definedName name="solver_irs" localSheetId="3" hidden="1">0</definedName>
    <definedName name="solver_irs" localSheetId="0" hidden="1">0</definedName>
    <definedName name="solver_ism" localSheetId="3" hidden="1">0</definedName>
    <definedName name="solver_ism" localSheetId="0" hidden="1">0</definedName>
    <definedName name="solver_itr" localSheetId="3" hidden="1">2147483647</definedName>
    <definedName name="solver_itr" localSheetId="0" hidden="1">1000</definedName>
    <definedName name="solver_lhs_ob1" localSheetId="3" hidden="1">0</definedName>
    <definedName name="solver_lhs_ob1" localSheetId="0" hidden="1">0</definedName>
    <definedName name="solver_lhs1" localSheetId="3" hidden="1">'Alternate Model'!$B$14:$D$14</definedName>
    <definedName name="solver_lhs1" localSheetId="0" hidden="1">Model!$B$15:$D$15</definedName>
    <definedName name="solver_lin" localSheetId="3" hidden="1">1</definedName>
    <definedName name="solver_lin" localSheetId="0" hidden="1">1</definedName>
    <definedName name="solver_log" localSheetId="3" hidden="1">1</definedName>
    <definedName name="solver_log" localSheetId="0" hidden="1">1</definedName>
    <definedName name="solver_mda" localSheetId="3" hidden="1">4</definedName>
    <definedName name="solver_mda" localSheetId="0" hidden="1">4</definedName>
    <definedName name="solver_mip" localSheetId="3" hidden="1">2147483647</definedName>
    <definedName name="solver_mip" localSheetId="0" hidden="1">5000</definedName>
    <definedName name="solver_mod" localSheetId="3" hidden="1">3</definedName>
    <definedName name="solver_mod" localSheetId="0" hidden="1">3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5000</definedName>
    <definedName name="solver_ntr" localSheetId="3" hidden="1">2</definedName>
    <definedName name="solver_ntr" localSheetId="0" hidden="1">2</definedName>
    <definedName name="solver_ntri" hidden="1">1000</definedName>
    <definedName name="solver_num" localSheetId="3" hidden="1">1</definedName>
    <definedName name="solver_num" localSheetId="0" hidden="1">1</definedName>
    <definedName name="solver_obc" localSheetId="3" hidden="1">0</definedName>
    <definedName name="solver_obc" localSheetId="0" hidden="1">0</definedName>
    <definedName name="solver_obp" localSheetId="3" hidden="1">0</definedName>
    <definedName name="solver_obp" localSheetId="0" hidden="1">0</definedName>
    <definedName name="solver_ofx" localSheetId="0" hidden="1">0</definedName>
    <definedName name="solver_opt" localSheetId="3" hidden="1">'Alternate Model'!$B$18</definedName>
    <definedName name="solver_opt" localSheetId="0" hidden="1">Model!$B$18</definedName>
    <definedName name="solver_opt_ob" localSheetId="3" hidden="1">1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3" hidden="1">0</definedName>
    <definedName name="solver_psi" localSheetId="0" hidden="1">0</definedName>
    <definedName name="solver_rdp" localSheetId="3" hidden="1">0</definedName>
    <definedName name="solver_rdp" localSheetId="0" hidden="1">0</definedName>
    <definedName name="solver_red" localSheetId="0" hidden="1">0.000001</definedName>
    <definedName name="solver_rel1" localSheetId="3" hidden="1">3</definedName>
    <definedName name="solver_rel1" localSheetId="0" hidden="1">2</definedName>
    <definedName name="solver_rep" localSheetId="3" hidden="1">0</definedName>
    <definedName name="solver_rep" localSheetId="0" hidden="1">0</definedName>
    <definedName name="solver_rhs1" localSheetId="3" hidden="1">'Alternate Model'!$B$9:$D$9</definedName>
    <definedName name="solver_rhs1" localSheetId="0" hidden="1">Model!$B$8:$D$8</definedName>
    <definedName name="solver_rlx" localSheetId="3" hidden="1">0</definedName>
    <definedName name="solver_rlx" localSheetId="0" hidden="1">0</definedName>
    <definedName name="solver_rsmp" hidden="1">2</definedName>
    <definedName name="solver_rtr" localSheetId="3" hidden="1">0</definedName>
    <definedName name="solver_rtr" localSheetId="0" hidden="1">0</definedName>
    <definedName name="solver_rxc1" localSheetId="3" hidden="1">1</definedName>
    <definedName name="solver_rxc1" localSheetId="0" hidden="1">1</definedName>
    <definedName name="solver_rxv" localSheetId="3" hidden="1">1</definedName>
    <definedName name="solver_rxv" localSheetId="0" hidden="1">1</definedName>
    <definedName name="solver_scl" localSheetId="3" hidden="1">0</definedName>
    <definedName name="solver_scl" localSheetId="0" hidden="1">0</definedName>
    <definedName name="solver_seed" hidden="1">0</definedName>
    <definedName name="solver_sel" localSheetId="3" hidden="1">1</definedName>
    <definedName name="solver_sel" localSheetId="0" hidden="1">1</definedName>
    <definedName name="solver_sho" localSheetId="3" hidden="1">0</definedName>
    <definedName name="solver_sho" localSheetId="0" hidden="1">0</definedName>
    <definedName name="solver_slv" localSheetId="3" hidden="1">0</definedName>
    <definedName name="solver_slv" localSheetId="0" hidden="1">0</definedName>
    <definedName name="solver_slvu" localSheetId="3" hidden="1">0</definedName>
    <definedName name="solver_slvu" localSheetId="0" hidden="1">0</definedName>
    <definedName name="solver_tim" localSheetId="3" hidden="1">2147483647</definedName>
    <definedName name="solver_tim" localSheetId="0" hidden="1">100</definedName>
    <definedName name="solver_tol" localSheetId="3" hidden="1">0</definedName>
    <definedName name="solver_tol" localSheetId="0" hidden="1">0.05</definedName>
    <definedName name="solver_typ" localSheetId="3" hidden="1">2</definedName>
    <definedName name="solver_typ" localSheetId="0" hidden="1">2</definedName>
    <definedName name="solver_ubigm" localSheetId="3" hidden="1">1000000</definedName>
    <definedName name="solver_ubigm" localSheetId="0" hidden="1">1000000</definedName>
    <definedName name="solver_umod" localSheetId="3" hidden="1">1</definedName>
    <definedName name="solver_umod" localSheetId="0" hidden="1">1</definedName>
    <definedName name="solver_urs" localSheetId="3" hidden="1">0</definedName>
    <definedName name="solver_urs" localSheetId="0" hidden="1">0</definedName>
    <definedName name="solver_val" localSheetId="3" hidden="1">0</definedName>
    <definedName name="solver_val" localSheetId="0" hidden="1">0</definedName>
    <definedName name="solver_var" localSheetId="3" hidden="1">" "</definedName>
    <definedName name="solver_var" localSheetId="0" hidden="1">" "</definedName>
    <definedName name="solver_ver" localSheetId="3" hidden="1">11</definedName>
    <definedName name="solver_ver" localSheetId="0" hidden="1">11</definedName>
    <definedName name="solver_vir" localSheetId="3" hidden="1">1</definedName>
    <definedName name="solver_vir" localSheetId="0" hidden="1">1</definedName>
    <definedName name="solver_vol" localSheetId="3" hidden="1">0</definedName>
    <definedName name="solver_vol" localSheetId="0" hidden="1">0</definedName>
    <definedName name="solver_vst" localSheetId="3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D14" i="3"/>
  <c r="C14" i="3"/>
  <c r="B14" i="3"/>
  <c r="B18" i="1"/>
  <c r="D15" i="1"/>
  <c r="C15" i="1"/>
  <c r="B15" i="1"/>
  <c r="B15" i="3"/>
  <c r="D15" i="3"/>
  <c r="C15" i="3"/>
  <c r="B18" i="3"/>
</calcChain>
</file>

<file path=xl/sharedStrings.xml><?xml version="1.0" encoding="utf-8"?>
<sst xmlns="http://schemas.openxmlformats.org/spreadsheetml/2006/main" count="316" uniqueCount="79">
  <si>
    <t>Cost</t>
  </si>
  <si>
    <t>Production</t>
  </si>
  <si>
    <t>Inventory</t>
  </si>
  <si>
    <t>Demand</t>
  </si>
  <si>
    <t>Net production</t>
  </si>
  <si>
    <t>Total</t>
  </si>
  <si>
    <t>K&amp;L Designs</t>
  </si>
  <si>
    <t>Data</t>
  </si>
  <si>
    <t xml:space="preserve">Model </t>
  </si>
  <si>
    <t>Unit Production Cost</t>
  </si>
  <si>
    <t>Unit Inventory Holding Cost</t>
  </si>
  <si>
    <t>Cumulative Demand</t>
  </si>
  <si>
    <t>Cumulative Production</t>
  </si>
  <si>
    <t>Model</t>
  </si>
  <si>
    <t>Objective Cell (Min)</t>
  </si>
  <si>
    <t>Cell</t>
  </si>
  <si>
    <t>Name</t>
  </si>
  <si>
    <t>Original Value</t>
  </si>
  <si>
    <t>Final Value</t>
  </si>
  <si>
    <t>$B$18</t>
  </si>
  <si>
    <t>Total Cost</t>
  </si>
  <si>
    <t>Decision Variable Cells</t>
  </si>
  <si>
    <t>Type</t>
  </si>
  <si>
    <t>$B$12</t>
  </si>
  <si>
    <t>Normal</t>
  </si>
  <si>
    <t>$C$12</t>
  </si>
  <si>
    <t>$D$12</t>
  </si>
  <si>
    <t>$B$13</t>
  </si>
  <si>
    <t>$C$13</t>
  </si>
  <si>
    <t>$D$13</t>
  </si>
  <si>
    <t>Constraints</t>
  </si>
  <si>
    <t>Cell Value</t>
  </si>
  <si>
    <t>Formula</t>
  </si>
  <si>
    <t>Status</t>
  </si>
  <si>
    <t>Slack</t>
  </si>
  <si>
    <t>$B$15</t>
  </si>
  <si>
    <t>$B$15=$B$8</t>
  </si>
  <si>
    <t>Binding</t>
  </si>
  <si>
    <t>$C$15</t>
  </si>
  <si>
    <t>$C$15=$C$8</t>
  </si>
  <si>
    <t>$D$15</t>
  </si>
  <si>
    <t>$D$15=$D$8</t>
  </si>
  <si>
    <t>Final</t>
  </si>
  <si>
    <t>Reduced</t>
  </si>
  <si>
    <t>Objective</t>
  </si>
  <si>
    <t>Allowable</t>
  </si>
  <si>
    <t>Value</t>
  </si>
  <si>
    <t>Coefficient</t>
  </si>
  <si>
    <t>Increase</t>
  </si>
  <si>
    <t>Decrease</t>
  </si>
  <si>
    <t>Shadow</t>
  </si>
  <si>
    <t>Constraint</t>
  </si>
  <si>
    <t>Price</t>
  </si>
  <si>
    <t>R.H. Side</t>
  </si>
  <si>
    <t>Autumn</t>
  </si>
  <si>
    <t xml:space="preserve">Winter </t>
  </si>
  <si>
    <t>Spring</t>
  </si>
  <si>
    <t>Production Autumn</t>
  </si>
  <si>
    <t xml:space="preserve">Production Winter </t>
  </si>
  <si>
    <t>Production Spring</t>
  </si>
  <si>
    <t>Inventory Autumn</t>
  </si>
  <si>
    <t xml:space="preserve">Inventory Winter </t>
  </si>
  <si>
    <t>Inventory Spring</t>
  </si>
  <si>
    <t>Net production Autumn</t>
  </si>
  <si>
    <t xml:space="preserve">Net production Winter </t>
  </si>
  <si>
    <t>Net production Spring</t>
  </si>
  <si>
    <t>$B$14</t>
  </si>
  <si>
    <t>Cumulative Production Autumn</t>
  </si>
  <si>
    <t>$B$14&gt;=$B$9</t>
  </si>
  <si>
    <t>Not Binding</t>
  </si>
  <si>
    <t>$C$14</t>
  </si>
  <si>
    <t xml:space="preserve">Cumulative Production Winter </t>
  </si>
  <si>
    <t>$C$14&gt;=$C$9</t>
  </si>
  <si>
    <t>$D$14</t>
  </si>
  <si>
    <t>Cumulative Production Spring</t>
  </si>
  <si>
    <t>$D$14&gt;=$D$9</t>
  </si>
  <si>
    <t>K&amp;L Designs Alternate Model</t>
  </si>
  <si>
    <t>Original Model</t>
  </si>
  <si>
    <t>Alternate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</si>
</sst>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3" borderId="15" xfId="0" applyFont="1" applyFill="1" applyBorder="1"/>
    <xf numFmtId="0" fontId="3" fillId="3" borderId="0" xfId="0" applyFont="1" applyFill="1" applyBorder="1"/>
    <xf numFmtId="0" fontId="3" fillId="3" borderId="16" xfId="0" applyFont="1" applyFill="1" applyBorder="1"/>
    <xf numFmtId="0" fontId="4" fillId="3" borderId="15" xfId="0" applyFont="1" applyFill="1" applyBorder="1" applyAlignment="1">
      <alignment horizontal="right"/>
    </xf>
    <xf numFmtId="0" fontId="4" fillId="3" borderId="0" xfId="0" applyFont="1" applyFill="1" applyBorder="1"/>
    <xf numFmtId="0" fontId="4" fillId="3" borderId="16" xfId="0" applyFont="1" applyFill="1" applyBorder="1"/>
    <xf numFmtId="44" fontId="3" fillId="3" borderId="0" xfId="1" applyFont="1" applyFill="1" applyBorder="1"/>
    <xf numFmtId="44" fontId="3" fillId="3" borderId="16" xfId="1" applyFont="1" applyFill="1" applyBorder="1"/>
    <xf numFmtId="0" fontId="4" fillId="3" borderId="4" xfId="0" applyFont="1" applyFill="1" applyBorder="1" applyAlignment="1">
      <alignment horizontal="right"/>
    </xf>
    <xf numFmtId="0" fontId="3" fillId="3" borderId="5" xfId="0" applyFont="1" applyFill="1" applyBorder="1"/>
    <xf numFmtId="0" fontId="3" fillId="3" borderId="6" xfId="0" applyFon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44" fontId="3" fillId="4" borderId="17" xfId="1" applyFont="1" applyFill="1" applyBorder="1"/>
    <xf numFmtId="0" fontId="5" fillId="0" borderId="12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3" fillId="0" borderId="14" xfId="0" applyFont="1" applyFill="1" applyBorder="1" applyAlignment="1"/>
    <xf numFmtId="0" fontId="3" fillId="0" borderId="14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5" fillId="0" borderId="10" xfId="0" applyFont="1" applyFill="1" applyBorder="1" applyAlignment="1">
      <alignment horizontal="center"/>
    </xf>
    <xf numFmtId="44" fontId="5" fillId="0" borderId="10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3" fillId="3" borderId="15" xfId="0" applyFont="1" applyFill="1" applyBorder="1"/>
    <xf numFmtId="0" fontId="4" fillId="0" borderId="0" xfId="0" applyFont="1" applyAlignment="1">
      <alignment horizontal="left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baseColWidth="10" defaultColWidth="8.83203125" defaultRowHeight="16" x14ac:dyDescent="0.2"/>
  <cols>
    <col min="1" max="1" width="27.5" style="2" bestFit="1" customWidth="1"/>
    <col min="2" max="2" width="11.33203125" style="2" bestFit="1" customWidth="1"/>
    <col min="3" max="4" width="8.5" style="2" bestFit="1" customWidth="1"/>
    <col min="5" max="16384" width="8.83203125" style="2"/>
  </cols>
  <sheetData>
    <row r="1" spans="1:4" x14ac:dyDescent="0.2">
      <c r="A1" s="1" t="s">
        <v>6</v>
      </c>
    </row>
    <row r="3" spans="1:4" x14ac:dyDescent="0.2">
      <c r="A3" s="3" t="s">
        <v>7</v>
      </c>
      <c r="B3" s="4"/>
      <c r="C3" s="4"/>
      <c r="D3" s="5"/>
    </row>
    <row r="4" spans="1:4" x14ac:dyDescent="0.2">
      <c r="A4" s="6"/>
      <c r="B4" s="7"/>
      <c r="C4" s="7"/>
      <c r="D4" s="8"/>
    </row>
    <row r="5" spans="1:4" x14ac:dyDescent="0.2">
      <c r="A5" s="9"/>
      <c r="B5" s="10" t="s">
        <v>54</v>
      </c>
      <c r="C5" s="10" t="s">
        <v>55</v>
      </c>
      <c r="D5" s="11" t="s">
        <v>56</v>
      </c>
    </row>
    <row r="6" spans="1:4" x14ac:dyDescent="0.2">
      <c r="A6" s="9" t="s">
        <v>9</v>
      </c>
      <c r="B6" s="12">
        <v>11</v>
      </c>
      <c r="C6" s="12">
        <v>14</v>
      </c>
      <c r="D6" s="13">
        <v>12.5</v>
      </c>
    </row>
    <row r="7" spans="1:4" x14ac:dyDescent="0.2">
      <c r="A7" s="9" t="s">
        <v>10</v>
      </c>
      <c r="B7" s="12">
        <v>1.2</v>
      </c>
      <c r="C7" s="12">
        <v>1.2</v>
      </c>
      <c r="D7" s="13">
        <v>1.2</v>
      </c>
    </row>
    <row r="8" spans="1:4" x14ac:dyDescent="0.2">
      <c r="A8" s="14" t="s">
        <v>3</v>
      </c>
      <c r="B8" s="15">
        <v>150</v>
      </c>
      <c r="C8" s="15">
        <v>400</v>
      </c>
      <c r="D8" s="16">
        <v>50</v>
      </c>
    </row>
    <row r="10" spans="1:4" x14ac:dyDescent="0.2">
      <c r="A10" s="17" t="s">
        <v>8</v>
      </c>
    </row>
    <row r="11" spans="1:4" x14ac:dyDescent="0.2">
      <c r="A11" s="17"/>
      <c r="B11" s="17" t="s">
        <v>54</v>
      </c>
      <c r="C11" s="17" t="s">
        <v>55</v>
      </c>
      <c r="D11" s="17" t="s">
        <v>56</v>
      </c>
    </row>
    <row r="12" spans="1:4" x14ac:dyDescent="0.2">
      <c r="A12" s="18" t="s">
        <v>1</v>
      </c>
      <c r="B12" s="19">
        <v>550</v>
      </c>
      <c r="C12" s="20">
        <v>0</v>
      </c>
      <c r="D12" s="21">
        <v>50</v>
      </c>
    </row>
    <row r="13" spans="1:4" x14ac:dyDescent="0.2">
      <c r="A13" s="18" t="s">
        <v>2</v>
      </c>
      <c r="B13" s="22">
        <v>400</v>
      </c>
      <c r="C13" s="23">
        <v>0</v>
      </c>
      <c r="D13" s="24">
        <v>0</v>
      </c>
    </row>
    <row r="14" spans="1:4" x14ac:dyDescent="0.2">
      <c r="A14" s="17"/>
    </row>
    <row r="15" spans="1:4" x14ac:dyDescent="0.2">
      <c r="A15" s="18" t="s">
        <v>4</v>
      </c>
      <c r="B15" s="2">
        <f>B12-B13</f>
        <v>150</v>
      </c>
      <c r="C15" s="2">
        <f>C12-C13+B13</f>
        <v>400</v>
      </c>
      <c r="D15" s="2">
        <f>D12-D13+C13</f>
        <v>50</v>
      </c>
    </row>
    <row r="16" spans="1:4" x14ac:dyDescent="0.2">
      <c r="A16" s="17"/>
    </row>
    <row r="17" spans="1:2" x14ac:dyDescent="0.2">
      <c r="A17" s="17"/>
      <c r="B17" s="17" t="s">
        <v>0</v>
      </c>
    </row>
    <row r="18" spans="1:2" x14ac:dyDescent="0.2">
      <c r="A18" s="18" t="s">
        <v>5</v>
      </c>
      <c r="B18" s="25">
        <f>SUMPRODUCT(B6:D7,B12:D13)</f>
        <v>7155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showGridLines="0" workbookViewId="0"/>
  </sheetViews>
  <sheetFormatPr baseColWidth="10" defaultColWidth="8.83203125" defaultRowHeight="16" x14ac:dyDescent="0.2"/>
  <cols>
    <col min="1" max="1" width="6" style="2" customWidth="1"/>
    <col min="2" max="2" width="7" style="2" bestFit="1" customWidth="1"/>
    <col min="3" max="3" width="21.5" style="2" bestFit="1" customWidth="1"/>
    <col min="4" max="4" width="14.5" style="2" bestFit="1" customWidth="1"/>
    <col min="5" max="5" width="13" style="2" bestFit="1" customWidth="1"/>
    <col min="6" max="6" width="7.83203125" style="2" bestFit="1" customWidth="1"/>
    <col min="7" max="7" width="6.33203125" style="2" bestFit="1" customWidth="1"/>
    <col min="8" max="16384" width="8.83203125" style="2"/>
  </cols>
  <sheetData>
    <row r="2" spans="1:6" ht="17" thickBot="1" x14ac:dyDescent="0.25">
      <c r="A2" s="2" t="s">
        <v>14</v>
      </c>
    </row>
    <row r="3" spans="1:6" ht="17" thickBot="1" x14ac:dyDescent="0.25">
      <c r="B3" s="26" t="s">
        <v>15</v>
      </c>
      <c r="C3" s="26" t="s">
        <v>16</v>
      </c>
      <c r="D3" s="26" t="s">
        <v>17</v>
      </c>
      <c r="E3" s="26" t="s">
        <v>18</v>
      </c>
    </row>
    <row r="4" spans="1:6" ht="17" thickBot="1" x14ac:dyDescent="0.25">
      <c r="B4" s="27" t="s">
        <v>19</v>
      </c>
      <c r="C4" s="27" t="s">
        <v>20</v>
      </c>
      <c r="D4" s="27">
        <v>0</v>
      </c>
      <c r="E4" s="27">
        <v>7155</v>
      </c>
    </row>
    <row r="7" spans="1:6" ht="17" thickBot="1" x14ac:dyDescent="0.25">
      <c r="A7" s="2" t="s">
        <v>21</v>
      </c>
    </row>
    <row r="8" spans="1:6" ht="17" thickBot="1" x14ac:dyDescent="0.25">
      <c r="B8" s="26" t="s">
        <v>15</v>
      </c>
      <c r="C8" s="26" t="s">
        <v>16</v>
      </c>
      <c r="D8" s="26" t="s">
        <v>17</v>
      </c>
      <c r="E8" s="26" t="s">
        <v>18</v>
      </c>
      <c r="F8" s="26" t="s">
        <v>22</v>
      </c>
    </row>
    <row r="9" spans="1:6" x14ac:dyDescent="0.2">
      <c r="B9" s="28" t="s">
        <v>23</v>
      </c>
      <c r="C9" s="28" t="s">
        <v>57</v>
      </c>
      <c r="D9" s="29">
        <v>0</v>
      </c>
      <c r="E9" s="29">
        <v>550</v>
      </c>
      <c r="F9" s="28" t="s">
        <v>24</v>
      </c>
    </row>
    <row r="10" spans="1:6" x14ac:dyDescent="0.2">
      <c r="B10" s="28" t="s">
        <v>25</v>
      </c>
      <c r="C10" s="28" t="s">
        <v>58</v>
      </c>
      <c r="D10" s="29">
        <v>0</v>
      </c>
      <c r="E10" s="29">
        <v>0</v>
      </c>
      <c r="F10" s="28" t="s">
        <v>24</v>
      </c>
    </row>
    <row r="11" spans="1:6" x14ac:dyDescent="0.2">
      <c r="B11" s="28" t="s">
        <v>26</v>
      </c>
      <c r="C11" s="28" t="s">
        <v>59</v>
      </c>
      <c r="D11" s="29">
        <v>0</v>
      </c>
      <c r="E11" s="29">
        <v>50</v>
      </c>
      <c r="F11" s="28" t="s">
        <v>24</v>
      </c>
    </row>
    <row r="12" spans="1:6" x14ac:dyDescent="0.2">
      <c r="B12" s="28" t="s">
        <v>27</v>
      </c>
      <c r="C12" s="28" t="s">
        <v>60</v>
      </c>
      <c r="D12" s="29">
        <v>0</v>
      </c>
      <c r="E12" s="29">
        <v>400</v>
      </c>
      <c r="F12" s="28" t="s">
        <v>24</v>
      </c>
    </row>
    <row r="13" spans="1:6" x14ac:dyDescent="0.2">
      <c r="B13" s="28" t="s">
        <v>28</v>
      </c>
      <c r="C13" s="28" t="s">
        <v>61</v>
      </c>
      <c r="D13" s="29">
        <v>0</v>
      </c>
      <c r="E13" s="29">
        <v>0</v>
      </c>
      <c r="F13" s="28" t="s">
        <v>24</v>
      </c>
    </row>
    <row r="14" spans="1:6" ht="17" thickBot="1" x14ac:dyDescent="0.25">
      <c r="B14" s="27" t="s">
        <v>29</v>
      </c>
      <c r="C14" s="27" t="s">
        <v>62</v>
      </c>
      <c r="D14" s="30">
        <v>0</v>
      </c>
      <c r="E14" s="30">
        <v>0</v>
      </c>
      <c r="F14" s="27" t="s">
        <v>24</v>
      </c>
    </row>
    <row r="16" spans="1:6" ht="17" thickBot="1" x14ac:dyDescent="0.25">
      <c r="A16" s="2" t="s">
        <v>30</v>
      </c>
    </row>
    <row r="17" spans="2:7" ht="17" thickBot="1" x14ac:dyDescent="0.25">
      <c r="B17" s="26" t="s">
        <v>15</v>
      </c>
      <c r="C17" s="26" t="s">
        <v>16</v>
      </c>
      <c r="D17" s="26" t="s">
        <v>31</v>
      </c>
      <c r="E17" s="26" t="s">
        <v>32</v>
      </c>
      <c r="F17" s="26" t="s">
        <v>33</v>
      </c>
      <c r="G17" s="26" t="s">
        <v>34</v>
      </c>
    </row>
    <row r="18" spans="2:7" x14ac:dyDescent="0.2">
      <c r="B18" s="28" t="s">
        <v>35</v>
      </c>
      <c r="C18" s="28" t="s">
        <v>63</v>
      </c>
      <c r="D18" s="29">
        <v>150</v>
      </c>
      <c r="E18" s="28" t="s">
        <v>36</v>
      </c>
      <c r="F18" s="28" t="s">
        <v>37</v>
      </c>
      <c r="G18" s="28">
        <v>0</v>
      </c>
    </row>
    <row r="19" spans="2:7" x14ac:dyDescent="0.2">
      <c r="B19" s="28" t="s">
        <v>38</v>
      </c>
      <c r="C19" s="28" t="s">
        <v>64</v>
      </c>
      <c r="D19" s="29">
        <v>400</v>
      </c>
      <c r="E19" s="28" t="s">
        <v>39</v>
      </c>
      <c r="F19" s="28" t="s">
        <v>37</v>
      </c>
      <c r="G19" s="28">
        <v>0</v>
      </c>
    </row>
    <row r="20" spans="2:7" ht="17" thickBot="1" x14ac:dyDescent="0.25">
      <c r="B20" s="27" t="s">
        <v>40</v>
      </c>
      <c r="C20" s="27" t="s">
        <v>65</v>
      </c>
      <c r="D20" s="30">
        <v>50</v>
      </c>
      <c r="E20" s="27" t="s">
        <v>41</v>
      </c>
      <c r="F20" s="27" t="s">
        <v>37</v>
      </c>
      <c r="G20" s="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workbookViewId="0"/>
  </sheetViews>
  <sheetFormatPr baseColWidth="10" defaultColWidth="8.83203125" defaultRowHeight="16" x14ac:dyDescent="0.2"/>
  <cols>
    <col min="1" max="1" width="4.83203125" style="2" customWidth="1"/>
    <col min="2" max="2" width="7" style="2" bestFit="1" customWidth="1"/>
    <col min="3" max="3" width="21.5" style="2" bestFit="1" customWidth="1"/>
    <col min="4" max="4" width="11.6640625" style="2" bestFit="1" customWidth="1"/>
    <col min="5" max="5" width="10.83203125" style="2" bestFit="1" customWidth="1"/>
    <col min="6" max="6" width="11.5" style="2" bestFit="1" customWidth="1"/>
    <col min="7" max="7" width="11.6640625" style="2" bestFit="1" customWidth="1"/>
    <col min="8" max="8" width="12.83203125" style="2" bestFit="1" customWidth="1"/>
    <col min="9" max="16384" width="8.83203125" style="2"/>
  </cols>
  <sheetData>
    <row r="2" spans="1:8" ht="17" thickBot="1" x14ac:dyDescent="0.25">
      <c r="A2" s="2" t="s">
        <v>14</v>
      </c>
    </row>
    <row r="3" spans="1:8" ht="17" thickBot="1" x14ac:dyDescent="0.25">
      <c r="B3" s="26" t="s">
        <v>15</v>
      </c>
      <c r="C3" s="26" t="s">
        <v>16</v>
      </c>
      <c r="D3" s="26" t="s">
        <v>18</v>
      </c>
      <c r="E3" s="26"/>
    </row>
    <row r="4" spans="1:8" ht="17" thickBot="1" x14ac:dyDescent="0.25">
      <c r="B4" s="27" t="s">
        <v>19</v>
      </c>
      <c r="C4" s="27" t="s">
        <v>20</v>
      </c>
      <c r="D4" s="27">
        <v>7155</v>
      </c>
      <c r="E4" s="27"/>
    </row>
    <row r="6" spans="1:8" ht="17" thickBot="1" x14ac:dyDescent="0.25">
      <c r="A6" s="2" t="s">
        <v>21</v>
      </c>
    </row>
    <row r="7" spans="1:8" x14ac:dyDescent="0.2">
      <c r="B7" s="31"/>
      <c r="C7" s="31"/>
      <c r="D7" s="32" t="s">
        <v>42</v>
      </c>
      <c r="E7" s="32" t="s">
        <v>43</v>
      </c>
      <c r="F7" s="31" t="s">
        <v>44</v>
      </c>
      <c r="G7" s="31" t="s">
        <v>45</v>
      </c>
      <c r="H7" s="31" t="s">
        <v>45</v>
      </c>
    </row>
    <row r="8" spans="1:8" ht="17" thickBot="1" x14ac:dyDescent="0.25">
      <c r="B8" s="33" t="s">
        <v>15</v>
      </c>
      <c r="C8" s="33" t="s">
        <v>16</v>
      </c>
      <c r="D8" s="33" t="s">
        <v>46</v>
      </c>
      <c r="E8" s="33" t="s">
        <v>0</v>
      </c>
      <c r="F8" s="33" t="s">
        <v>47</v>
      </c>
      <c r="G8" s="33" t="s">
        <v>48</v>
      </c>
      <c r="H8" s="33" t="s">
        <v>49</v>
      </c>
    </row>
    <row r="9" spans="1:8" x14ac:dyDescent="0.2">
      <c r="B9" s="28" t="s">
        <v>23</v>
      </c>
      <c r="C9" s="28" t="s">
        <v>57</v>
      </c>
      <c r="D9" s="29">
        <v>550</v>
      </c>
      <c r="E9" s="29">
        <v>0</v>
      </c>
      <c r="F9" s="28">
        <v>11</v>
      </c>
      <c r="G9" s="28">
        <v>1.8000001000000008</v>
      </c>
      <c r="H9" s="28">
        <v>0.90000009999999919</v>
      </c>
    </row>
    <row r="10" spans="1:8" x14ac:dyDescent="0.2">
      <c r="B10" s="28" t="s">
        <v>25</v>
      </c>
      <c r="C10" s="28" t="s">
        <v>58</v>
      </c>
      <c r="D10" s="29">
        <v>0</v>
      </c>
      <c r="E10" s="29">
        <v>1.8000000000000007</v>
      </c>
      <c r="F10" s="28">
        <v>14</v>
      </c>
      <c r="G10" s="28">
        <v>1E+30</v>
      </c>
      <c r="H10" s="28">
        <v>1.8000000000000007</v>
      </c>
    </row>
    <row r="11" spans="1:8" x14ac:dyDescent="0.2">
      <c r="B11" s="28" t="s">
        <v>26</v>
      </c>
      <c r="C11" s="28" t="s">
        <v>59</v>
      </c>
      <c r="D11" s="29">
        <v>50</v>
      </c>
      <c r="E11" s="29">
        <v>0</v>
      </c>
      <c r="F11" s="28">
        <v>12.5</v>
      </c>
      <c r="G11" s="28">
        <v>0.90000009999999919</v>
      </c>
      <c r="H11" s="28">
        <v>13.700000099999999</v>
      </c>
    </row>
    <row r="12" spans="1:8" x14ac:dyDescent="0.2">
      <c r="B12" s="28" t="s">
        <v>27</v>
      </c>
      <c r="C12" s="28" t="s">
        <v>60</v>
      </c>
      <c r="D12" s="29">
        <v>400</v>
      </c>
      <c r="E12" s="29">
        <v>0</v>
      </c>
      <c r="F12" s="28">
        <v>1.2</v>
      </c>
      <c r="G12" s="28">
        <v>1.8000001000000008</v>
      </c>
      <c r="H12" s="28">
        <v>0.90000009999999919</v>
      </c>
    </row>
    <row r="13" spans="1:8" x14ac:dyDescent="0.2">
      <c r="B13" s="28" t="s">
        <v>28</v>
      </c>
      <c r="C13" s="28" t="s">
        <v>61</v>
      </c>
      <c r="D13" s="29">
        <v>0</v>
      </c>
      <c r="E13" s="29">
        <v>0.89999999999999925</v>
      </c>
      <c r="F13" s="28">
        <v>1.2</v>
      </c>
      <c r="G13" s="28">
        <v>1E+30</v>
      </c>
      <c r="H13" s="28">
        <v>0.89999999999999925</v>
      </c>
    </row>
    <row r="14" spans="1:8" ht="17" thickBot="1" x14ac:dyDescent="0.25">
      <c r="B14" s="27" t="s">
        <v>29</v>
      </c>
      <c r="C14" s="27" t="s">
        <v>62</v>
      </c>
      <c r="D14" s="30">
        <v>0</v>
      </c>
      <c r="E14" s="30">
        <v>13.7</v>
      </c>
      <c r="F14" s="27">
        <v>1.2</v>
      </c>
      <c r="G14" s="27">
        <v>1E+30</v>
      </c>
      <c r="H14" s="27">
        <v>13.7</v>
      </c>
    </row>
    <row r="16" spans="1:8" ht="17" thickBot="1" x14ac:dyDescent="0.25">
      <c r="A16" s="2" t="s">
        <v>30</v>
      </c>
    </row>
    <row r="17" spans="2:8" x14ac:dyDescent="0.2">
      <c r="B17" s="31"/>
      <c r="C17" s="31"/>
      <c r="D17" s="31" t="s">
        <v>42</v>
      </c>
      <c r="E17" s="31" t="s">
        <v>50</v>
      </c>
      <c r="F17" s="31" t="s">
        <v>51</v>
      </c>
      <c r="G17" s="31" t="s">
        <v>45</v>
      </c>
      <c r="H17" s="31" t="s">
        <v>45</v>
      </c>
    </row>
    <row r="18" spans="2:8" ht="17" thickBot="1" x14ac:dyDescent="0.25">
      <c r="B18" s="33" t="s">
        <v>15</v>
      </c>
      <c r="C18" s="33" t="s">
        <v>16</v>
      </c>
      <c r="D18" s="33" t="s">
        <v>46</v>
      </c>
      <c r="E18" s="33" t="s">
        <v>52</v>
      </c>
      <c r="F18" s="33" t="s">
        <v>53</v>
      </c>
      <c r="G18" s="33" t="s">
        <v>48</v>
      </c>
      <c r="H18" s="33" t="s">
        <v>49</v>
      </c>
    </row>
    <row r="19" spans="2:8" x14ac:dyDescent="0.2">
      <c r="B19" s="28" t="s">
        <v>35</v>
      </c>
      <c r="C19" s="28" t="s">
        <v>63</v>
      </c>
      <c r="D19" s="29">
        <v>150</v>
      </c>
      <c r="E19" s="29">
        <v>11</v>
      </c>
      <c r="F19" s="28">
        <v>150</v>
      </c>
      <c r="G19" s="28">
        <v>1E+30</v>
      </c>
      <c r="H19" s="28">
        <v>550</v>
      </c>
    </row>
    <row r="20" spans="2:8" x14ac:dyDescent="0.2">
      <c r="B20" s="28" t="s">
        <v>38</v>
      </c>
      <c r="C20" s="28" t="s">
        <v>64</v>
      </c>
      <c r="D20" s="29">
        <v>400</v>
      </c>
      <c r="E20" s="29">
        <v>12.2</v>
      </c>
      <c r="F20" s="28">
        <v>400</v>
      </c>
      <c r="G20" s="28">
        <v>1E+30</v>
      </c>
      <c r="H20" s="28">
        <v>400</v>
      </c>
    </row>
    <row r="21" spans="2:8" ht="17" thickBot="1" x14ac:dyDescent="0.25">
      <c r="B21" s="27" t="s">
        <v>40</v>
      </c>
      <c r="C21" s="27" t="s">
        <v>65</v>
      </c>
      <c r="D21" s="30">
        <v>50</v>
      </c>
      <c r="E21" s="30">
        <v>12.5</v>
      </c>
      <c r="F21" s="27">
        <v>50</v>
      </c>
      <c r="G21" s="27">
        <v>1E+30</v>
      </c>
      <c r="H21" s="27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baseColWidth="10" defaultColWidth="8.83203125" defaultRowHeight="16" x14ac:dyDescent="0.2"/>
  <cols>
    <col min="1" max="1" width="29.1640625" style="2" bestFit="1" customWidth="1"/>
    <col min="2" max="2" width="11.33203125" style="2" bestFit="1" customWidth="1"/>
    <col min="3" max="4" width="8.5" style="2" bestFit="1" customWidth="1"/>
    <col min="5" max="16384" width="8.83203125" style="2"/>
  </cols>
  <sheetData>
    <row r="1" spans="1:4" x14ac:dyDescent="0.2">
      <c r="A1" s="17" t="s">
        <v>76</v>
      </c>
    </row>
    <row r="3" spans="1:4" x14ac:dyDescent="0.2">
      <c r="A3" s="3" t="s">
        <v>7</v>
      </c>
      <c r="B3" s="4"/>
      <c r="C3" s="4"/>
      <c r="D3" s="5"/>
    </row>
    <row r="4" spans="1:4" x14ac:dyDescent="0.2">
      <c r="A4" s="34"/>
      <c r="B4" s="7"/>
      <c r="C4" s="7"/>
      <c r="D4" s="8"/>
    </row>
    <row r="5" spans="1:4" x14ac:dyDescent="0.2">
      <c r="A5" s="34"/>
      <c r="B5" s="10" t="s">
        <v>54</v>
      </c>
      <c r="C5" s="10" t="s">
        <v>55</v>
      </c>
      <c r="D5" s="11" t="s">
        <v>56</v>
      </c>
    </row>
    <row r="6" spans="1:4" x14ac:dyDescent="0.2">
      <c r="A6" s="9" t="s">
        <v>9</v>
      </c>
      <c r="B6" s="12">
        <v>11</v>
      </c>
      <c r="C6" s="12">
        <v>14</v>
      </c>
      <c r="D6" s="13">
        <v>12.5</v>
      </c>
    </row>
    <row r="7" spans="1:4" x14ac:dyDescent="0.2">
      <c r="A7" s="9" t="s">
        <v>10</v>
      </c>
      <c r="B7" s="12">
        <v>1.2</v>
      </c>
      <c r="C7" s="12">
        <v>1.2</v>
      </c>
      <c r="D7" s="13">
        <v>1.2</v>
      </c>
    </row>
    <row r="8" spans="1:4" x14ac:dyDescent="0.2">
      <c r="A8" s="9" t="s">
        <v>3</v>
      </c>
      <c r="B8" s="7">
        <v>150</v>
      </c>
      <c r="C8" s="7">
        <v>400</v>
      </c>
      <c r="D8" s="8">
        <v>50</v>
      </c>
    </row>
    <row r="9" spans="1:4" x14ac:dyDescent="0.2">
      <c r="A9" s="14" t="s">
        <v>11</v>
      </c>
      <c r="B9" s="15">
        <f>B8</f>
        <v>150</v>
      </c>
      <c r="C9" s="15">
        <f>B8+C8</f>
        <v>550</v>
      </c>
      <c r="D9" s="16">
        <f>B8+C8+D8</f>
        <v>600</v>
      </c>
    </row>
    <row r="11" spans="1:4" x14ac:dyDescent="0.2">
      <c r="A11" s="35" t="s">
        <v>13</v>
      </c>
    </row>
    <row r="12" spans="1:4" x14ac:dyDescent="0.2">
      <c r="B12" s="17" t="s">
        <v>54</v>
      </c>
      <c r="C12" s="17" t="s">
        <v>55</v>
      </c>
      <c r="D12" s="17" t="s">
        <v>56</v>
      </c>
    </row>
    <row r="13" spans="1:4" x14ac:dyDescent="0.2">
      <c r="A13" s="18" t="s">
        <v>1</v>
      </c>
      <c r="B13" s="36">
        <v>550</v>
      </c>
      <c r="C13" s="37">
        <v>0</v>
      </c>
      <c r="D13" s="38">
        <v>50</v>
      </c>
    </row>
    <row r="14" spans="1:4" x14ac:dyDescent="0.2">
      <c r="A14" s="18" t="s">
        <v>12</v>
      </c>
      <c r="B14" s="2">
        <f>B13</f>
        <v>550</v>
      </c>
      <c r="C14" s="2">
        <f>B13+C13</f>
        <v>550</v>
      </c>
      <c r="D14" s="2">
        <f>B13+C13+D13</f>
        <v>600</v>
      </c>
    </row>
    <row r="15" spans="1:4" x14ac:dyDescent="0.2">
      <c r="A15" s="18" t="s">
        <v>2</v>
      </c>
      <c r="B15" s="2">
        <f>B14-B9</f>
        <v>400</v>
      </c>
      <c r="C15" s="2">
        <f>C14-C9</f>
        <v>0</v>
      </c>
      <c r="D15" s="2">
        <f>D14-D9</f>
        <v>0</v>
      </c>
    </row>
    <row r="16" spans="1:4" x14ac:dyDescent="0.2">
      <c r="A16" s="18"/>
    </row>
    <row r="17" spans="1:2" x14ac:dyDescent="0.2">
      <c r="B17" s="17" t="s">
        <v>0</v>
      </c>
    </row>
    <row r="18" spans="1:2" x14ac:dyDescent="0.2">
      <c r="A18" s="18" t="s">
        <v>5</v>
      </c>
      <c r="B18" s="25">
        <f>SUMPRODUCT(B13:D13,B6:D6)+SUMPRODUCT(B15:D15,B7:D7)</f>
        <v>7155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showGridLines="0" workbookViewId="0"/>
  </sheetViews>
  <sheetFormatPr baseColWidth="10" defaultColWidth="8.83203125" defaultRowHeight="16" x14ac:dyDescent="0.2"/>
  <cols>
    <col min="1" max="1" width="3.5" style="2" customWidth="1"/>
    <col min="2" max="2" width="7" style="2" bestFit="1" customWidth="1"/>
    <col min="3" max="3" width="28.6640625" style="2" bestFit="1" customWidth="1"/>
    <col min="4" max="4" width="14.5" style="2" bestFit="1" customWidth="1"/>
    <col min="5" max="5" width="14.1640625" style="2" bestFit="1" customWidth="1"/>
    <col min="6" max="6" width="11.5" style="2" bestFit="1" customWidth="1"/>
    <col min="7" max="7" width="6.33203125" style="2" bestFit="1" customWidth="1"/>
    <col min="8" max="16384" width="8.83203125" style="2"/>
  </cols>
  <sheetData>
    <row r="2" spans="1:7" ht="17" thickBot="1" x14ac:dyDescent="0.25">
      <c r="A2" s="2" t="s">
        <v>14</v>
      </c>
    </row>
    <row r="3" spans="1:7" ht="17" thickBot="1" x14ac:dyDescent="0.25">
      <c r="B3" s="26" t="s">
        <v>15</v>
      </c>
      <c r="C3" s="26" t="s">
        <v>16</v>
      </c>
      <c r="D3" s="26" t="s">
        <v>17</v>
      </c>
      <c r="E3" s="26" t="s">
        <v>18</v>
      </c>
    </row>
    <row r="4" spans="1:7" ht="17" thickBot="1" x14ac:dyDescent="0.25">
      <c r="B4" s="27" t="s">
        <v>19</v>
      </c>
      <c r="C4" s="27" t="s">
        <v>20</v>
      </c>
      <c r="D4" s="27">
        <v>-1560</v>
      </c>
      <c r="E4" s="27">
        <v>7155</v>
      </c>
    </row>
    <row r="7" spans="1:7" ht="17" thickBot="1" x14ac:dyDescent="0.25">
      <c r="A7" s="2" t="s">
        <v>21</v>
      </c>
    </row>
    <row r="8" spans="1:7" ht="17" thickBot="1" x14ac:dyDescent="0.25">
      <c r="B8" s="26" t="s">
        <v>15</v>
      </c>
      <c r="C8" s="26" t="s">
        <v>16</v>
      </c>
      <c r="D8" s="26" t="s">
        <v>17</v>
      </c>
      <c r="E8" s="26" t="s">
        <v>18</v>
      </c>
      <c r="F8" s="26" t="s">
        <v>22</v>
      </c>
    </row>
    <row r="9" spans="1:7" x14ac:dyDescent="0.2">
      <c r="B9" s="28" t="s">
        <v>27</v>
      </c>
      <c r="C9" s="28" t="s">
        <v>57</v>
      </c>
      <c r="D9" s="29">
        <v>0</v>
      </c>
      <c r="E9" s="29">
        <v>550</v>
      </c>
      <c r="F9" s="28" t="s">
        <v>24</v>
      </c>
    </row>
    <row r="10" spans="1:7" x14ac:dyDescent="0.2">
      <c r="B10" s="28" t="s">
        <v>28</v>
      </c>
      <c r="C10" s="28" t="s">
        <v>58</v>
      </c>
      <c r="D10" s="29">
        <v>0</v>
      </c>
      <c r="E10" s="29">
        <v>0</v>
      </c>
      <c r="F10" s="28" t="s">
        <v>24</v>
      </c>
    </row>
    <row r="11" spans="1:7" ht="17" thickBot="1" x14ac:dyDescent="0.25">
      <c r="B11" s="27" t="s">
        <v>29</v>
      </c>
      <c r="C11" s="27" t="s">
        <v>59</v>
      </c>
      <c r="D11" s="30">
        <v>0</v>
      </c>
      <c r="E11" s="30">
        <v>50</v>
      </c>
      <c r="F11" s="27" t="s">
        <v>24</v>
      </c>
    </row>
    <row r="13" spans="1:7" ht="17" thickBot="1" x14ac:dyDescent="0.25">
      <c r="A13" s="2" t="s">
        <v>30</v>
      </c>
    </row>
    <row r="14" spans="1:7" ht="17" thickBot="1" x14ac:dyDescent="0.25">
      <c r="B14" s="26" t="s">
        <v>15</v>
      </c>
      <c r="C14" s="26" t="s">
        <v>16</v>
      </c>
      <c r="D14" s="26" t="s">
        <v>31</v>
      </c>
      <c r="E14" s="26" t="s">
        <v>32</v>
      </c>
      <c r="F14" s="26" t="s">
        <v>33</v>
      </c>
      <c r="G14" s="26" t="s">
        <v>34</v>
      </c>
    </row>
    <row r="15" spans="1:7" x14ac:dyDescent="0.2">
      <c r="B15" s="28" t="s">
        <v>66</v>
      </c>
      <c r="C15" s="28" t="s">
        <v>67</v>
      </c>
      <c r="D15" s="29">
        <v>550</v>
      </c>
      <c r="E15" s="28" t="s">
        <v>68</v>
      </c>
      <c r="F15" s="28" t="s">
        <v>69</v>
      </c>
      <c r="G15" s="28">
        <v>400</v>
      </c>
    </row>
    <row r="16" spans="1:7" x14ac:dyDescent="0.2">
      <c r="B16" s="28" t="s">
        <v>70</v>
      </c>
      <c r="C16" s="28" t="s">
        <v>71</v>
      </c>
      <c r="D16" s="29">
        <v>550</v>
      </c>
      <c r="E16" s="28" t="s">
        <v>72</v>
      </c>
      <c r="F16" s="28" t="s">
        <v>37</v>
      </c>
      <c r="G16" s="28">
        <v>0</v>
      </c>
    </row>
    <row r="17" spans="2:7" ht="17" thickBot="1" x14ac:dyDescent="0.25">
      <c r="B17" s="27" t="s">
        <v>73</v>
      </c>
      <c r="C17" s="27" t="s">
        <v>74</v>
      </c>
      <c r="D17" s="30">
        <v>600</v>
      </c>
      <c r="E17" s="27" t="s">
        <v>75</v>
      </c>
      <c r="F17" s="27" t="s">
        <v>37</v>
      </c>
      <c r="G17" s="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workbookViewId="0"/>
  </sheetViews>
  <sheetFormatPr baseColWidth="10" defaultColWidth="8.83203125" defaultRowHeight="16" x14ac:dyDescent="0.2"/>
  <cols>
    <col min="1" max="1" width="5.6640625" style="2" customWidth="1"/>
    <col min="2" max="2" width="7" style="2" bestFit="1" customWidth="1"/>
    <col min="3" max="3" width="28.6640625" style="2" bestFit="1" customWidth="1"/>
    <col min="4" max="4" width="11.6640625" style="2" bestFit="1" customWidth="1"/>
    <col min="5" max="5" width="10.83203125" style="2" bestFit="1" customWidth="1"/>
    <col min="6" max="6" width="11.5" style="2" bestFit="1" customWidth="1"/>
    <col min="7" max="7" width="11.6640625" style="2" bestFit="1" customWidth="1"/>
    <col min="8" max="8" width="12.83203125" style="2" bestFit="1" customWidth="1"/>
    <col min="9" max="16384" width="8.83203125" style="2"/>
  </cols>
  <sheetData>
    <row r="2" spans="1:8" ht="17" thickBot="1" x14ac:dyDescent="0.25">
      <c r="A2" s="2" t="s">
        <v>14</v>
      </c>
    </row>
    <row r="3" spans="1:8" ht="17" thickBot="1" x14ac:dyDescent="0.25">
      <c r="B3" s="26" t="s">
        <v>15</v>
      </c>
      <c r="C3" s="26" t="s">
        <v>16</v>
      </c>
      <c r="D3" s="26" t="s">
        <v>18</v>
      </c>
      <c r="E3" s="26"/>
    </row>
    <row r="4" spans="1:8" ht="17" thickBot="1" x14ac:dyDescent="0.25">
      <c r="B4" s="27" t="s">
        <v>19</v>
      </c>
      <c r="C4" s="27" t="s">
        <v>20</v>
      </c>
      <c r="D4" s="27">
        <v>7155</v>
      </c>
      <c r="E4" s="27"/>
    </row>
    <row r="6" spans="1:8" ht="17" thickBot="1" x14ac:dyDescent="0.25">
      <c r="A6" s="2" t="s">
        <v>21</v>
      </c>
    </row>
    <row r="7" spans="1:8" x14ac:dyDescent="0.2">
      <c r="B7" s="31"/>
      <c r="C7" s="31"/>
      <c r="D7" s="32" t="s">
        <v>42</v>
      </c>
      <c r="E7" s="32" t="s">
        <v>43</v>
      </c>
      <c r="F7" s="31" t="s">
        <v>44</v>
      </c>
      <c r="G7" s="31" t="s">
        <v>45</v>
      </c>
      <c r="H7" s="31" t="s">
        <v>45</v>
      </c>
    </row>
    <row r="8" spans="1:8" ht="17" thickBot="1" x14ac:dyDescent="0.25">
      <c r="B8" s="33" t="s">
        <v>15</v>
      </c>
      <c r="C8" s="33" t="s">
        <v>16</v>
      </c>
      <c r="D8" s="33" t="s">
        <v>46</v>
      </c>
      <c r="E8" s="33" t="s">
        <v>0</v>
      </c>
      <c r="F8" s="33" t="s">
        <v>47</v>
      </c>
      <c r="G8" s="33" t="s">
        <v>48</v>
      </c>
      <c r="H8" s="33" t="s">
        <v>49</v>
      </c>
    </row>
    <row r="9" spans="1:8" x14ac:dyDescent="0.2">
      <c r="B9" s="28" t="s">
        <v>27</v>
      </c>
      <c r="C9" s="28" t="s">
        <v>57</v>
      </c>
      <c r="D9" s="29">
        <v>550</v>
      </c>
      <c r="E9" s="29">
        <v>0</v>
      </c>
      <c r="F9" s="28">
        <v>14.599999999999998</v>
      </c>
      <c r="G9" s="28">
        <v>1.8000001000000008</v>
      </c>
      <c r="H9" s="28">
        <v>0.90000009999999853</v>
      </c>
    </row>
    <row r="10" spans="1:8" x14ac:dyDescent="0.2">
      <c r="B10" s="28" t="s">
        <v>28</v>
      </c>
      <c r="C10" s="28" t="s">
        <v>58</v>
      </c>
      <c r="D10" s="29">
        <v>0</v>
      </c>
      <c r="E10" s="29">
        <v>1.8000000000000007</v>
      </c>
      <c r="F10" s="28">
        <v>16.399999999999999</v>
      </c>
      <c r="G10" s="28">
        <v>1E+30</v>
      </c>
      <c r="H10" s="28">
        <v>1.8000000000000007</v>
      </c>
    </row>
    <row r="11" spans="1:8" ht="17" thickBot="1" x14ac:dyDescent="0.25">
      <c r="B11" s="27" t="s">
        <v>29</v>
      </c>
      <c r="C11" s="27" t="s">
        <v>59</v>
      </c>
      <c r="D11" s="30">
        <v>50</v>
      </c>
      <c r="E11" s="30">
        <v>0</v>
      </c>
      <c r="F11" s="27">
        <v>13.7</v>
      </c>
      <c r="G11" s="27">
        <v>0.90000009999999853</v>
      </c>
      <c r="H11" s="27">
        <v>13.700000099999999</v>
      </c>
    </row>
    <row r="13" spans="1:8" ht="17" thickBot="1" x14ac:dyDescent="0.25">
      <c r="A13" s="2" t="s">
        <v>30</v>
      </c>
    </row>
    <row r="14" spans="1:8" x14ac:dyDescent="0.2">
      <c r="B14" s="31"/>
      <c r="C14" s="31"/>
      <c r="D14" s="31" t="s">
        <v>42</v>
      </c>
      <c r="E14" s="31" t="s">
        <v>50</v>
      </c>
      <c r="F14" s="31" t="s">
        <v>51</v>
      </c>
      <c r="G14" s="31" t="s">
        <v>45</v>
      </c>
      <c r="H14" s="31" t="s">
        <v>45</v>
      </c>
    </row>
    <row r="15" spans="1:8" ht="17" thickBot="1" x14ac:dyDescent="0.25">
      <c r="B15" s="33" t="s">
        <v>15</v>
      </c>
      <c r="C15" s="33" t="s">
        <v>16</v>
      </c>
      <c r="D15" s="33" t="s">
        <v>46</v>
      </c>
      <c r="E15" s="33" t="s">
        <v>52</v>
      </c>
      <c r="F15" s="33" t="s">
        <v>53</v>
      </c>
      <c r="G15" s="33" t="s">
        <v>48</v>
      </c>
      <c r="H15" s="33" t="s">
        <v>49</v>
      </c>
    </row>
    <row r="16" spans="1:8" x14ac:dyDescent="0.2">
      <c r="B16" s="28" t="s">
        <v>66</v>
      </c>
      <c r="C16" s="28" t="s">
        <v>67</v>
      </c>
      <c r="D16" s="29">
        <v>550</v>
      </c>
      <c r="E16" s="29">
        <v>0</v>
      </c>
      <c r="F16" s="28">
        <v>150</v>
      </c>
      <c r="G16" s="28">
        <v>400</v>
      </c>
      <c r="H16" s="28">
        <v>1E+30</v>
      </c>
    </row>
    <row r="17" spans="2:8" x14ac:dyDescent="0.2">
      <c r="B17" s="28" t="s">
        <v>70</v>
      </c>
      <c r="C17" s="28" t="s">
        <v>71</v>
      </c>
      <c r="D17" s="29">
        <v>550</v>
      </c>
      <c r="E17" s="29">
        <v>0.89999999999999858</v>
      </c>
      <c r="F17" s="28">
        <v>550</v>
      </c>
      <c r="G17" s="28">
        <v>50</v>
      </c>
      <c r="H17" s="28">
        <v>400</v>
      </c>
    </row>
    <row r="18" spans="2:8" ht="17" thickBot="1" x14ac:dyDescent="0.25">
      <c r="B18" s="27" t="s">
        <v>73</v>
      </c>
      <c r="C18" s="27" t="s">
        <v>74</v>
      </c>
      <c r="D18" s="30">
        <v>600</v>
      </c>
      <c r="E18" s="30">
        <v>13.7</v>
      </c>
      <c r="F18" s="27">
        <v>600</v>
      </c>
      <c r="G18" s="27">
        <v>1E+30</v>
      </c>
      <c r="H18" s="27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/>
  </sheetViews>
  <sheetFormatPr baseColWidth="10" defaultColWidth="8.83203125" defaultRowHeight="16" x14ac:dyDescent="0.2"/>
  <cols>
    <col min="1" max="1" width="5.33203125" style="2" customWidth="1"/>
    <col min="2" max="2" width="7" style="2" bestFit="1" customWidth="1"/>
    <col min="3" max="3" width="21.5" style="2" bestFit="1" customWidth="1"/>
    <col min="4" max="4" width="11.6640625" style="2" bestFit="1" customWidth="1"/>
    <col min="5" max="5" width="10.83203125" style="2" bestFit="1" customWidth="1"/>
    <col min="6" max="6" width="11.5" style="2" bestFit="1" customWidth="1"/>
    <col min="7" max="7" width="11.6640625" style="2" bestFit="1" customWidth="1"/>
    <col min="8" max="8" width="12.83203125" style="2" bestFit="1" customWidth="1"/>
    <col min="9" max="9" width="3.5" style="2" customWidth="1"/>
    <col min="10" max="10" width="5.83203125" style="2" customWidth="1"/>
    <col min="11" max="11" width="7" style="2" bestFit="1" customWidth="1"/>
    <col min="12" max="12" width="28.6640625" style="2" bestFit="1" customWidth="1"/>
    <col min="13" max="13" width="11.6640625" style="2" bestFit="1" customWidth="1"/>
    <col min="14" max="14" width="10.83203125" style="2" bestFit="1" customWidth="1"/>
    <col min="15" max="15" width="11.5" style="2" bestFit="1" customWidth="1"/>
    <col min="16" max="16" width="11.6640625" style="2" bestFit="1" customWidth="1"/>
    <col min="17" max="17" width="12.83203125" style="2" bestFit="1" customWidth="1"/>
    <col min="18" max="16384" width="8.83203125" style="2"/>
  </cols>
  <sheetData>
    <row r="1" spans="1:17" x14ac:dyDescent="0.2">
      <c r="A1" s="17" t="s">
        <v>77</v>
      </c>
      <c r="J1" s="17" t="s">
        <v>78</v>
      </c>
    </row>
    <row r="3" spans="1:17" ht="17" thickBot="1" x14ac:dyDescent="0.25">
      <c r="A3" s="2" t="s">
        <v>14</v>
      </c>
      <c r="J3" s="2" t="s">
        <v>14</v>
      </c>
    </row>
    <row r="4" spans="1:17" ht="17" thickBot="1" x14ac:dyDescent="0.25">
      <c r="B4" s="26" t="s">
        <v>15</v>
      </c>
      <c r="C4" s="26" t="s">
        <v>16</v>
      </c>
      <c r="D4" s="26" t="s">
        <v>18</v>
      </c>
      <c r="E4" s="26"/>
      <c r="K4" s="26" t="s">
        <v>15</v>
      </c>
      <c r="L4" s="26" t="s">
        <v>16</v>
      </c>
      <c r="M4" s="26" t="s">
        <v>18</v>
      </c>
      <c r="N4" s="26"/>
    </row>
    <row r="5" spans="1:17" ht="17" thickBot="1" x14ac:dyDescent="0.25">
      <c r="B5" s="27" t="s">
        <v>19</v>
      </c>
      <c r="C5" s="27" t="s">
        <v>20</v>
      </c>
      <c r="D5" s="27">
        <v>7155</v>
      </c>
      <c r="E5" s="27"/>
      <c r="K5" s="27" t="s">
        <v>19</v>
      </c>
      <c r="L5" s="27" t="s">
        <v>20</v>
      </c>
      <c r="M5" s="27">
        <v>7155</v>
      </c>
      <c r="N5" s="27"/>
    </row>
    <row r="7" spans="1:17" ht="17" thickBot="1" x14ac:dyDescent="0.25">
      <c r="A7" s="2" t="s">
        <v>21</v>
      </c>
      <c r="J7" s="2" t="s">
        <v>21</v>
      </c>
    </row>
    <row r="8" spans="1:17" x14ac:dyDescent="0.2">
      <c r="B8" s="31"/>
      <c r="C8" s="31"/>
      <c r="D8" s="32" t="s">
        <v>42</v>
      </c>
      <c r="E8" s="32" t="s">
        <v>43</v>
      </c>
      <c r="F8" s="31" t="s">
        <v>44</v>
      </c>
      <c r="G8" s="31" t="s">
        <v>45</v>
      </c>
      <c r="H8" s="31" t="s">
        <v>45</v>
      </c>
      <c r="K8" s="31"/>
      <c r="L8" s="31"/>
      <c r="M8" s="32" t="s">
        <v>42</v>
      </c>
      <c r="N8" s="32" t="s">
        <v>43</v>
      </c>
      <c r="O8" s="31" t="s">
        <v>44</v>
      </c>
      <c r="P8" s="31" t="s">
        <v>45</v>
      </c>
      <c r="Q8" s="31" t="s">
        <v>45</v>
      </c>
    </row>
    <row r="9" spans="1:17" ht="17" thickBot="1" x14ac:dyDescent="0.25">
      <c r="B9" s="33" t="s">
        <v>15</v>
      </c>
      <c r="C9" s="33" t="s">
        <v>16</v>
      </c>
      <c r="D9" s="33" t="s">
        <v>46</v>
      </c>
      <c r="E9" s="33" t="s">
        <v>0</v>
      </c>
      <c r="F9" s="33" t="s">
        <v>47</v>
      </c>
      <c r="G9" s="33" t="s">
        <v>48</v>
      </c>
      <c r="H9" s="33" t="s">
        <v>49</v>
      </c>
      <c r="K9" s="33" t="s">
        <v>15</v>
      </c>
      <c r="L9" s="33" t="s">
        <v>16</v>
      </c>
      <c r="M9" s="33" t="s">
        <v>46</v>
      </c>
      <c r="N9" s="33" t="s">
        <v>0</v>
      </c>
      <c r="O9" s="33" t="s">
        <v>47</v>
      </c>
      <c r="P9" s="33" t="s">
        <v>48</v>
      </c>
      <c r="Q9" s="33" t="s">
        <v>49</v>
      </c>
    </row>
    <row r="10" spans="1:17" x14ac:dyDescent="0.2">
      <c r="B10" s="28" t="s">
        <v>23</v>
      </c>
      <c r="C10" s="28" t="s">
        <v>57</v>
      </c>
      <c r="D10" s="29">
        <v>550</v>
      </c>
      <c r="E10" s="29">
        <v>0</v>
      </c>
      <c r="F10" s="28">
        <v>11</v>
      </c>
      <c r="G10" s="28">
        <v>1.8000001000000008</v>
      </c>
      <c r="H10" s="28">
        <v>0.90000009999999919</v>
      </c>
      <c r="K10" s="28" t="s">
        <v>27</v>
      </c>
      <c r="L10" s="28" t="s">
        <v>57</v>
      </c>
      <c r="M10" s="29">
        <v>550</v>
      </c>
      <c r="N10" s="29">
        <v>0</v>
      </c>
      <c r="O10" s="28">
        <v>14.599999999999998</v>
      </c>
      <c r="P10" s="28">
        <v>1.8000001000000008</v>
      </c>
      <c r="Q10" s="28">
        <v>0.90000009999999853</v>
      </c>
    </row>
    <row r="11" spans="1:17" x14ac:dyDescent="0.2">
      <c r="B11" s="28" t="s">
        <v>25</v>
      </c>
      <c r="C11" s="28" t="s">
        <v>58</v>
      </c>
      <c r="D11" s="29">
        <v>0</v>
      </c>
      <c r="E11" s="29">
        <v>1.8000000000000007</v>
      </c>
      <c r="F11" s="28">
        <v>14</v>
      </c>
      <c r="G11" s="28">
        <v>1E+30</v>
      </c>
      <c r="H11" s="28">
        <v>1.8000000000000007</v>
      </c>
      <c r="K11" s="28" t="s">
        <v>28</v>
      </c>
      <c r="L11" s="28" t="s">
        <v>58</v>
      </c>
      <c r="M11" s="29">
        <v>0</v>
      </c>
      <c r="N11" s="29">
        <v>1.8000000000000007</v>
      </c>
      <c r="O11" s="28">
        <v>16.399999999999999</v>
      </c>
      <c r="P11" s="28">
        <v>1E+30</v>
      </c>
      <c r="Q11" s="28">
        <v>1.8000000000000007</v>
      </c>
    </row>
    <row r="12" spans="1:17" ht="17" thickBot="1" x14ac:dyDescent="0.25">
      <c r="B12" s="28" t="s">
        <v>26</v>
      </c>
      <c r="C12" s="28" t="s">
        <v>59</v>
      </c>
      <c r="D12" s="29">
        <v>50</v>
      </c>
      <c r="E12" s="29">
        <v>0</v>
      </c>
      <c r="F12" s="28">
        <v>12.5</v>
      </c>
      <c r="G12" s="28">
        <v>0.90000009999999919</v>
      </c>
      <c r="H12" s="28">
        <v>13.700000099999999</v>
      </c>
      <c r="K12" s="27" t="s">
        <v>29</v>
      </c>
      <c r="L12" s="27" t="s">
        <v>59</v>
      </c>
      <c r="M12" s="30">
        <v>50</v>
      </c>
      <c r="N12" s="30">
        <v>0</v>
      </c>
      <c r="O12" s="27">
        <v>13.7</v>
      </c>
      <c r="P12" s="27">
        <v>0.90000009999999853</v>
      </c>
      <c r="Q12" s="27">
        <v>13.700000099999999</v>
      </c>
    </row>
    <row r="13" spans="1:17" x14ac:dyDescent="0.2">
      <c r="B13" s="28" t="s">
        <v>27</v>
      </c>
      <c r="C13" s="28" t="s">
        <v>60</v>
      </c>
      <c r="D13" s="29">
        <v>400</v>
      </c>
      <c r="E13" s="29">
        <v>0</v>
      </c>
      <c r="F13" s="28">
        <v>1.2</v>
      </c>
      <c r="G13" s="28">
        <v>1.8000001000000008</v>
      </c>
      <c r="H13" s="28">
        <v>0.90000009999999919</v>
      </c>
    </row>
    <row r="14" spans="1:17" ht="17" thickBot="1" x14ac:dyDescent="0.25">
      <c r="B14" s="28" t="s">
        <v>28</v>
      </c>
      <c r="C14" s="28" t="s">
        <v>61</v>
      </c>
      <c r="D14" s="29">
        <v>0</v>
      </c>
      <c r="E14" s="29">
        <v>0.89999999999999925</v>
      </c>
      <c r="F14" s="28">
        <v>1.2</v>
      </c>
      <c r="G14" s="28">
        <v>1E+30</v>
      </c>
      <c r="H14" s="28">
        <v>0.89999999999999925</v>
      </c>
      <c r="J14" s="2" t="s">
        <v>30</v>
      </c>
    </row>
    <row r="15" spans="1:17" ht="17" thickBot="1" x14ac:dyDescent="0.25">
      <c r="B15" s="27" t="s">
        <v>29</v>
      </c>
      <c r="C15" s="27" t="s">
        <v>62</v>
      </c>
      <c r="D15" s="30">
        <v>0</v>
      </c>
      <c r="E15" s="30">
        <v>13.7</v>
      </c>
      <c r="F15" s="27">
        <v>1.2</v>
      </c>
      <c r="G15" s="27">
        <v>1E+30</v>
      </c>
      <c r="H15" s="27">
        <v>13.7</v>
      </c>
      <c r="K15" s="31"/>
      <c r="L15" s="31"/>
      <c r="M15" s="31" t="s">
        <v>42</v>
      </c>
      <c r="N15" s="31" t="s">
        <v>50</v>
      </c>
      <c r="O15" s="31" t="s">
        <v>51</v>
      </c>
      <c r="P15" s="31" t="s">
        <v>45</v>
      </c>
      <c r="Q15" s="31" t="s">
        <v>45</v>
      </c>
    </row>
    <row r="16" spans="1:17" ht="17" thickBot="1" x14ac:dyDescent="0.25">
      <c r="K16" s="33" t="s">
        <v>15</v>
      </c>
      <c r="L16" s="33" t="s">
        <v>16</v>
      </c>
      <c r="M16" s="33" t="s">
        <v>46</v>
      </c>
      <c r="N16" s="33" t="s">
        <v>52</v>
      </c>
      <c r="O16" s="33" t="s">
        <v>53</v>
      </c>
      <c r="P16" s="33" t="s">
        <v>48</v>
      </c>
      <c r="Q16" s="33" t="s">
        <v>49</v>
      </c>
    </row>
    <row r="17" spans="1:17" ht="17" thickBot="1" x14ac:dyDescent="0.25">
      <c r="A17" s="2" t="s">
        <v>30</v>
      </c>
      <c r="K17" s="28" t="s">
        <v>66</v>
      </c>
      <c r="L17" s="28" t="s">
        <v>67</v>
      </c>
      <c r="M17" s="29">
        <v>550</v>
      </c>
      <c r="N17" s="29">
        <v>0</v>
      </c>
      <c r="O17" s="28">
        <v>150</v>
      </c>
      <c r="P17" s="28">
        <v>400</v>
      </c>
      <c r="Q17" s="28">
        <v>1E+30</v>
      </c>
    </row>
    <row r="18" spans="1:17" x14ac:dyDescent="0.2">
      <c r="B18" s="31"/>
      <c r="C18" s="31"/>
      <c r="D18" s="31" t="s">
        <v>42</v>
      </c>
      <c r="E18" s="31" t="s">
        <v>50</v>
      </c>
      <c r="F18" s="31" t="s">
        <v>51</v>
      </c>
      <c r="G18" s="31" t="s">
        <v>45</v>
      </c>
      <c r="H18" s="31" t="s">
        <v>45</v>
      </c>
      <c r="K18" s="28" t="s">
        <v>70</v>
      </c>
      <c r="L18" s="28" t="s">
        <v>71</v>
      </c>
      <c r="M18" s="29">
        <v>550</v>
      </c>
      <c r="N18" s="29">
        <v>0.89999999999999858</v>
      </c>
      <c r="O18" s="28">
        <v>550</v>
      </c>
      <c r="P18" s="28">
        <v>50</v>
      </c>
      <c r="Q18" s="28">
        <v>400</v>
      </c>
    </row>
    <row r="19" spans="1:17" ht="17" thickBot="1" x14ac:dyDescent="0.25">
      <c r="B19" s="33" t="s">
        <v>15</v>
      </c>
      <c r="C19" s="33" t="s">
        <v>16</v>
      </c>
      <c r="D19" s="33" t="s">
        <v>46</v>
      </c>
      <c r="E19" s="33" t="s">
        <v>52</v>
      </c>
      <c r="F19" s="33" t="s">
        <v>53</v>
      </c>
      <c r="G19" s="33" t="s">
        <v>48</v>
      </c>
      <c r="H19" s="33" t="s">
        <v>49</v>
      </c>
      <c r="K19" s="27" t="s">
        <v>73</v>
      </c>
      <c r="L19" s="27" t="s">
        <v>74</v>
      </c>
      <c r="M19" s="30">
        <v>600</v>
      </c>
      <c r="N19" s="30">
        <v>13.7</v>
      </c>
      <c r="O19" s="27">
        <v>600</v>
      </c>
      <c r="P19" s="27">
        <v>1E+30</v>
      </c>
      <c r="Q19" s="27">
        <v>50</v>
      </c>
    </row>
    <row r="20" spans="1:17" x14ac:dyDescent="0.2">
      <c r="B20" s="28" t="s">
        <v>35</v>
      </c>
      <c r="C20" s="28" t="s">
        <v>63</v>
      </c>
      <c r="D20" s="29">
        <v>150</v>
      </c>
      <c r="E20" s="29">
        <v>11</v>
      </c>
      <c r="F20" s="28">
        <v>150</v>
      </c>
      <c r="G20" s="28">
        <v>1E+30</v>
      </c>
      <c r="H20" s="28">
        <v>550</v>
      </c>
    </row>
    <row r="21" spans="1:17" x14ac:dyDescent="0.2">
      <c r="B21" s="28" t="s">
        <v>38</v>
      </c>
      <c r="C21" s="28" t="s">
        <v>64</v>
      </c>
      <c r="D21" s="29">
        <v>400</v>
      </c>
      <c r="E21" s="29">
        <v>12.2</v>
      </c>
      <c r="F21" s="28">
        <v>400</v>
      </c>
      <c r="G21" s="28">
        <v>1E+30</v>
      </c>
      <c r="H21" s="28">
        <v>400</v>
      </c>
    </row>
    <row r="22" spans="1:17" ht="17" thickBot="1" x14ac:dyDescent="0.25">
      <c r="B22" s="27" t="s">
        <v>40</v>
      </c>
      <c r="C22" s="27" t="s">
        <v>65</v>
      </c>
      <c r="D22" s="30">
        <v>50</v>
      </c>
      <c r="E22" s="30">
        <v>12.5</v>
      </c>
      <c r="F22" s="27">
        <v>50</v>
      </c>
      <c r="G22" s="27">
        <v>1E+30</v>
      </c>
      <c r="H22" s="2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</vt:lpstr>
      <vt:lpstr>Answer Report 1</vt:lpstr>
      <vt:lpstr>Sensitivity Report 1</vt:lpstr>
      <vt:lpstr>Alternate Model</vt:lpstr>
      <vt:lpstr>Answer Report 2</vt:lpstr>
      <vt:lpstr>Sensitivity Report 2</vt:lpstr>
      <vt:lpstr>Comparison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2011-05-05T13:19:52Z</dcterms:created>
  <dcterms:modified xsi:type="dcterms:W3CDTF">2018-04-26T13:06:15Z</dcterms:modified>
</cp:coreProperties>
</file>