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18540" yWindow="7100" windowWidth="26160" windowHeight="19040"/>
  </bookViews>
  <sheets>
    <sheet name="Decision Tree" sheetId="1" r:id="rId1"/>
  </sheets>
  <definedNames>
    <definedName name="solver_node1" localSheetId="0" hidden="1">"1;$B$23;;;;$A$1;Mortgage Instrument;1;"</definedName>
    <definedName name="solver_node10" localSheetId="0" hidden="1">"2;$J$28;$F$23;-46721;0.1;Rates Fall;Terminal;1;"</definedName>
    <definedName name="solver_node11" localSheetId="0" hidden="1">"2;$J$33;$F$38;-54658;0.6;Rates Rise;Terminal;1;"</definedName>
    <definedName name="solver_node12" localSheetId="0" hidden="1">"2;$J$38;$F$38;-54658;0.3;Rates Stable;Terminal;1;"</definedName>
    <definedName name="solver_node13" localSheetId="0" hidden="1">"2;$J$43;$F$38;-54658;0.1;Rates Fall;Terminal;1;"</definedName>
    <definedName name="solver_node2" localSheetId="0" hidden="1">"0;$F$8;$B$23;0;;1 Year ARM;Outcomes;1;"</definedName>
    <definedName name="solver_node3" localSheetId="0" hidden="1">"2;$J$3;$F$8;-61134;0.6;Rates Rise;Terminal;1;"</definedName>
    <definedName name="solver_node4" localSheetId="0" hidden="1">"2;$J$8;$F$8;-46443;0.3;Rates Stable;Terminal;1;"</definedName>
    <definedName name="solver_node5" localSheetId="0" hidden="1">"2;$J$13;$F$8;-40161;0.1;Rates Fall;Terminal;1;"</definedName>
    <definedName name="solver_node6" localSheetId="0" hidden="1">"0;$F$23;$B$23;0;;3 Year ARM;Outcomes;1;"</definedName>
    <definedName name="solver_node7" localSheetId="0" hidden="1">"0;$F$38;$B$23;0;;30 Year Fixed;Outcomes;1;"</definedName>
    <definedName name="solver_node8" localSheetId="0" hidden="1">"2;$J$18;$F$23;-56901;0.6;Rates Rise;Terminal;1;"</definedName>
    <definedName name="solver_node9" localSheetId="0" hidden="1">"2;$J$23;$F$23;-51075;0.3;Rates Stable;Terminal;1;"</definedName>
    <definedName name="solver_nodes" localSheetId="0" hidden="1">13</definedName>
    <definedName name="solver_tree_a" localSheetId="0" hidden="1">1</definedName>
    <definedName name="solver_tree_b" localSheetId="0" hidden="1">1</definedName>
    <definedName name="solver_tree_dn" localSheetId="0" hidden="1">1</definedName>
    <definedName name="solver_tree_rt" localSheetId="0" hidden="1">1000000000000</definedName>
    <definedName name="solver_treeroot" localSheetId="0" hidden="1">'Decision Tree'!$A$1</definedName>
    <definedName name="solver_typ" localSheetId="0" hidden="1">2</definedName>
    <definedName name="solver_ver" localSheetId="0" hidden="1">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3" i="1" l="1"/>
  <c r="I44" i="1"/>
  <c r="K38" i="1"/>
  <c r="I39" i="1"/>
  <c r="K33" i="1"/>
  <c r="I34" i="1"/>
  <c r="E39" i="1"/>
  <c r="K28" i="1"/>
  <c r="I29" i="1"/>
  <c r="K23" i="1"/>
  <c r="I24" i="1"/>
  <c r="K18" i="1"/>
  <c r="I19" i="1"/>
  <c r="E24" i="1"/>
  <c r="K13" i="1"/>
  <c r="I14" i="1"/>
  <c r="K8" i="1"/>
  <c r="I9" i="1"/>
  <c r="K3" i="1"/>
  <c r="I4" i="1"/>
  <c r="E9" i="1"/>
  <c r="A24" i="1"/>
  <c r="B23" i="1"/>
</calcChain>
</file>

<file path=xl/sharedStrings.xml><?xml version="1.0" encoding="utf-8"?>
<sst xmlns="http://schemas.openxmlformats.org/spreadsheetml/2006/main" count="13" uniqueCount="7">
  <si>
    <t>1 Year ARM</t>
  </si>
  <si>
    <t>3 Year ARM</t>
  </si>
  <si>
    <t>30 Year Fixed</t>
  </si>
  <si>
    <t>Rates Rise</t>
  </si>
  <si>
    <t>Rates Stable</t>
  </si>
  <si>
    <t>Rates Fall</t>
  </si>
  <si>
    <t>Mortgage Selection 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</si>
</sst>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164" fontId="3" fillId="0" borderId="0" xfId="0" applyNumberFormat="1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</xdr:col>
      <xdr:colOff>166310</xdr:colOff>
      <xdr:row>22</xdr:row>
      <xdr:rowOff>147411</xdr:rowOff>
    </xdr:to>
    <xdr:sp macro="" textlink="">
      <xdr:nvSpPr>
        <xdr:cNvPr id="1130" name="Solver_shape$B$23"/>
        <xdr:cNvSpPr/>
      </xdr:nvSpPr>
      <xdr:spPr>
        <a:xfrm>
          <a:off x="828675" y="41910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22</xdr:row>
      <xdr:rowOff>76200</xdr:rowOff>
    </xdr:from>
    <xdr:to>
      <xdr:col>1</xdr:col>
      <xdr:colOff>0</xdr:colOff>
      <xdr:row>22</xdr:row>
      <xdr:rowOff>76200</xdr:rowOff>
    </xdr:to>
    <xdr:cxnSp macro="">
      <xdr:nvCxnSpPr>
        <xdr:cNvPr id="1131" name="Solver_line$B$23"/>
        <xdr:cNvCxnSpPr/>
      </xdr:nvCxnSpPr>
      <xdr:spPr>
        <a:xfrm>
          <a:off x="0" y="4267200"/>
          <a:ext cx="8286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76200</xdr:rowOff>
    </xdr:from>
    <xdr:to>
      <xdr:col>3</xdr:col>
      <xdr:colOff>0</xdr:colOff>
      <xdr:row>22</xdr:row>
      <xdr:rowOff>76200</xdr:rowOff>
    </xdr:to>
    <xdr:cxnSp macro="">
      <xdr:nvCxnSpPr>
        <xdr:cNvPr id="1132" name="Solver_shapecon$F$8"/>
        <xdr:cNvCxnSpPr/>
      </xdr:nvCxnSpPr>
      <xdr:spPr>
        <a:xfrm flipV="1">
          <a:off x="981075" y="1409700"/>
          <a:ext cx="247650" cy="2857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0</xdr:colOff>
      <xdr:row>7</xdr:row>
      <xdr:rowOff>147411</xdr:rowOff>
    </xdr:to>
    <xdr:sp macro="" textlink="">
      <xdr:nvSpPr>
        <xdr:cNvPr id="1133" name="Solver_shape$F$8"/>
        <xdr:cNvSpPr/>
      </xdr:nvSpPr>
      <xdr:spPr>
        <a:xfrm>
          <a:off x="2943225" y="13335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7</xdr:row>
      <xdr:rowOff>76200</xdr:rowOff>
    </xdr:from>
    <xdr:to>
      <xdr:col>5</xdr:col>
      <xdr:colOff>0</xdr:colOff>
      <xdr:row>7</xdr:row>
      <xdr:rowOff>76200</xdr:rowOff>
    </xdr:to>
    <xdr:cxnSp macro="">
      <xdr:nvCxnSpPr>
        <xdr:cNvPr id="1134" name="Solver_line$F$8"/>
        <xdr:cNvCxnSpPr/>
      </xdr:nvCxnSpPr>
      <xdr:spPr>
        <a:xfrm>
          <a:off x="1228725" y="1409700"/>
          <a:ext cx="17145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76200</xdr:rowOff>
    </xdr:from>
    <xdr:to>
      <xdr:col>7</xdr:col>
      <xdr:colOff>0</xdr:colOff>
      <xdr:row>7</xdr:row>
      <xdr:rowOff>76200</xdr:rowOff>
    </xdr:to>
    <xdr:cxnSp macro="">
      <xdr:nvCxnSpPr>
        <xdr:cNvPr id="1135" name="Solver_shapecon$J$3"/>
        <xdr:cNvCxnSpPr/>
      </xdr:nvCxnSpPr>
      <xdr:spPr>
        <a:xfrm flipV="1">
          <a:off x="3095625" y="4572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</xdr:row>
      <xdr:rowOff>0</xdr:rowOff>
    </xdr:from>
    <xdr:to>
      <xdr:col>10</xdr:col>
      <xdr:colOff>1</xdr:colOff>
      <xdr:row>2</xdr:row>
      <xdr:rowOff>147410</xdr:rowOff>
    </xdr:to>
    <xdr:sp macro="" textlink="">
      <xdr:nvSpPr>
        <xdr:cNvPr id="1136" name="Solver_shape$J$3"/>
        <xdr:cNvSpPr/>
      </xdr:nvSpPr>
      <xdr:spPr>
        <a:xfrm rot="16200000">
          <a:off x="4857750" y="381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</xdr:row>
      <xdr:rowOff>76200</xdr:rowOff>
    </xdr:from>
    <xdr:to>
      <xdr:col>9</xdr:col>
      <xdr:colOff>0</xdr:colOff>
      <xdr:row>2</xdr:row>
      <xdr:rowOff>76200</xdr:rowOff>
    </xdr:to>
    <xdr:cxnSp macro="">
      <xdr:nvCxnSpPr>
        <xdr:cNvPr id="1137" name="Solver_line$J$3"/>
        <xdr:cNvCxnSpPr/>
      </xdr:nvCxnSpPr>
      <xdr:spPr>
        <a:xfrm>
          <a:off x="3343275" y="4572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76200</xdr:rowOff>
    </xdr:from>
    <xdr:to>
      <xdr:col>7</xdr:col>
      <xdr:colOff>0</xdr:colOff>
      <xdr:row>7</xdr:row>
      <xdr:rowOff>76200</xdr:rowOff>
    </xdr:to>
    <xdr:cxnSp macro="">
      <xdr:nvCxnSpPr>
        <xdr:cNvPr id="1138" name="Solver_shapecon$J$8"/>
        <xdr:cNvCxnSpPr/>
      </xdr:nvCxnSpPr>
      <xdr:spPr>
        <a:xfrm>
          <a:off x="3095625" y="13716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1</xdr:colOff>
      <xdr:row>7</xdr:row>
      <xdr:rowOff>147411</xdr:rowOff>
    </xdr:to>
    <xdr:sp macro="" textlink="">
      <xdr:nvSpPr>
        <xdr:cNvPr id="1139" name="Solver_shape$J$8"/>
        <xdr:cNvSpPr/>
      </xdr:nvSpPr>
      <xdr:spPr>
        <a:xfrm rot="16200000">
          <a:off x="4857750" y="12954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7</xdr:row>
      <xdr:rowOff>76200</xdr:rowOff>
    </xdr:from>
    <xdr:to>
      <xdr:col>9</xdr:col>
      <xdr:colOff>0</xdr:colOff>
      <xdr:row>7</xdr:row>
      <xdr:rowOff>76200</xdr:rowOff>
    </xdr:to>
    <xdr:cxnSp macro="">
      <xdr:nvCxnSpPr>
        <xdr:cNvPr id="1140" name="Solver_line$J$8"/>
        <xdr:cNvCxnSpPr/>
      </xdr:nvCxnSpPr>
      <xdr:spPr>
        <a:xfrm>
          <a:off x="3343275" y="13716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76200</xdr:rowOff>
    </xdr:from>
    <xdr:to>
      <xdr:col>7</xdr:col>
      <xdr:colOff>0</xdr:colOff>
      <xdr:row>12</xdr:row>
      <xdr:rowOff>76200</xdr:rowOff>
    </xdr:to>
    <xdr:cxnSp macro="">
      <xdr:nvCxnSpPr>
        <xdr:cNvPr id="1141" name="Solver_shapecon$J$13"/>
        <xdr:cNvCxnSpPr/>
      </xdr:nvCxnSpPr>
      <xdr:spPr>
        <a:xfrm>
          <a:off x="3095625" y="13716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12</xdr:row>
      <xdr:rowOff>0</xdr:rowOff>
    </xdr:from>
    <xdr:to>
      <xdr:col>10</xdr:col>
      <xdr:colOff>1</xdr:colOff>
      <xdr:row>12</xdr:row>
      <xdr:rowOff>147411</xdr:rowOff>
    </xdr:to>
    <xdr:sp macro="" textlink="">
      <xdr:nvSpPr>
        <xdr:cNvPr id="1142" name="Solver_shape$J$13"/>
        <xdr:cNvSpPr/>
      </xdr:nvSpPr>
      <xdr:spPr>
        <a:xfrm rot="16200000">
          <a:off x="4857750" y="22098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12</xdr:row>
      <xdr:rowOff>76200</xdr:rowOff>
    </xdr:from>
    <xdr:to>
      <xdr:col>9</xdr:col>
      <xdr:colOff>0</xdr:colOff>
      <xdr:row>12</xdr:row>
      <xdr:rowOff>76200</xdr:rowOff>
    </xdr:to>
    <xdr:cxnSp macro="">
      <xdr:nvCxnSpPr>
        <xdr:cNvPr id="1143" name="Solver_line$J$13"/>
        <xdr:cNvCxnSpPr/>
      </xdr:nvCxnSpPr>
      <xdr:spPr>
        <a:xfrm>
          <a:off x="3343275" y="22860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76200</xdr:rowOff>
    </xdr:from>
    <xdr:to>
      <xdr:col>3</xdr:col>
      <xdr:colOff>0</xdr:colOff>
      <xdr:row>22</xdr:row>
      <xdr:rowOff>76200</xdr:rowOff>
    </xdr:to>
    <xdr:cxnSp macro="">
      <xdr:nvCxnSpPr>
        <xdr:cNvPr id="1144" name="Solver_shapecon$F$23"/>
        <xdr:cNvCxnSpPr/>
      </xdr:nvCxnSpPr>
      <xdr:spPr>
        <a:xfrm>
          <a:off x="981075" y="41529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22</xdr:row>
      <xdr:rowOff>0</xdr:rowOff>
    </xdr:from>
    <xdr:to>
      <xdr:col>6</xdr:col>
      <xdr:colOff>0</xdr:colOff>
      <xdr:row>22</xdr:row>
      <xdr:rowOff>147411</xdr:rowOff>
    </xdr:to>
    <xdr:sp macro="" textlink="">
      <xdr:nvSpPr>
        <xdr:cNvPr id="1145" name="Solver_shape$F$23"/>
        <xdr:cNvSpPr/>
      </xdr:nvSpPr>
      <xdr:spPr>
        <a:xfrm>
          <a:off x="2943225" y="40767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22</xdr:row>
      <xdr:rowOff>76200</xdr:rowOff>
    </xdr:from>
    <xdr:to>
      <xdr:col>5</xdr:col>
      <xdr:colOff>0</xdr:colOff>
      <xdr:row>22</xdr:row>
      <xdr:rowOff>76200</xdr:rowOff>
    </xdr:to>
    <xdr:cxnSp macro="">
      <xdr:nvCxnSpPr>
        <xdr:cNvPr id="1146" name="Solver_line$F$23"/>
        <xdr:cNvCxnSpPr/>
      </xdr:nvCxnSpPr>
      <xdr:spPr>
        <a:xfrm>
          <a:off x="1228725" y="4152900"/>
          <a:ext cx="17145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76200</xdr:rowOff>
    </xdr:from>
    <xdr:to>
      <xdr:col>7</xdr:col>
      <xdr:colOff>0</xdr:colOff>
      <xdr:row>22</xdr:row>
      <xdr:rowOff>76200</xdr:rowOff>
    </xdr:to>
    <xdr:cxnSp macro="">
      <xdr:nvCxnSpPr>
        <xdr:cNvPr id="1147" name="Solver_shapecon$J$18"/>
        <xdr:cNvCxnSpPr/>
      </xdr:nvCxnSpPr>
      <xdr:spPr>
        <a:xfrm flipV="1">
          <a:off x="3095625" y="32004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17</xdr:row>
      <xdr:rowOff>0</xdr:rowOff>
    </xdr:from>
    <xdr:to>
      <xdr:col>10</xdr:col>
      <xdr:colOff>1</xdr:colOff>
      <xdr:row>17</xdr:row>
      <xdr:rowOff>147411</xdr:rowOff>
    </xdr:to>
    <xdr:sp macro="" textlink="">
      <xdr:nvSpPr>
        <xdr:cNvPr id="1148" name="Solver_shape$J$18"/>
        <xdr:cNvSpPr/>
      </xdr:nvSpPr>
      <xdr:spPr>
        <a:xfrm rot="16200000">
          <a:off x="4857750" y="31242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17</xdr:row>
      <xdr:rowOff>76200</xdr:rowOff>
    </xdr:from>
    <xdr:to>
      <xdr:col>9</xdr:col>
      <xdr:colOff>0</xdr:colOff>
      <xdr:row>17</xdr:row>
      <xdr:rowOff>76200</xdr:rowOff>
    </xdr:to>
    <xdr:cxnSp macro="">
      <xdr:nvCxnSpPr>
        <xdr:cNvPr id="1149" name="Solver_line$J$18"/>
        <xdr:cNvCxnSpPr/>
      </xdr:nvCxnSpPr>
      <xdr:spPr>
        <a:xfrm>
          <a:off x="3343275" y="32004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76200</xdr:rowOff>
    </xdr:from>
    <xdr:to>
      <xdr:col>7</xdr:col>
      <xdr:colOff>0</xdr:colOff>
      <xdr:row>22</xdr:row>
      <xdr:rowOff>76200</xdr:rowOff>
    </xdr:to>
    <xdr:cxnSp macro="">
      <xdr:nvCxnSpPr>
        <xdr:cNvPr id="1150" name="Solver_shapecon$J$23"/>
        <xdr:cNvCxnSpPr/>
      </xdr:nvCxnSpPr>
      <xdr:spPr>
        <a:xfrm>
          <a:off x="3095625" y="41148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22</xdr:row>
      <xdr:rowOff>0</xdr:rowOff>
    </xdr:from>
    <xdr:to>
      <xdr:col>10</xdr:col>
      <xdr:colOff>1</xdr:colOff>
      <xdr:row>22</xdr:row>
      <xdr:rowOff>147411</xdr:rowOff>
    </xdr:to>
    <xdr:sp macro="" textlink="">
      <xdr:nvSpPr>
        <xdr:cNvPr id="1151" name="Solver_shape$J$23"/>
        <xdr:cNvSpPr/>
      </xdr:nvSpPr>
      <xdr:spPr>
        <a:xfrm rot="16200000">
          <a:off x="4857750" y="40386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22</xdr:row>
      <xdr:rowOff>76200</xdr:rowOff>
    </xdr:from>
    <xdr:to>
      <xdr:col>9</xdr:col>
      <xdr:colOff>0</xdr:colOff>
      <xdr:row>22</xdr:row>
      <xdr:rowOff>76200</xdr:rowOff>
    </xdr:to>
    <xdr:cxnSp macro="">
      <xdr:nvCxnSpPr>
        <xdr:cNvPr id="1152" name="Solver_line$J$23"/>
        <xdr:cNvCxnSpPr/>
      </xdr:nvCxnSpPr>
      <xdr:spPr>
        <a:xfrm>
          <a:off x="3343275" y="41148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76200</xdr:rowOff>
    </xdr:from>
    <xdr:to>
      <xdr:col>7</xdr:col>
      <xdr:colOff>0</xdr:colOff>
      <xdr:row>27</xdr:row>
      <xdr:rowOff>76200</xdr:rowOff>
    </xdr:to>
    <xdr:cxnSp macro="">
      <xdr:nvCxnSpPr>
        <xdr:cNvPr id="1153" name="Solver_shapecon$J$28"/>
        <xdr:cNvCxnSpPr/>
      </xdr:nvCxnSpPr>
      <xdr:spPr>
        <a:xfrm>
          <a:off x="3095625" y="41148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27</xdr:row>
      <xdr:rowOff>0</xdr:rowOff>
    </xdr:from>
    <xdr:to>
      <xdr:col>10</xdr:col>
      <xdr:colOff>1</xdr:colOff>
      <xdr:row>27</xdr:row>
      <xdr:rowOff>147411</xdr:rowOff>
    </xdr:to>
    <xdr:sp macro="" textlink="">
      <xdr:nvSpPr>
        <xdr:cNvPr id="1154" name="Solver_shape$J$28"/>
        <xdr:cNvSpPr/>
      </xdr:nvSpPr>
      <xdr:spPr>
        <a:xfrm rot="16200000">
          <a:off x="4857750" y="4953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27</xdr:row>
      <xdr:rowOff>76200</xdr:rowOff>
    </xdr:from>
    <xdr:to>
      <xdr:col>9</xdr:col>
      <xdr:colOff>0</xdr:colOff>
      <xdr:row>27</xdr:row>
      <xdr:rowOff>76200</xdr:rowOff>
    </xdr:to>
    <xdr:cxnSp macro="">
      <xdr:nvCxnSpPr>
        <xdr:cNvPr id="1155" name="Solver_line$J$28"/>
        <xdr:cNvCxnSpPr/>
      </xdr:nvCxnSpPr>
      <xdr:spPr>
        <a:xfrm>
          <a:off x="3343275" y="50292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76200</xdr:rowOff>
    </xdr:from>
    <xdr:to>
      <xdr:col>3</xdr:col>
      <xdr:colOff>0</xdr:colOff>
      <xdr:row>37</xdr:row>
      <xdr:rowOff>76200</xdr:rowOff>
    </xdr:to>
    <xdr:cxnSp macro="">
      <xdr:nvCxnSpPr>
        <xdr:cNvPr id="1156" name="Solver_shapecon$F$38"/>
        <xdr:cNvCxnSpPr/>
      </xdr:nvCxnSpPr>
      <xdr:spPr>
        <a:xfrm>
          <a:off x="981075" y="4114800"/>
          <a:ext cx="247650" cy="27813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37</xdr:row>
      <xdr:rowOff>0</xdr:rowOff>
    </xdr:from>
    <xdr:to>
      <xdr:col>6</xdr:col>
      <xdr:colOff>0</xdr:colOff>
      <xdr:row>37</xdr:row>
      <xdr:rowOff>147411</xdr:rowOff>
    </xdr:to>
    <xdr:sp macro="" textlink="">
      <xdr:nvSpPr>
        <xdr:cNvPr id="1157" name="Solver_shape$F$38"/>
        <xdr:cNvSpPr/>
      </xdr:nvSpPr>
      <xdr:spPr>
        <a:xfrm>
          <a:off x="2943225" y="68199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37</xdr:row>
      <xdr:rowOff>76200</xdr:rowOff>
    </xdr:from>
    <xdr:to>
      <xdr:col>5</xdr:col>
      <xdr:colOff>0</xdr:colOff>
      <xdr:row>37</xdr:row>
      <xdr:rowOff>76200</xdr:rowOff>
    </xdr:to>
    <xdr:cxnSp macro="">
      <xdr:nvCxnSpPr>
        <xdr:cNvPr id="1158" name="Solver_line$F$38"/>
        <xdr:cNvCxnSpPr/>
      </xdr:nvCxnSpPr>
      <xdr:spPr>
        <a:xfrm>
          <a:off x="1228725" y="6896100"/>
          <a:ext cx="17145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32</xdr:row>
      <xdr:rowOff>76200</xdr:rowOff>
    </xdr:from>
    <xdr:to>
      <xdr:col>7</xdr:col>
      <xdr:colOff>0</xdr:colOff>
      <xdr:row>37</xdr:row>
      <xdr:rowOff>76200</xdr:rowOff>
    </xdr:to>
    <xdr:cxnSp macro="">
      <xdr:nvCxnSpPr>
        <xdr:cNvPr id="1159" name="Solver_shapecon$J$33"/>
        <xdr:cNvCxnSpPr/>
      </xdr:nvCxnSpPr>
      <xdr:spPr>
        <a:xfrm flipV="1">
          <a:off x="3095625" y="59436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32</xdr:row>
      <xdr:rowOff>0</xdr:rowOff>
    </xdr:from>
    <xdr:to>
      <xdr:col>10</xdr:col>
      <xdr:colOff>1</xdr:colOff>
      <xdr:row>32</xdr:row>
      <xdr:rowOff>147410</xdr:rowOff>
    </xdr:to>
    <xdr:sp macro="" textlink="">
      <xdr:nvSpPr>
        <xdr:cNvPr id="1160" name="Solver_shape$J$33"/>
        <xdr:cNvSpPr/>
      </xdr:nvSpPr>
      <xdr:spPr>
        <a:xfrm rot="16200000">
          <a:off x="4857750" y="58674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32</xdr:row>
      <xdr:rowOff>76200</xdr:rowOff>
    </xdr:from>
    <xdr:to>
      <xdr:col>9</xdr:col>
      <xdr:colOff>0</xdr:colOff>
      <xdr:row>32</xdr:row>
      <xdr:rowOff>76200</xdr:rowOff>
    </xdr:to>
    <xdr:cxnSp macro="">
      <xdr:nvCxnSpPr>
        <xdr:cNvPr id="1161" name="Solver_line$J$33"/>
        <xdr:cNvCxnSpPr/>
      </xdr:nvCxnSpPr>
      <xdr:spPr>
        <a:xfrm>
          <a:off x="3343275" y="59436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37</xdr:row>
      <xdr:rowOff>76200</xdr:rowOff>
    </xdr:from>
    <xdr:to>
      <xdr:col>7</xdr:col>
      <xdr:colOff>0</xdr:colOff>
      <xdr:row>37</xdr:row>
      <xdr:rowOff>76200</xdr:rowOff>
    </xdr:to>
    <xdr:cxnSp macro="">
      <xdr:nvCxnSpPr>
        <xdr:cNvPr id="1162" name="Solver_shapecon$J$38"/>
        <xdr:cNvCxnSpPr/>
      </xdr:nvCxnSpPr>
      <xdr:spPr>
        <a:xfrm>
          <a:off x="3095625" y="68580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37</xdr:row>
      <xdr:rowOff>0</xdr:rowOff>
    </xdr:from>
    <xdr:to>
      <xdr:col>10</xdr:col>
      <xdr:colOff>1</xdr:colOff>
      <xdr:row>37</xdr:row>
      <xdr:rowOff>147410</xdr:rowOff>
    </xdr:to>
    <xdr:sp macro="" textlink="">
      <xdr:nvSpPr>
        <xdr:cNvPr id="1163" name="Solver_shape$J$38"/>
        <xdr:cNvSpPr/>
      </xdr:nvSpPr>
      <xdr:spPr>
        <a:xfrm rot="16200000">
          <a:off x="4857750" y="67818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37</xdr:row>
      <xdr:rowOff>76200</xdr:rowOff>
    </xdr:from>
    <xdr:to>
      <xdr:col>9</xdr:col>
      <xdr:colOff>0</xdr:colOff>
      <xdr:row>37</xdr:row>
      <xdr:rowOff>76200</xdr:rowOff>
    </xdr:to>
    <xdr:cxnSp macro="">
      <xdr:nvCxnSpPr>
        <xdr:cNvPr id="1164" name="Solver_line$J$38"/>
        <xdr:cNvCxnSpPr/>
      </xdr:nvCxnSpPr>
      <xdr:spPr>
        <a:xfrm>
          <a:off x="3343275" y="68580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37</xdr:row>
      <xdr:rowOff>76200</xdr:rowOff>
    </xdr:from>
    <xdr:to>
      <xdr:col>7</xdr:col>
      <xdr:colOff>0</xdr:colOff>
      <xdr:row>42</xdr:row>
      <xdr:rowOff>76200</xdr:rowOff>
    </xdr:to>
    <xdr:cxnSp macro="">
      <xdr:nvCxnSpPr>
        <xdr:cNvPr id="1165" name="Solver_shapecon$J$43"/>
        <xdr:cNvCxnSpPr/>
      </xdr:nvCxnSpPr>
      <xdr:spPr>
        <a:xfrm>
          <a:off x="3095625" y="68580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42</xdr:row>
      <xdr:rowOff>0</xdr:rowOff>
    </xdr:from>
    <xdr:to>
      <xdr:col>10</xdr:col>
      <xdr:colOff>1</xdr:colOff>
      <xdr:row>42</xdr:row>
      <xdr:rowOff>147411</xdr:rowOff>
    </xdr:to>
    <xdr:sp macro="" textlink="">
      <xdr:nvSpPr>
        <xdr:cNvPr id="1166" name="Solver_shape$J$43"/>
        <xdr:cNvSpPr/>
      </xdr:nvSpPr>
      <xdr:spPr>
        <a:xfrm rot="16200000">
          <a:off x="4857750" y="76962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42</xdr:row>
      <xdr:rowOff>76200</xdr:rowOff>
    </xdr:from>
    <xdr:to>
      <xdr:col>9</xdr:col>
      <xdr:colOff>0</xdr:colOff>
      <xdr:row>42</xdr:row>
      <xdr:rowOff>76200</xdr:rowOff>
    </xdr:to>
    <xdr:cxnSp macro="">
      <xdr:nvCxnSpPr>
        <xdr:cNvPr id="1167" name="Solver_line$J$43"/>
        <xdr:cNvCxnSpPr/>
      </xdr:nvCxnSpPr>
      <xdr:spPr>
        <a:xfrm>
          <a:off x="3343275" y="77724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/>
  </sheetViews>
  <sheetFormatPr baseColWidth="10" defaultColWidth="8.83203125" defaultRowHeight="16" x14ac:dyDescent="0.2"/>
  <cols>
    <col min="1" max="1" width="13.1640625" style="2" bestFit="1" customWidth="1"/>
    <col min="2" max="2" width="2.6640625" style="2" bestFit="1" customWidth="1"/>
    <col min="3" max="3" width="3.6640625" style="2" customWidth="1"/>
    <col min="4" max="4" width="13.6640625" style="2" bestFit="1" customWidth="1"/>
    <col min="5" max="5" width="13.1640625" style="2" bestFit="1" customWidth="1"/>
    <col min="6" max="6" width="2.33203125" style="2" customWidth="1"/>
    <col min="7" max="7" width="3.6640625" style="2" customWidth="1"/>
    <col min="8" max="8" width="13.1640625" style="2" bestFit="1" customWidth="1"/>
    <col min="9" max="9" width="10.33203125" style="2" bestFit="1" customWidth="1"/>
    <col min="10" max="10" width="2.33203125" style="2" customWidth="1"/>
    <col min="11" max="11" width="10.33203125" style="2" bestFit="1" customWidth="1"/>
    <col min="12" max="16384" width="8.83203125" style="2"/>
  </cols>
  <sheetData>
    <row r="1" spans="1:11" x14ac:dyDescent="0.2">
      <c r="A1" s="1" t="s">
        <v>6</v>
      </c>
      <c r="H1" s="2">
        <v>0.6</v>
      </c>
    </row>
    <row r="2" spans="1:11" x14ac:dyDescent="0.2">
      <c r="H2" s="2" t="s">
        <v>3</v>
      </c>
    </row>
    <row r="3" spans="1:11" x14ac:dyDescent="0.2">
      <c r="K3" s="3">
        <f>SUM($H$4,$D$9)</f>
        <v>-61134</v>
      </c>
    </row>
    <row r="4" spans="1:11" x14ac:dyDescent="0.2">
      <c r="H4" s="3">
        <v>-61134</v>
      </c>
      <c r="I4" s="4">
        <f>$K$3</f>
        <v>-61134</v>
      </c>
    </row>
    <row r="6" spans="1:11" x14ac:dyDescent="0.2">
      <c r="H6" s="2">
        <v>0.3</v>
      </c>
    </row>
    <row r="7" spans="1:11" x14ac:dyDescent="0.2">
      <c r="D7" s="2" t="s">
        <v>0</v>
      </c>
      <c r="H7" s="2" t="s">
        <v>4</v>
      </c>
    </row>
    <row r="8" spans="1:11" x14ac:dyDescent="0.2">
      <c r="K8" s="3">
        <f>SUM($H$9,$D$9)</f>
        <v>-46443</v>
      </c>
    </row>
    <row r="9" spans="1:11" x14ac:dyDescent="0.2">
      <c r="D9" s="2">
        <v>0</v>
      </c>
      <c r="E9" s="5">
        <f>IF(ABS(1-SUM($H$1,$H$6,$H$11))&lt;=0.00001,SUM($H$1*$I$4,$H$6*$I$9,$H$11*$I$14),NA())</f>
        <v>-54629.4</v>
      </c>
      <c r="H9" s="3">
        <v>-46443</v>
      </c>
      <c r="I9" s="4">
        <f>$K$8</f>
        <v>-46443</v>
      </c>
    </row>
    <row r="11" spans="1:11" x14ac:dyDescent="0.2">
      <c r="H11" s="2">
        <v>0.1</v>
      </c>
    </row>
    <row r="12" spans="1:11" x14ac:dyDescent="0.2">
      <c r="H12" s="2" t="s">
        <v>5</v>
      </c>
    </row>
    <row r="13" spans="1:11" x14ac:dyDescent="0.2">
      <c r="K13" s="3">
        <f>SUM($H$14,$D$9)</f>
        <v>-40161</v>
      </c>
    </row>
    <row r="14" spans="1:11" x14ac:dyDescent="0.2">
      <c r="H14" s="3">
        <v>-40161</v>
      </c>
      <c r="I14" s="4">
        <f>$K$13</f>
        <v>-40161</v>
      </c>
    </row>
    <row r="16" spans="1:11" x14ac:dyDescent="0.2">
      <c r="H16" s="2">
        <v>0.6</v>
      </c>
    </row>
    <row r="17" spans="1:11" x14ac:dyDescent="0.2">
      <c r="H17" s="2" t="s">
        <v>3</v>
      </c>
    </row>
    <row r="18" spans="1:11" x14ac:dyDescent="0.2">
      <c r="K18" s="3">
        <f>SUM($H$19,$D$24)</f>
        <v>-56901</v>
      </c>
    </row>
    <row r="19" spans="1:11" x14ac:dyDescent="0.2">
      <c r="H19" s="3">
        <v>-56901</v>
      </c>
      <c r="I19" s="4">
        <f>$K$18</f>
        <v>-56901</v>
      </c>
    </row>
    <row r="21" spans="1:11" x14ac:dyDescent="0.2">
      <c r="H21" s="2">
        <v>0.3</v>
      </c>
    </row>
    <row r="22" spans="1:11" x14ac:dyDescent="0.2">
      <c r="D22" s="2" t="s">
        <v>1</v>
      </c>
      <c r="H22" s="2" t="s">
        <v>4</v>
      </c>
    </row>
    <row r="23" spans="1:11" x14ac:dyDescent="0.2">
      <c r="B23" s="2">
        <f>IF($A$24=$E$9,1,IF($A$24=$E$24,2,IF($A$24=$E$39,3)))</f>
        <v>2</v>
      </c>
      <c r="K23" s="3">
        <f>SUM($H$24,$D$24)</f>
        <v>-51075</v>
      </c>
    </row>
    <row r="24" spans="1:11" x14ac:dyDescent="0.2">
      <c r="A24" s="5">
        <f>MAX($E$9,$E$24,$E$39)</f>
        <v>-54135.199999999997</v>
      </c>
      <c r="D24" s="2">
        <v>0</v>
      </c>
      <c r="E24" s="5">
        <f>IF(ABS(1-SUM($H$16,$H$21,$H$26))&lt;=0.00001,SUM($H$16*$I$19,$H$21*$I$24,$H$26*$I$29),NA())</f>
        <v>-54135.199999999997</v>
      </c>
      <c r="H24" s="3">
        <v>-51075</v>
      </c>
      <c r="I24" s="4">
        <f>$K$23</f>
        <v>-51075</v>
      </c>
    </row>
    <row r="26" spans="1:11" x14ac:dyDescent="0.2">
      <c r="H26" s="2">
        <v>0.1</v>
      </c>
    </row>
    <row r="27" spans="1:11" x14ac:dyDescent="0.2">
      <c r="H27" s="2" t="s">
        <v>5</v>
      </c>
    </row>
    <row r="28" spans="1:11" x14ac:dyDescent="0.2">
      <c r="K28" s="3">
        <f>SUM($H$29,$D$24)</f>
        <v>-46721</v>
      </c>
    </row>
    <row r="29" spans="1:11" x14ac:dyDescent="0.2">
      <c r="H29" s="3">
        <v>-46721</v>
      </c>
      <c r="I29" s="4">
        <f>$K$28</f>
        <v>-46721</v>
      </c>
    </row>
    <row r="31" spans="1:11" x14ac:dyDescent="0.2">
      <c r="H31" s="2">
        <v>0.6</v>
      </c>
    </row>
    <row r="32" spans="1:11" x14ac:dyDescent="0.2">
      <c r="H32" s="2" t="s">
        <v>3</v>
      </c>
    </row>
    <row r="33" spans="4:11" x14ac:dyDescent="0.2">
      <c r="K33" s="3">
        <f>SUM($H$34,$D$39)</f>
        <v>-54658</v>
      </c>
    </row>
    <row r="34" spans="4:11" x14ac:dyDescent="0.2">
      <c r="H34" s="3">
        <v>-54658</v>
      </c>
      <c r="I34" s="4">
        <f>$K$33</f>
        <v>-54658</v>
      </c>
    </row>
    <row r="36" spans="4:11" x14ac:dyDescent="0.2">
      <c r="H36" s="2">
        <v>0.3</v>
      </c>
    </row>
    <row r="37" spans="4:11" x14ac:dyDescent="0.2">
      <c r="D37" s="2" t="s">
        <v>2</v>
      </c>
      <c r="H37" s="2" t="s">
        <v>4</v>
      </c>
    </row>
    <row r="38" spans="4:11" x14ac:dyDescent="0.2">
      <c r="K38" s="3">
        <f>SUM($H$39,$D$39)</f>
        <v>-54658</v>
      </c>
    </row>
    <row r="39" spans="4:11" x14ac:dyDescent="0.2">
      <c r="D39" s="2">
        <v>0</v>
      </c>
      <c r="E39" s="5">
        <f>IF(ABS(1-SUM($H$31,$H$36,$H$41))&lt;=0.00001,SUM($H$31*$I$34,$H$36*$I$39,$H$41*$I$44),NA())</f>
        <v>-54658</v>
      </c>
      <c r="H39" s="3">
        <v>-54658</v>
      </c>
      <c r="I39" s="4">
        <f>$K$38</f>
        <v>-54658</v>
      </c>
    </row>
    <row r="41" spans="4:11" x14ac:dyDescent="0.2">
      <c r="H41" s="2">
        <v>0.1</v>
      </c>
    </row>
    <row r="42" spans="4:11" x14ac:dyDescent="0.2">
      <c r="H42" s="2" t="s">
        <v>5</v>
      </c>
    </row>
    <row r="43" spans="4:11" x14ac:dyDescent="0.2">
      <c r="K43" s="3">
        <f>SUM($H$44,$D$39)</f>
        <v>-54658</v>
      </c>
    </row>
    <row r="44" spans="4:11" x14ac:dyDescent="0.2">
      <c r="H44" s="3">
        <v>-54658</v>
      </c>
      <c r="I44" s="4">
        <f>$K$43</f>
        <v>-54658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 Tree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2011-06-13T12:18:59Z</dcterms:created>
  <dcterms:modified xsi:type="dcterms:W3CDTF">2018-04-26T13:14:51Z</dcterms:modified>
</cp:coreProperties>
</file>