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4680" yWindow="3820" windowWidth="24860" windowHeight="17640"/>
  </bookViews>
  <sheets>
    <sheet name="Retirement_Planning" sheetId="1" r:id="rId1"/>
  </sheets>
  <calcPr calcId="150001" calcMode="autoNoTable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F4" i="1"/>
  <c r="G4" i="1"/>
  <c r="F3" i="1"/>
  <c r="G3" i="1"/>
  <c r="F2" i="1"/>
  <c r="G2" i="1"/>
  <c r="H2" i="1"/>
  <c r="H3" i="1"/>
  <c r="H4" i="1"/>
  <c r="F5" i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33" i="1"/>
  <c r="G33" i="1"/>
  <c r="H33" i="1"/>
  <c r="F34" i="1"/>
  <c r="G34" i="1"/>
  <c r="H34" i="1"/>
  <c r="F35" i="1"/>
  <c r="G35" i="1"/>
  <c r="H35" i="1"/>
  <c r="F36" i="1"/>
  <c r="G36" i="1"/>
  <c r="H36" i="1"/>
  <c r="F37" i="1"/>
  <c r="G37" i="1"/>
  <c r="H37" i="1"/>
  <c r="F38" i="1"/>
  <c r="G38" i="1"/>
  <c r="H38" i="1"/>
  <c r="D3" i="1"/>
  <c r="D4" i="1"/>
  <c r="I2" i="1"/>
  <c r="I3" i="1"/>
  <c r="I4" i="1"/>
  <c r="D5" i="1"/>
  <c r="I5" i="1"/>
  <c r="D6" i="1"/>
  <c r="I6" i="1"/>
  <c r="D7" i="1"/>
  <c r="I7" i="1"/>
  <c r="D8" i="1"/>
  <c r="I8" i="1"/>
  <c r="D9" i="1"/>
  <c r="I9" i="1"/>
  <c r="D10" i="1"/>
  <c r="I10" i="1"/>
  <c r="D11" i="1"/>
  <c r="I11" i="1"/>
  <c r="D12" i="1"/>
  <c r="I12" i="1"/>
  <c r="D13" i="1"/>
  <c r="I13" i="1"/>
  <c r="D14" i="1"/>
  <c r="I14" i="1"/>
  <c r="D15" i="1"/>
  <c r="I15" i="1"/>
  <c r="D16" i="1"/>
  <c r="I16" i="1"/>
  <c r="D17" i="1"/>
  <c r="I17" i="1"/>
  <c r="D18" i="1"/>
  <c r="I18" i="1"/>
  <c r="D19" i="1"/>
  <c r="I19" i="1"/>
  <c r="D20" i="1"/>
  <c r="I20" i="1"/>
  <c r="D21" i="1"/>
  <c r="I21" i="1"/>
  <c r="D22" i="1"/>
  <c r="I22" i="1"/>
  <c r="D23" i="1"/>
  <c r="I23" i="1"/>
  <c r="D24" i="1"/>
  <c r="I24" i="1"/>
  <c r="D25" i="1"/>
  <c r="I25" i="1"/>
  <c r="D26" i="1"/>
  <c r="I26" i="1"/>
  <c r="D27" i="1"/>
  <c r="I27" i="1"/>
  <c r="D28" i="1"/>
  <c r="I28" i="1"/>
  <c r="D29" i="1"/>
  <c r="I29" i="1"/>
  <c r="D30" i="1"/>
  <c r="I30" i="1"/>
  <c r="D31" i="1"/>
  <c r="I31" i="1"/>
  <c r="D32" i="1"/>
  <c r="I32" i="1"/>
  <c r="D33" i="1"/>
  <c r="I33" i="1"/>
  <c r="D34" i="1"/>
  <c r="I34" i="1"/>
  <c r="D35" i="1"/>
  <c r="I35" i="1"/>
  <c r="D36" i="1"/>
  <c r="I36" i="1"/>
  <c r="D37" i="1"/>
  <c r="I37" i="1"/>
  <c r="D38" i="1"/>
  <c r="I38" i="1"/>
  <c r="J38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</calcChain>
</file>

<file path=xl/sharedStrings.xml><?xml version="1.0" encoding="utf-8"?>
<sst xmlns="http://schemas.openxmlformats.org/spreadsheetml/2006/main" count="15" uniqueCount="14">
  <si>
    <t>Age</t>
  </si>
  <si>
    <t>Salary</t>
  </si>
  <si>
    <t>Yearly 401K Contribution</t>
  </si>
  <si>
    <t>Employer Match</t>
  </si>
  <si>
    <t>Vanguard Balanced Index Fund</t>
  </si>
  <si>
    <t>Employer Match of Salary</t>
  </si>
  <si>
    <t>Final Balance</t>
  </si>
  <si>
    <t>Boston Trust Asset Management Fund</t>
  </si>
  <si>
    <t>Salary increase</t>
  </si>
  <si>
    <t>Expected annual return</t>
  </si>
  <si>
    <t xml:space="preserve">Retirement Planning </t>
  </si>
  <si>
    <t>Annual 401K  Contribution</t>
  </si>
  <si>
    <t xml:space="preserve"> 401K Balance</t>
  </si>
  <si>
    <t>Roth IRA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</si>
</sst>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  <numFmt numFmtId="166" formatCode="&quot;$&quot;#,##0"/>
    <numFmt numFmtId="167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CDE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wrapText="1"/>
    </xf>
    <xf numFmtId="165" fontId="2" fillId="0" borderId="3" xfId="1" applyNumberFormat="1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2" fillId="0" borderId="0" xfId="0" applyFont="1" applyFill="1" applyAlignment="1">
      <alignment vertical="top"/>
    </xf>
    <xf numFmtId="0" fontId="3" fillId="0" borderId="0" xfId="0" applyFont="1" applyFill="1"/>
    <xf numFmtId="0" fontId="3" fillId="0" borderId="0" xfId="0" applyFont="1"/>
    <xf numFmtId="0" fontId="3" fillId="0" borderId="0" xfId="0" applyFont="1" applyFill="1" applyBorder="1"/>
    <xf numFmtId="9" fontId="3" fillId="0" borderId="0" xfId="0" applyNumberFormat="1" applyFont="1" applyFill="1" applyBorder="1"/>
    <xf numFmtId="0" fontId="2" fillId="0" borderId="5" xfId="0" applyFont="1" applyBorder="1"/>
    <xf numFmtId="6" fontId="3" fillId="0" borderId="0" xfId="0" applyNumberFormat="1" applyFont="1" applyFill="1" applyBorder="1"/>
    <xf numFmtId="164" fontId="3" fillId="0" borderId="0" xfId="0" applyNumberFormat="1" applyFont="1" applyFill="1" applyBorder="1"/>
    <xf numFmtId="10" fontId="3" fillId="0" borderId="0" xfId="2" applyNumberFormat="1" applyFont="1" applyFill="1" applyBorder="1"/>
    <xf numFmtId="0" fontId="2" fillId="0" borderId="7" xfId="0" applyFont="1" applyBorder="1"/>
    <xf numFmtId="6" fontId="3" fillId="0" borderId="1" xfId="0" applyNumberFormat="1" applyFont="1" applyFill="1" applyBorder="1"/>
    <xf numFmtId="165" fontId="3" fillId="0" borderId="0" xfId="1" applyNumberFormat="1" applyFont="1" applyFill="1"/>
    <xf numFmtId="166" fontId="3" fillId="0" borderId="0" xfId="1" applyNumberFormat="1" applyFont="1" applyFill="1" applyBorder="1"/>
    <xf numFmtId="166" fontId="3" fillId="0" borderId="6" xfId="0" applyNumberFormat="1" applyFont="1" applyFill="1" applyBorder="1"/>
    <xf numFmtId="166" fontId="2" fillId="2" borderId="8" xfId="0" applyNumberFormat="1" applyFont="1" applyFill="1" applyBorder="1"/>
    <xf numFmtId="167" fontId="3" fillId="0" borderId="0" xfId="1" applyNumberFormat="1" applyFont="1" applyFill="1" applyBorder="1"/>
    <xf numFmtId="167" fontId="3" fillId="0" borderId="1" xfId="1" applyNumberFormat="1" applyFont="1" applyFill="1" applyBorder="1"/>
    <xf numFmtId="167" fontId="3" fillId="0" borderId="12" xfId="1" applyNumberFormat="1" applyFont="1" applyFill="1" applyBorder="1"/>
    <xf numFmtId="0" fontId="4" fillId="3" borderId="10" xfId="0" applyFont="1" applyFill="1" applyBorder="1" applyAlignment="1">
      <alignment horizontal="right"/>
    </xf>
    <xf numFmtId="164" fontId="4" fillId="3" borderId="11" xfId="2" applyNumberFormat="1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164" fontId="4" fillId="3" borderId="6" xfId="2" applyNumberFormat="1" applyFont="1" applyFill="1" applyBorder="1" applyAlignment="1">
      <alignment horizontal="right"/>
    </xf>
    <xf numFmtId="0" fontId="4" fillId="3" borderId="6" xfId="0" applyFont="1" applyFill="1" applyBorder="1" applyAlignment="1">
      <alignment horizontal="right"/>
    </xf>
    <xf numFmtId="0" fontId="4" fillId="3" borderId="7" xfId="0" applyFont="1" applyFill="1" applyBorder="1" applyAlignment="1">
      <alignment horizontal="right"/>
    </xf>
    <xf numFmtId="164" fontId="4" fillId="3" borderId="9" xfId="2" applyNumberFormat="1" applyFont="1" applyFill="1" applyBorder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CDECC"/>
      <color rgb="FFFCC0BA"/>
      <color rgb="FFFCA5BA"/>
      <color rgb="FFFFBD5B"/>
      <color rgb="FFFFCDFF"/>
      <color rgb="FFF97B7B"/>
      <color rgb="FFFFFF9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/>
  </sheetViews>
  <sheetFormatPr baseColWidth="10" defaultColWidth="8.83203125" defaultRowHeight="16" x14ac:dyDescent="0.2"/>
  <cols>
    <col min="1" max="1" width="37.83203125" style="7" bestFit="1" customWidth="1"/>
    <col min="2" max="2" width="6.83203125" style="7" bestFit="1" customWidth="1"/>
    <col min="3" max="3" width="8.83203125" style="7"/>
    <col min="4" max="4" width="4.83203125" style="8" bestFit="1" customWidth="1"/>
    <col min="5" max="5" width="10.1640625" style="7" bestFit="1" customWidth="1"/>
    <col min="6" max="6" width="13.1640625" style="7" bestFit="1" customWidth="1"/>
    <col min="7" max="7" width="10.33203125" style="7" bestFit="1" customWidth="1"/>
    <col min="8" max="8" width="14.6640625" style="7" bestFit="1" customWidth="1"/>
    <col min="9" max="9" width="12.1640625" style="17" bestFit="1" customWidth="1"/>
    <col min="10" max="10" width="11.1640625" style="7" bestFit="1" customWidth="1"/>
    <col min="11" max="16384" width="8.83203125" style="8"/>
  </cols>
  <sheetData>
    <row r="1" spans="1:10" ht="34.75" customHeight="1" x14ac:dyDescent="0.2">
      <c r="A1" s="6" t="s">
        <v>10</v>
      </c>
      <c r="D1" s="1" t="s">
        <v>0</v>
      </c>
      <c r="E1" s="2" t="s">
        <v>1</v>
      </c>
      <c r="F1" s="3" t="s">
        <v>11</v>
      </c>
      <c r="G1" s="3" t="s">
        <v>3</v>
      </c>
      <c r="H1" s="3" t="s">
        <v>12</v>
      </c>
      <c r="I1" s="4" t="s">
        <v>13</v>
      </c>
      <c r="J1" s="5" t="s">
        <v>6</v>
      </c>
    </row>
    <row r="2" spans="1:10" x14ac:dyDescent="0.2">
      <c r="A2" s="24" t="s">
        <v>2</v>
      </c>
      <c r="B2" s="25">
        <v>0.15</v>
      </c>
      <c r="C2" s="10"/>
      <c r="D2" s="11">
        <v>24</v>
      </c>
      <c r="E2" s="12">
        <v>80000</v>
      </c>
      <c r="F2" s="12">
        <f t="shared" ref="F2:F38" si="0">IF(E2*$B$2&lt;18000,E2*$B$2, 18000)</f>
        <v>12000</v>
      </c>
      <c r="G2" s="12">
        <f t="shared" ref="G2:G38" si="1">E2*$B$3</f>
        <v>4000</v>
      </c>
      <c r="H2" s="18">
        <f>(F2+G2)</f>
        <v>16000</v>
      </c>
      <c r="I2" s="18">
        <f>IF(D2&lt;55,5500,6500)</f>
        <v>5500</v>
      </c>
      <c r="J2" s="19">
        <f t="shared" ref="J2:J38" si="2">H2+I2</f>
        <v>21500</v>
      </c>
    </row>
    <row r="3" spans="1:10" x14ac:dyDescent="0.2">
      <c r="A3" s="26" t="s">
        <v>5</v>
      </c>
      <c r="B3" s="27">
        <v>0.05</v>
      </c>
      <c r="C3" s="13"/>
      <c r="D3" s="11">
        <f>+D2+1</f>
        <v>25</v>
      </c>
      <c r="E3" s="12">
        <f>E2+$B$4*E2</f>
        <v>83200</v>
      </c>
      <c r="F3" s="12">
        <f t="shared" si="0"/>
        <v>12480</v>
      </c>
      <c r="G3" s="12">
        <f t="shared" si="1"/>
        <v>4160</v>
      </c>
      <c r="H3" s="21">
        <f t="shared" ref="H3:H38" si="3">(F3+G3)+H2*(1+$B$7)</f>
        <v>33600</v>
      </c>
      <c r="I3" s="21">
        <f t="shared" ref="I3:I38" si="4">IF(D3&lt;55,5500,6500)+(1+$B$10)*I2</f>
        <v>11357.5</v>
      </c>
      <c r="J3" s="19">
        <f t="shared" si="2"/>
        <v>44957.5</v>
      </c>
    </row>
    <row r="4" spans="1:10" x14ac:dyDescent="0.2">
      <c r="A4" s="26" t="s">
        <v>8</v>
      </c>
      <c r="B4" s="27">
        <v>0.04</v>
      </c>
      <c r="C4" s="10"/>
      <c r="D4" s="11">
        <f t="shared" ref="D4:D38" si="5">+D3+1</f>
        <v>26</v>
      </c>
      <c r="E4" s="12">
        <f t="shared" ref="E4:E38" si="6">E3+$B$4*E3</f>
        <v>86528</v>
      </c>
      <c r="F4" s="12">
        <f t="shared" si="0"/>
        <v>12979.199999999999</v>
      </c>
      <c r="G4" s="12">
        <f t="shared" si="1"/>
        <v>4326.4000000000005</v>
      </c>
      <c r="H4" s="21">
        <f t="shared" si="3"/>
        <v>52921.599999999999</v>
      </c>
      <c r="I4" s="21">
        <f t="shared" si="4"/>
        <v>17595.737499999999</v>
      </c>
      <c r="J4" s="19">
        <f t="shared" si="2"/>
        <v>70517.337499999994</v>
      </c>
    </row>
    <row r="5" spans="1:10" x14ac:dyDescent="0.2">
      <c r="A5" s="26"/>
      <c r="B5" s="28"/>
      <c r="C5" s="9"/>
      <c r="D5" s="11">
        <f>+D4+1</f>
        <v>27</v>
      </c>
      <c r="E5" s="12">
        <f t="shared" si="6"/>
        <v>89989.119999999995</v>
      </c>
      <c r="F5" s="12">
        <f t="shared" si="0"/>
        <v>13498.367999999999</v>
      </c>
      <c r="G5" s="12">
        <f t="shared" si="1"/>
        <v>4499.4560000000001</v>
      </c>
      <c r="H5" s="21">
        <f t="shared" si="3"/>
        <v>74094.720000000001</v>
      </c>
      <c r="I5" s="21">
        <f t="shared" si="4"/>
        <v>24239.460437499998</v>
      </c>
      <c r="J5" s="19">
        <f t="shared" si="2"/>
        <v>98334.180437500007</v>
      </c>
    </row>
    <row r="6" spans="1:10" x14ac:dyDescent="0.2">
      <c r="A6" s="26" t="s">
        <v>4</v>
      </c>
      <c r="B6" s="28"/>
      <c r="C6" s="9"/>
      <c r="D6" s="11">
        <f t="shared" si="5"/>
        <v>28</v>
      </c>
      <c r="E6" s="12">
        <f t="shared" si="6"/>
        <v>93588.684799999988</v>
      </c>
      <c r="F6" s="12">
        <f t="shared" si="0"/>
        <v>14038.302719999998</v>
      </c>
      <c r="G6" s="12">
        <f t="shared" si="1"/>
        <v>4679.4342399999996</v>
      </c>
      <c r="H6" s="21">
        <f t="shared" si="3"/>
        <v>97258.140159999995</v>
      </c>
      <c r="I6" s="21">
        <f t="shared" si="4"/>
        <v>31315.025365937498</v>
      </c>
      <c r="J6" s="19">
        <f t="shared" si="2"/>
        <v>128573.1655259375</v>
      </c>
    </row>
    <row r="7" spans="1:10" x14ac:dyDescent="0.2">
      <c r="A7" s="26" t="s">
        <v>9</v>
      </c>
      <c r="B7" s="27">
        <v>0.06</v>
      </c>
      <c r="C7" s="14"/>
      <c r="D7" s="11">
        <f t="shared" si="5"/>
        <v>29</v>
      </c>
      <c r="E7" s="12">
        <f t="shared" si="6"/>
        <v>97332.232191999981</v>
      </c>
      <c r="F7" s="12">
        <f t="shared" si="0"/>
        <v>14599.834828799996</v>
      </c>
      <c r="G7" s="12">
        <f t="shared" si="1"/>
        <v>4866.6116095999996</v>
      </c>
      <c r="H7" s="21">
        <f t="shared" si="3"/>
        <v>122560.07500799999</v>
      </c>
      <c r="I7" s="21">
        <f t="shared" si="4"/>
        <v>38850.502014723432</v>
      </c>
      <c r="J7" s="19">
        <f t="shared" si="2"/>
        <v>161410.57702272342</v>
      </c>
    </row>
    <row r="8" spans="1:10" x14ac:dyDescent="0.2">
      <c r="A8" s="26"/>
      <c r="B8" s="28"/>
      <c r="C8" s="14"/>
      <c r="D8" s="11">
        <f t="shared" si="5"/>
        <v>30</v>
      </c>
      <c r="E8" s="12">
        <f t="shared" si="6"/>
        <v>101225.52147967998</v>
      </c>
      <c r="F8" s="12">
        <f t="shared" si="0"/>
        <v>15183.828221951997</v>
      </c>
      <c r="G8" s="12">
        <f t="shared" si="1"/>
        <v>5061.2760739839996</v>
      </c>
      <c r="H8" s="21">
        <f t="shared" si="3"/>
        <v>150158.78380441599</v>
      </c>
      <c r="I8" s="21">
        <f t="shared" si="4"/>
        <v>46875.784645680455</v>
      </c>
      <c r="J8" s="19">
        <f t="shared" si="2"/>
        <v>197034.56845009644</v>
      </c>
    </row>
    <row r="9" spans="1:10" x14ac:dyDescent="0.2">
      <c r="A9" s="26" t="s">
        <v>7</v>
      </c>
      <c r="B9" s="28"/>
      <c r="C9" s="9"/>
      <c r="D9" s="11">
        <f t="shared" si="5"/>
        <v>31</v>
      </c>
      <c r="E9" s="12">
        <f t="shared" si="6"/>
        <v>105274.54233886718</v>
      </c>
      <c r="F9" s="12">
        <f t="shared" si="0"/>
        <v>15791.181350830077</v>
      </c>
      <c r="G9" s="12">
        <f t="shared" si="1"/>
        <v>5263.7271169433589</v>
      </c>
      <c r="H9" s="21">
        <f t="shared" si="3"/>
        <v>180223.2193004544</v>
      </c>
      <c r="I9" s="21">
        <f t="shared" si="4"/>
        <v>55422.710647649685</v>
      </c>
      <c r="J9" s="19">
        <f t="shared" si="2"/>
        <v>235645.92994810408</v>
      </c>
    </row>
    <row r="10" spans="1:10" x14ac:dyDescent="0.2">
      <c r="A10" s="29" t="s">
        <v>9</v>
      </c>
      <c r="B10" s="30">
        <v>6.5000000000000002E-2</v>
      </c>
      <c r="C10" s="9"/>
      <c r="D10" s="11">
        <f t="shared" si="5"/>
        <v>32</v>
      </c>
      <c r="E10" s="12">
        <f t="shared" si="6"/>
        <v>109485.52403242186</v>
      </c>
      <c r="F10" s="12">
        <f t="shared" si="0"/>
        <v>16422.82860486328</v>
      </c>
      <c r="G10" s="12">
        <f t="shared" si="1"/>
        <v>5474.2762016210936</v>
      </c>
      <c r="H10" s="21">
        <f t="shared" si="3"/>
        <v>212933.71726496602</v>
      </c>
      <c r="I10" s="21">
        <f t="shared" si="4"/>
        <v>64525.186839746908</v>
      </c>
      <c r="J10" s="19">
        <f t="shared" si="2"/>
        <v>277458.90410471294</v>
      </c>
    </row>
    <row r="11" spans="1:10" x14ac:dyDescent="0.2">
      <c r="C11" s="14"/>
      <c r="D11" s="11">
        <f t="shared" si="5"/>
        <v>33</v>
      </c>
      <c r="E11" s="12">
        <f t="shared" si="6"/>
        <v>113864.94499371873</v>
      </c>
      <c r="F11" s="12">
        <f t="shared" si="0"/>
        <v>17079.741749057808</v>
      </c>
      <c r="G11" s="12">
        <f t="shared" si="1"/>
        <v>5693.2472496859373</v>
      </c>
      <c r="H11" s="21">
        <f t="shared" si="3"/>
        <v>248482.72929960772</v>
      </c>
      <c r="I11" s="21">
        <f t="shared" si="4"/>
        <v>74219.323984330447</v>
      </c>
      <c r="J11" s="19">
        <f t="shared" si="2"/>
        <v>322702.05328393815</v>
      </c>
    </row>
    <row r="12" spans="1:10" x14ac:dyDescent="0.2">
      <c r="D12" s="11">
        <f t="shared" si="5"/>
        <v>34</v>
      </c>
      <c r="E12" s="12">
        <f t="shared" si="6"/>
        <v>118419.54279346748</v>
      </c>
      <c r="F12" s="12">
        <f t="shared" si="0"/>
        <v>17762.931419020122</v>
      </c>
      <c r="G12" s="12">
        <f t="shared" si="1"/>
        <v>5920.977139673374</v>
      </c>
      <c r="H12" s="21">
        <f t="shared" si="3"/>
        <v>287075.60161627765</v>
      </c>
      <c r="I12" s="21">
        <f t="shared" si="4"/>
        <v>84543.580043311929</v>
      </c>
      <c r="J12" s="19">
        <f t="shared" si="2"/>
        <v>371619.18165958958</v>
      </c>
    </row>
    <row r="13" spans="1:10" x14ac:dyDescent="0.2">
      <c r="D13" s="11">
        <f t="shared" si="5"/>
        <v>35</v>
      </c>
      <c r="E13" s="12">
        <f t="shared" si="6"/>
        <v>123156.32450520618</v>
      </c>
      <c r="F13" s="12">
        <f t="shared" si="0"/>
        <v>18000</v>
      </c>
      <c r="G13" s="12">
        <f t="shared" si="1"/>
        <v>6157.8162252603097</v>
      </c>
      <c r="H13" s="21">
        <f t="shared" si="3"/>
        <v>328457.95393851463</v>
      </c>
      <c r="I13" s="21">
        <f t="shared" si="4"/>
        <v>95538.9127461272</v>
      </c>
      <c r="J13" s="19">
        <f t="shared" si="2"/>
        <v>423996.86668464181</v>
      </c>
    </row>
    <row r="14" spans="1:10" x14ac:dyDescent="0.2">
      <c r="A14" s="9"/>
      <c r="D14" s="11">
        <f t="shared" si="5"/>
        <v>36</v>
      </c>
      <c r="E14" s="12">
        <f t="shared" si="6"/>
        <v>128082.57748541443</v>
      </c>
      <c r="F14" s="12">
        <f t="shared" si="0"/>
        <v>18000</v>
      </c>
      <c r="G14" s="12">
        <f t="shared" si="1"/>
        <v>6404.128874270722</v>
      </c>
      <c r="H14" s="21">
        <f t="shared" si="3"/>
        <v>372569.56004909624</v>
      </c>
      <c r="I14" s="21">
        <f t="shared" si="4"/>
        <v>107248.94207462546</v>
      </c>
      <c r="J14" s="19">
        <f t="shared" si="2"/>
        <v>479818.5021237217</v>
      </c>
    </row>
    <row r="15" spans="1:10" x14ac:dyDescent="0.2">
      <c r="A15" s="9"/>
      <c r="D15" s="11">
        <f t="shared" si="5"/>
        <v>37</v>
      </c>
      <c r="E15" s="12">
        <f t="shared" si="6"/>
        <v>133205.880584831</v>
      </c>
      <c r="F15" s="12">
        <f t="shared" si="0"/>
        <v>18000</v>
      </c>
      <c r="G15" s="12">
        <f t="shared" si="1"/>
        <v>6660.2940292415506</v>
      </c>
      <c r="H15" s="21">
        <f t="shared" si="3"/>
        <v>419584.02768128359</v>
      </c>
      <c r="I15" s="21">
        <f t="shared" si="4"/>
        <v>119720.12330947611</v>
      </c>
      <c r="J15" s="19">
        <f t="shared" si="2"/>
        <v>539304.15099075972</v>
      </c>
    </row>
    <row r="16" spans="1:10" x14ac:dyDescent="0.2">
      <c r="A16" s="9"/>
      <c r="B16" s="14"/>
      <c r="C16" s="14"/>
      <c r="D16" s="11">
        <f t="shared" si="5"/>
        <v>38</v>
      </c>
      <c r="E16" s="12">
        <f t="shared" si="6"/>
        <v>138534.11580822425</v>
      </c>
      <c r="F16" s="12">
        <f t="shared" si="0"/>
        <v>18000</v>
      </c>
      <c r="G16" s="12">
        <f t="shared" si="1"/>
        <v>6926.7057904112125</v>
      </c>
      <c r="H16" s="21">
        <f t="shared" si="3"/>
        <v>469685.77513257187</v>
      </c>
      <c r="I16" s="21">
        <f t="shared" si="4"/>
        <v>133001.93132459203</v>
      </c>
      <c r="J16" s="19">
        <f t="shared" si="2"/>
        <v>602687.70645716391</v>
      </c>
    </row>
    <row r="17" spans="1:10" x14ac:dyDescent="0.2">
      <c r="A17" s="9"/>
      <c r="B17" s="9"/>
      <c r="C17" s="9"/>
      <c r="D17" s="11">
        <f>+D16+1</f>
        <v>39</v>
      </c>
      <c r="E17" s="12">
        <f t="shared" si="6"/>
        <v>144075.48044055322</v>
      </c>
      <c r="F17" s="12">
        <f t="shared" si="0"/>
        <v>18000</v>
      </c>
      <c r="G17" s="12">
        <f t="shared" si="1"/>
        <v>7203.774022027661</v>
      </c>
      <c r="H17" s="21">
        <f t="shared" si="3"/>
        <v>523070.69566255389</v>
      </c>
      <c r="I17" s="21">
        <f t="shared" si="4"/>
        <v>147147.0568606905</v>
      </c>
      <c r="J17" s="19">
        <f t="shared" si="2"/>
        <v>670217.75252324436</v>
      </c>
    </row>
    <row r="18" spans="1:10" x14ac:dyDescent="0.2">
      <c r="A18" s="9"/>
      <c r="B18" s="9"/>
      <c r="C18" s="9"/>
      <c r="D18" s="11">
        <f t="shared" si="5"/>
        <v>40</v>
      </c>
      <c r="E18" s="12">
        <f t="shared" si="6"/>
        <v>149838.49965817534</v>
      </c>
      <c r="F18" s="12">
        <f t="shared" si="0"/>
        <v>18000</v>
      </c>
      <c r="G18" s="12">
        <f t="shared" si="1"/>
        <v>7491.9249829087676</v>
      </c>
      <c r="H18" s="21">
        <f t="shared" si="3"/>
        <v>579946.86238521594</v>
      </c>
      <c r="I18" s="21">
        <f t="shared" si="4"/>
        <v>162211.61555663537</v>
      </c>
      <c r="J18" s="19">
        <f t="shared" si="2"/>
        <v>742158.47794185136</v>
      </c>
    </row>
    <row r="19" spans="1:10" x14ac:dyDescent="0.2">
      <c r="B19" s="9"/>
      <c r="C19" s="9"/>
      <c r="D19" s="11">
        <f t="shared" si="5"/>
        <v>41</v>
      </c>
      <c r="E19" s="12">
        <f t="shared" si="6"/>
        <v>155832.03964450234</v>
      </c>
      <c r="F19" s="12">
        <f t="shared" si="0"/>
        <v>18000</v>
      </c>
      <c r="G19" s="12">
        <f t="shared" si="1"/>
        <v>7791.6019822251174</v>
      </c>
      <c r="H19" s="21">
        <f t="shared" si="3"/>
        <v>640535.276110554</v>
      </c>
      <c r="I19" s="21">
        <f t="shared" si="4"/>
        <v>178255.37056781666</v>
      </c>
      <c r="J19" s="19">
        <f t="shared" si="2"/>
        <v>818790.64667837066</v>
      </c>
    </row>
    <row r="20" spans="1:10" x14ac:dyDescent="0.2">
      <c r="B20" s="9"/>
      <c r="C20" s="9"/>
      <c r="D20" s="11">
        <f>+D19+1</f>
        <v>42</v>
      </c>
      <c r="E20" s="12">
        <f t="shared" si="6"/>
        <v>162065.32123028242</v>
      </c>
      <c r="F20" s="12">
        <f t="shared" si="0"/>
        <v>18000</v>
      </c>
      <c r="G20" s="12">
        <f t="shared" si="1"/>
        <v>8103.2660615141212</v>
      </c>
      <c r="H20" s="21">
        <f t="shared" si="3"/>
        <v>705070.65873870137</v>
      </c>
      <c r="I20" s="21">
        <f t="shared" si="4"/>
        <v>195341.96965472473</v>
      </c>
      <c r="J20" s="19">
        <f t="shared" si="2"/>
        <v>900412.62839342607</v>
      </c>
    </row>
    <row r="21" spans="1:10" x14ac:dyDescent="0.2">
      <c r="D21" s="11">
        <f t="shared" si="5"/>
        <v>43</v>
      </c>
      <c r="E21" s="12">
        <f t="shared" si="6"/>
        <v>168547.93407949372</v>
      </c>
      <c r="F21" s="12">
        <f t="shared" si="0"/>
        <v>18000</v>
      </c>
      <c r="G21" s="12">
        <f t="shared" si="1"/>
        <v>8427.3967039746858</v>
      </c>
      <c r="H21" s="21">
        <f t="shared" si="3"/>
        <v>773802.29496699816</v>
      </c>
      <c r="I21" s="21">
        <f t="shared" si="4"/>
        <v>213539.19768228184</v>
      </c>
      <c r="J21" s="19">
        <f t="shared" si="2"/>
        <v>987341.49264928</v>
      </c>
    </row>
    <row r="22" spans="1:10" x14ac:dyDescent="0.2">
      <c r="D22" s="11">
        <f t="shared" si="5"/>
        <v>44</v>
      </c>
      <c r="E22" s="12">
        <f t="shared" si="6"/>
        <v>175289.85144267348</v>
      </c>
      <c r="F22" s="12">
        <f t="shared" si="0"/>
        <v>18000</v>
      </c>
      <c r="G22" s="12">
        <f t="shared" si="1"/>
        <v>8764.4925721336749</v>
      </c>
      <c r="H22" s="21">
        <f t="shared" si="3"/>
        <v>846994.92523715179</v>
      </c>
      <c r="I22" s="21">
        <f t="shared" si="4"/>
        <v>232919.24553163015</v>
      </c>
      <c r="J22" s="19">
        <f t="shared" si="2"/>
        <v>1079914.170768782</v>
      </c>
    </row>
    <row r="23" spans="1:10" x14ac:dyDescent="0.2">
      <c r="D23" s="11">
        <f t="shared" si="5"/>
        <v>45</v>
      </c>
      <c r="E23" s="12">
        <f t="shared" si="6"/>
        <v>182301.44550038042</v>
      </c>
      <c r="F23" s="12">
        <f t="shared" si="0"/>
        <v>18000</v>
      </c>
      <c r="G23" s="12">
        <f t="shared" si="1"/>
        <v>9115.0722750190216</v>
      </c>
      <c r="H23" s="21">
        <f t="shared" si="3"/>
        <v>924929.69302639994</v>
      </c>
      <c r="I23" s="21">
        <f t="shared" si="4"/>
        <v>253558.99649118609</v>
      </c>
      <c r="J23" s="19">
        <f t="shared" si="2"/>
        <v>1178488.689517586</v>
      </c>
    </row>
    <row r="24" spans="1:10" x14ac:dyDescent="0.2">
      <c r="D24" s="11">
        <f t="shared" si="5"/>
        <v>46</v>
      </c>
      <c r="E24" s="12">
        <f t="shared" si="6"/>
        <v>189593.50332039563</v>
      </c>
      <c r="F24" s="12">
        <f t="shared" si="0"/>
        <v>18000</v>
      </c>
      <c r="G24" s="12">
        <f t="shared" si="1"/>
        <v>9479.6751660197824</v>
      </c>
      <c r="H24" s="21">
        <f t="shared" si="3"/>
        <v>1007905.1497740038</v>
      </c>
      <c r="I24" s="21">
        <f t="shared" si="4"/>
        <v>275540.33126311318</v>
      </c>
      <c r="J24" s="19">
        <f t="shared" si="2"/>
        <v>1283445.4810371171</v>
      </c>
    </row>
    <row r="25" spans="1:10" x14ac:dyDescent="0.2">
      <c r="D25" s="11">
        <f t="shared" si="5"/>
        <v>47</v>
      </c>
      <c r="E25" s="12">
        <f t="shared" si="6"/>
        <v>197177.24345321144</v>
      </c>
      <c r="F25" s="12">
        <f t="shared" si="0"/>
        <v>18000</v>
      </c>
      <c r="G25" s="12">
        <f t="shared" si="1"/>
        <v>9858.8621726605725</v>
      </c>
      <c r="H25" s="21">
        <f t="shared" si="3"/>
        <v>1096238.3209331047</v>
      </c>
      <c r="I25" s="21">
        <f t="shared" si="4"/>
        <v>298950.45279521553</v>
      </c>
      <c r="J25" s="19">
        <f t="shared" si="2"/>
        <v>1395188.7737283204</v>
      </c>
    </row>
    <row r="26" spans="1:10" x14ac:dyDescent="0.2">
      <c r="D26" s="11">
        <f t="shared" si="5"/>
        <v>48</v>
      </c>
      <c r="E26" s="12">
        <f t="shared" si="6"/>
        <v>205064.33319133989</v>
      </c>
      <c r="F26" s="12">
        <f t="shared" si="0"/>
        <v>18000</v>
      </c>
      <c r="G26" s="12">
        <f t="shared" si="1"/>
        <v>10253.216659566995</v>
      </c>
      <c r="H26" s="21">
        <f t="shared" si="3"/>
        <v>1190265.836848658</v>
      </c>
      <c r="I26" s="21">
        <f t="shared" si="4"/>
        <v>323882.23222690454</v>
      </c>
      <c r="J26" s="19">
        <f t="shared" si="2"/>
        <v>1514148.0690755625</v>
      </c>
    </row>
    <row r="27" spans="1:10" x14ac:dyDescent="0.2">
      <c r="D27" s="11">
        <f t="shared" si="5"/>
        <v>49</v>
      </c>
      <c r="E27" s="12">
        <f t="shared" si="6"/>
        <v>213266.90651899349</v>
      </c>
      <c r="F27" s="12">
        <f t="shared" si="0"/>
        <v>18000</v>
      </c>
      <c r="G27" s="12">
        <f t="shared" si="1"/>
        <v>10663.345325949675</v>
      </c>
      <c r="H27" s="21">
        <f t="shared" si="3"/>
        <v>1290345.1323855272</v>
      </c>
      <c r="I27" s="21">
        <f t="shared" si="4"/>
        <v>350434.57732165331</v>
      </c>
      <c r="J27" s="19">
        <f t="shared" si="2"/>
        <v>1640779.7097071805</v>
      </c>
    </row>
    <row r="28" spans="1:10" x14ac:dyDescent="0.2">
      <c r="D28" s="11">
        <f t="shared" si="5"/>
        <v>50</v>
      </c>
      <c r="E28" s="12">
        <f t="shared" si="6"/>
        <v>221797.58277975323</v>
      </c>
      <c r="F28" s="12">
        <f t="shared" si="0"/>
        <v>18000</v>
      </c>
      <c r="G28" s="12">
        <f t="shared" si="1"/>
        <v>11089.879138987662</v>
      </c>
      <c r="H28" s="21">
        <f t="shared" si="3"/>
        <v>1396855.7194676467</v>
      </c>
      <c r="I28" s="21">
        <f t="shared" si="4"/>
        <v>378712.82484756078</v>
      </c>
      <c r="J28" s="19">
        <f t="shared" si="2"/>
        <v>1775568.5443152075</v>
      </c>
    </row>
    <row r="29" spans="1:10" x14ac:dyDescent="0.2">
      <c r="D29" s="11">
        <f t="shared" si="5"/>
        <v>51</v>
      </c>
      <c r="E29" s="12">
        <f t="shared" si="6"/>
        <v>230669.48609094336</v>
      </c>
      <c r="F29" s="12">
        <f t="shared" si="0"/>
        <v>18000</v>
      </c>
      <c r="G29" s="12">
        <f t="shared" si="1"/>
        <v>11533.47430454717</v>
      </c>
      <c r="H29" s="21">
        <f t="shared" si="3"/>
        <v>1510200.5369402526</v>
      </c>
      <c r="I29" s="21">
        <f t="shared" si="4"/>
        <v>408829.15846265224</v>
      </c>
      <c r="J29" s="19">
        <f t="shared" si="2"/>
        <v>1919029.6954029049</v>
      </c>
    </row>
    <row r="30" spans="1:10" x14ac:dyDescent="0.2">
      <c r="D30" s="11">
        <f t="shared" si="5"/>
        <v>52</v>
      </c>
      <c r="E30" s="12">
        <f t="shared" si="6"/>
        <v>239896.26553458109</v>
      </c>
      <c r="F30" s="12">
        <f t="shared" si="0"/>
        <v>18000</v>
      </c>
      <c r="G30" s="12">
        <f t="shared" si="1"/>
        <v>11994.813276729055</v>
      </c>
      <c r="H30" s="21">
        <f t="shared" si="3"/>
        <v>1630807.382433397</v>
      </c>
      <c r="I30" s="21">
        <f t="shared" si="4"/>
        <v>440903.05376272462</v>
      </c>
      <c r="J30" s="19">
        <f t="shared" si="2"/>
        <v>2071710.4361961216</v>
      </c>
    </row>
    <row r="31" spans="1:10" x14ac:dyDescent="0.2">
      <c r="D31" s="11">
        <f t="shared" si="5"/>
        <v>53</v>
      </c>
      <c r="E31" s="12">
        <f t="shared" si="6"/>
        <v>249492.11615596432</v>
      </c>
      <c r="F31" s="12">
        <f t="shared" si="0"/>
        <v>18000</v>
      </c>
      <c r="G31" s="12">
        <f t="shared" si="1"/>
        <v>12474.605807798216</v>
      </c>
      <c r="H31" s="21">
        <f t="shared" si="3"/>
        <v>1759130.4311871992</v>
      </c>
      <c r="I31" s="21">
        <f t="shared" si="4"/>
        <v>475061.7522573017</v>
      </c>
      <c r="J31" s="19">
        <f t="shared" si="2"/>
        <v>2234192.1834445009</v>
      </c>
    </row>
    <row r="32" spans="1:10" x14ac:dyDescent="0.2">
      <c r="D32" s="11">
        <f t="shared" si="5"/>
        <v>54</v>
      </c>
      <c r="E32" s="12">
        <f t="shared" si="6"/>
        <v>259471.8008022029</v>
      </c>
      <c r="F32" s="12">
        <f t="shared" si="0"/>
        <v>18000</v>
      </c>
      <c r="G32" s="12">
        <f t="shared" si="1"/>
        <v>12973.590040110146</v>
      </c>
      <c r="H32" s="21">
        <f t="shared" si="3"/>
        <v>1895651.8470985412</v>
      </c>
      <c r="I32" s="21">
        <f t="shared" si="4"/>
        <v>511440.76615402626</v>
      </c>
      <c r="J32" s="19">
        <f t="shared" si="2"/>
        <v>2407092.6132525676</v>
      </c>
    </row>
    <row r="33" spans="4:10" x14ac:dyDescent="0.2">
      <c r="D33" s="11">
        <f t="shared" si="5"/>
        <v>55</v>
      </c>
      <c r="E33" s="12">
        <f t="shared" si="6"/>
        <v>269850.67283429101</v>
      </c>
      <c r="F33" s="12">
        <f t="shared" si="0"/>
        <v>18000</v>
      </c>
      <c r="G33" s="12">
        <f t="shared" si="1"/>
        <v>13492.533641714552</v>
      </c>
      <c r="H33" s="21">
        <f t="shared" si="3"/>
        <v>2040883.4915661684</v>
      </c>
      <c r="I33" s="21">
        <f t="shared" si="4"/>
        <v>551184.41595403792</v>
      </c>
      <c r="J33" s="19">
        <f t="shared" si="2"/>
        <v>2592067.9075202062</v>
      </c>
    </row>
    <row r="34" spans="4:10" x14ac:dyDescent="0.2">
      <c r="D34" s="11">
        <f t="shared" si="5"/>
        <v>56</v>
      </c>
      <c r="E34" s="12">
        <f t="shared" si="6"/>
        <v>280644.69974766264</v>
      </c>
      <c r="F34" s="12">
        <f t="shared" si="0"/>
        <v>18000</v>
      </c>
      <c r="G34" s="12">
        <f t="shared" si="1"/>
        <v>14032.234987383134</v>
      </c>
      <c r="H34" s="21">
        <f t="shared" si="3"/>
        <v>2195368.7360475217</v>
      </c>
      <c r="I34" s="21">
        <f t="shared" si="4"/>
        <v>593511.40299105039</v>
      </c>
      <c r="J34" s="19">
        <f t="shared" si="2"/>
        <v>2788880.1390385721</v>
      </c>
    </row>
    <row r="35" spans="4:10" x14ac:dyDescent="0.2">
      <c r="D35" s="11">
        <f t="shared" si="5"/>
        <v>57</v>
      </c>
      <c r="E35" s="12">
        <f t="shared" si="6"/>
        <v>291870.48773756914</v>
      </c>
      <c r="F35" s="12">
        <f t="shared" si="0"/>
        <v>18000</v>
      </c>
      <c r="G35" s="12">
        <f t="shared" si="1"/>
        <v>14593.524386878458</v>
      </c>
      <c r="H35" s="21">
        <f t="shared" si="3"/>
        <v>2359684.3845972517</v>
      </c>
      <c r="I35" s="21">
        <f t="shared" si="4"/>
        <v>638589.64418546867</v>
      </c>
      <c r="J35" s="19">
        <f t="shared" si="2"/>
        <v>2998274.0287827202</v>
      </c>
    </row>
    <row r="36" spans="4:10" x14ac:dyDescent="0.2">
      <c r="D36" s="11">
        <f t="shared" si="5"/>
        <v>58</v>
      </c>
      <c r="E36" s="12">
        <f t="shared" si="6"/>
        <v>303545.30724707193</v>
      </c>
      <c r="F36" s="12">
        <f t="shared" si="0"/>
        <v>18000</v>
      </c>
      <c r="G36" s="12">
        <f t="shared" si="1"/>
        <v>15177.265362353597</v>
      </c>
      <c r="H36" s="21">
        <f t="shared" si="3"/>
        <v>2534442.7130354405</v>
      </c>
      <c r="I36" s="21">
        <f t="shared" si="4"/>
        <v>686597.97105752409</v>
      </c>
      <c r="J36" s="19">
        <f t="shared" si="2"/>
        <v>3221040.6840929645</v>
      </c>
    </row>
    <row r="37" spans="4:10" ht="17" thickBot="1" x14ac:dyDescent="0.25">
      <c r="D37" s="11">
        <f t="shared" si="5"/>
        <v>59</v>
      </c>
      <c r="E37" s="12">
        <f t="shared" si="6"/>
        <v>315687.11953695479</v>
      </c>
      <c r="F37" s="12">
        <f t="shared" si="0"/>
        <v>18000</v>
      </c>
      <c r="G37" s="12">
        <f t="shared" si="1"/>
        <v>15784.355976847741</v>
      </c>
      <c r="H37" s="21">
        <f t="shared" si="3"/>
        <v>2720293.6317944149</v>
      </c>
      <c r="I37" s="21">
        <f t="shared" si="4"/>
        <v>737726.83917626308</v>
      </c>
      <c r="J37" s="19">
        <f t="shared" si="2"/>
        <v>3458020.4709706781</v>
      </c>
    </row>
    <row r="38" spans="4:10" ht="17" thickBot="1" x14ac:dyDescent="0.25">
      <c r="D38" s="15">
        <f t="shared" si="5"/>
        <v>60</v>
      </c>
      <c r="E38" s="16">
        <f t="shared" si="6"/>
        <v>328314.60431843298</v>
      </c>
      <c r="F38" s="16">
        <f t="shared" si="0"/>
        <v>18000</v>
      </c>
      <c r="G38" s="16">
        <f t="shared" si="1"/>
        <v>16415.730215921649</v>
      </c>
      <c r="H38" s="22">
        <f t="shared" si="3"/>
        <v>2917926.9799180017</v>
      </c>
      <c r="I38" s="23">
        <f t="shared" si="4"/>
        <v>792179.08372272016</v>
      </c>
      <c r="J38" s="20">
        <f t="shared" si="2"/>
        <v>3710106.0636407221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Retirement_Planning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Dinevski</dc:creator>
  <cp:lastModifiedBy>Microsoft Office User</cp:lastModifiedBy>
  <dcterms:created xsi:type="dcterms:W3CDTF">2016-02-23T04:59:51Z</dcterms:created>
  <dcterms:modified xsi:type="dcterms:W3CDTF">2018-09-07T12:48:09Z</dcterms:modified>
</cp:coreProperties>
</file>