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 Hunt\Desktop\R Projects\ACC3053\data\"/>
    </mc:Choice>
  </mc:AlternateContent>
  <xr:revisionPtr revIDLastSave="0" documentId="13_ncr:1_{FB493E26-96BD-49CE-8502-E1E49C5BC9F9}" xr6:coauthVersionLast="47" xr6:coauthVersionMax="47" xr10:uidLastSave="{00000000-0000-0000-0000-000000000000}"/>
  <bookViews>
    <workbookView xWindow="-110" yWindow="-110" windowWidth="19420" windowHeight="10420" activeTab="2" xr2:uid="{B42ECC4D-A74E-4B31-96AB-1FF9FFEDF0DA}"/>
  </bookViews>
  <sheets>
    <sheet name="payroll_data" sheetId="2" r:id="rId1"/>
    <sheet name="reference_data" sheetId="3" r:id="rId2"/>
    <sheet name="Sheet1" sheetId="1" r:id="rId3"/>
  </sheets>
  <definedNames>
    <definedName name="ExternalData_1" localSheetId="0" hidden="1">payroll_data!$A$1:$I$202</definedName>
    <definedName name="ExternalData_1" localSheetId="1" hidden="1">reference_data!$A$1:$D$199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E25" i="1"/>
  <c r="E24" i="1"/>
  <c r="E23" i="1"/>
  <c r="E22" i="1"/>
  <c r="E21" i="1"/>
  <c r="E20" i="1"/>
  <c r="E19" i="1"/>
  <c r="E18" i="1"/>
  <c r="E26" i="1" s="1"/>
  <c r="C16" i="1"/>
  <c r="C15" i="1"/>
  <c r="C14" i="1"/>
  <c r="C13" i="1"/>
  <c r="C12" i="1"/>
  <c r="C11" i="1"/>
  <c r="C10" i="1"/>
  <c r="C7" i="1"/>
  <c r="C6" i="1"/>
  <c r="C5" i="1"/>
  <c r="C4" i="1"/>
  <c r="C3" i="1"/>
  <c r="C2" i="1"/>
  <c r="C1" i="1"/>
  <c r="B203" i="2"/>
  <c r="C203" i="2"/>
  <c r="D203" i="2"/>
  <c r="E203" i="2"/>
  <c r="F203" i="2"/>
  <c r="G203" i="2"/>
  <c r="H203" i="2"/>
  <c r="I203" i="2"/>
  <c r="A2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EB822-728F-474D-813A-E68B7D1CC185}" keepAlive="1" name="Query - Session-2-data-file-1-payroll_data" description="Connection to the 'Session-2-data-file-1-payroll_data' query in the workbook." type="5" refreshedVersion="7" background="1" saveData="1">
    <dbPr connection="Provider=Microsoft.Mashup.OleDb.1;Data Source=$Workbook$;Location=Session-2-data-file-1-payroll_data;Extended Properties=&quot;&quot;" command="SELECT * FROM [Session-2-data-file-1-payroll_data]"/>
  </connection>
  <connection id="2" xr16:uid="{00633F40-5A2B-43F6-810D-EEE21252BEB0}" keepAlive="1" name="Query - Session-2-data-file-2-reference-data" description="Connection to the 'Session-2-data-file-2-reference-data' query in the workbook." type="5" refreshedVersion="7" background="1" saveData="1">
    <dbPr connection="Provider=Microsoft.Mashup.OleDb.1;Data Source=$Workbook$;Location=Session-2-data-file-2-reference-data;Extended Properties=&quot;&quot;" command="SELECT * FROM [Session-2-data-file-2-reference-data]"/>
  </connection>
</connections>
</file>

<file path=xl/sharedStrings.xml><?xml version="1.0" encoding="utf-8"?>
<sst xmlns="http://schemas.openxmlformats.org/spreadsheetml/2006/main" count="1622" uniqueCount="183">
  <si>
    <t>Employee ID</t>
  </si>
  <si>
    <t>Division</t>
  </si>
  <si>
    <t>Operating Unit</t>
  </si>
  <si>
    <t>Salary</t>
  </si>
  <si>
    <t>State</t>
  </si>
  <si>
    <t>Start Date</t>
  </si>
  <si>
    <t>Division_1</t>
  </si>
  <si>
    <t>Dept</t>
  </si>
  <si>
    <t>Overtime Pay</t>
  </si>
  <si>
    <t>Tasty New York</t>
  </si>
  <si>
    <t>Tasty Biscuits</t>
  </si>
  <si>
    <t>NJ</t>
  </si>
  <si>
    <t xml:space="preserve"> -   </t>
  </si>
  <si>
    <t>IT Services</t>
  </si>
  <si>
    <t>NY</t>
  </si>
  <si>
    <t>Tasty Soups</t>
  </si>
  <si>
    <t>CT</t>
  </si>
  <si>
    <t>Luxury Treats</t>
  </si>
  <si>
    <t xml:space="preserve"> 2,010 </t>
  </si>
  <si>
    <t xml:space="preserve"> 29,035 </t>
  </si>
  <si>
    <t xml:space="preserve"> 16,668 </t>
  </si>
  <si>
    <t>Tasty Bizkits</t>
  </si>
  <si>
    <t xml:space="preserve"> 14,448 </t>
  </si>
  <si>
    <t xml:space="preserve"> 1,960 </t>
  </si>
  <si>
    <t xml:space="preserve"> 30,268 </t>
  </si>
  <si>
    <t>WA</t>
  </si>
  <si>
    <t xml:space="preserve"> 12,490 </t>
  </si>
  <si>
    <t xml:space="preserve"> 18,874 </t>
  </si>
  <si>
    <t>Tasty Snacks Food</t>
  </si>
  <si>
    <t xml:space="preserve"> 18,586 </t>
  </si>
  <si>
    <t xml:space="preserve"> 10,386 </t>
  </si>
  <si>
    <t>Marketing</t>
  </si>
  <si>
    <t xml:space="preserve"> 11,300 </t>
  </si>
  <si>
    <t xml:space="preserve"> 15,944 </t>
  </si>
  <si>
    <t>Plant Support Services</t>
  </si>
  <si>
    <t>Finance</t>
  </si>
  <si>
    <t>Human Resources</t>
  </si>
  <si>
    <t xml:space="preserve"> 6,487 </t>
  </si>
  <si>
    <t xml:space="preserve"> 29,594 </t>
  </si>
  <si>
    <t xml:space="preserve"> 11,229 </t>
  </si>
  <si>
    <t xml:space="preserve"> 8,500 </t>
  </si>
  <si>
    <t>NT</t>
  </si>
  <si>
    <t xml:space="preserve"> 12,317 </t>
  </si>
  <si>
    <t xml:space="preserve"> 7,299 </t>
  </si>
  <si>
    <t xml:space="preserve"> 6,106 </t>
  </si>
  <si>
    <t xml:space="preserve"> 21,754 </t>
  </si>
  <si>
    <t xml:space="preserve"> 6,932 </t>
  </si>
  <si>
    <t xml:space="preserve"> 37,663 </t>
  </si>
  <si>
    <t xml:space="preserve"> 68,092 </t>
  </si>
  <si>
    <t xml:space="preserve"> 5,751 </t>
  </si>
  <si>
    <t xml:space="preserve"> 12,210 </t>
  </si>
  <si>
    <t xml:space="preserve"> 8,868 </t>
  </si>
  <si>
    <t xml:space="preserve"> 14,857 </t>
  </si>
  <si>
    <t xml:space="preserve"> 15,341 </t>
  </si>
  <si>
    <t xml:space="preserve"> 21,536 </t>
  </si>
  <si>
    <t xml:space="preserve"> 23,032 </t>
  </si>
  <si>
    <t xml:space="preserve"> 19,659 </t>
  </si>
  <si>
    <t xml:space="preserve"> 13,417 </t>
  </si>
  <si>
    <t xml:space="preserve"> 19,597 </t>
  </si>
  <si>
    <t xml:space="preserve"> 10,885 </t>
  </si>
  <si>
    <t xml:space="preserve"> 6,948 </t>
  </si>
  <si>
    <t xml:space="preserve"> 11,906 </t>
  </si>
  <si>
    <t xml:space="preserve"> 12,236 </t>
  </si>
  <si>
    <t xml:space="preserve"> 20,281 </t>
  </si>
  <si>
    <t xml:space="preserve"> 11,376 </t>
  </si>
  <si>
    <t xml:space="preserve"> 12,330 </t>
  </si>
  <si>
    <t xml:space="preserve"> 23,430 </t>
  </si>
  <si>
    <t xml:space="preserve"> 24,256 </t>
  </si>
  <si>
    <t xml:space="preserve"> 5,522 </t>
  </si>
  <si>
    <t xml:space="preserve"> 16,798 </t>
  </si>
  <si>
    <t xml:space="preserve"> 26,206 </t>
  </si>
  <si>
    <t xml:space="preserve"> 18,854 </t>
  </si>
  <si>
    <t xml:space="preserve"> 7,334 </t>
  </si>
  <si>
    <t xml:space="preserve"> 10,274 </t>
  </si>
  <si>
    <t xml:space="preserve"> 11,272 </t>
  </si>
  <si>
    <t>Natural Health Foods</t>
  </si>
  <si>
    <t xml:space="preserve"> 26,755 </t>
  </si>
  <si>
    <t xml:space="preserve"> 10,096 </t>
  </si>
  <si>
    <t xml:space="preserve"> 5,014 </t>
  </si>
  <si>
    <t xml:space="preserve"> 10,535 </t>
  </si>
  <si>
    <t xml:space="preserve"> 11,084 </t>
  </si>
  <si>
    <t xml:space="preserve"> 12,395 </t>
  </si>
  <si>
    <t xml:space="preserve"> 6,274 </t>
  </si>
  <si>
    <t xml:space="preserve"> 9,860 </t>
  </si>
  <si>
    <t xml:space="preserve"> 6,008 </t>
  </si>
  <si>
    <t xml:space="preserve"> 7,119 </t>
  </si>
  <si>
    <t xml:space="preserve"> 9,973 </t>
  </si>
  <si>
    <t xml:space="preserve"> 18,482 </t>
  </si>
  <si>
    <t xml:space="preserve"> 4,692 </t>
  </si>
  <si>
    <t xml:space="preserve"> 27,201 </t>
  </si>
  <si>
    <t xml:space="preserve"> 14,935 </t>
  </si>
  <si>
    <t xml:space="preserve"> 1,745 </t>
  </si>
  <si>
    <t xml:space="preserve"> 5,080 </t>
  </si>
  <si>
    <t xml:space="preserve"> 5,797 </t>
  </si>
  <si>
    <t>Communication &amp; Strategic Sales</t>
  </si>
  <si>
    <t xml:space="preserve"> 9,817 </t>
  </si>
  <si>
    <t xml:space="preserve"> 5,228 </t>
  </si>
  <si>
    <t xml:space="preserve"> 5,496 </t>
  </si>
  <si>
    <t xml:space="preserve"> 9,278 </t>
  </si>
  <si>
    <t xml:space="preserve"> 8,620 </t>
  </si>
  <si>
    <t xml:space="preserve"> 11,364 </t>
  </si>
  <si>
    <t xml:space="preserve"> 7,191 </t>
  </si>
  <si>
    <t xml:space="preserve"> 19,292 </t>
  </si>
  <si>
    <t xml:space="preserve"> 5,718 </t>
  </si>
  <si>
    <t xml:space="preserve"> 5,094 </t>
  </si>
  <si>
    <t xml:space="preserve"> 5,816 </t>
  </si>
  <si>
    <t xml:space="preserve"> 7,592 </t>
  </si>
  <si>
    <t xml:space="preserve"> 5,754 </t>
  </si>
  <si>
    <t xml:space="preserve"> 5,558 </t>
  </si>
  <si>
    <t xml:space="preserve"> 9,678 </t>
  </si>
  <si>
    <t xml:space="preserve"> 5,333 </t>
  </si>
  <si>
    <t xml:space="preserve"> 5,072 </t>
  </si>
  <si>
    <t xml:space="preserve"> 10,179 </t>
  </si>
  <si>
    <t xml:space="preserve"> 8,422 </t>
  </si>
  <si>
    <t xml:space="preserve"> 10,437 </t>
  </si>
  <si>
    <t xml:space="preserve"> 10,868 </t>
  </si>
  <si>
    <t xml:space="preserve"> 7,107 </t>
  </si>
  <si>
    <t xml:space="preserve"> 5,571 </t>
  </si>
  <si>
    <t xml:space="preserve"> 11,390 </t>
  </si>
  <si>
    <t xml:space="preserve"> 17,815 </t>
  </si>
  <si>
    <t xml:space="preserve"> 5,678 </t>
  </si>
  <si>
    <t xml:space="preserve"> 11,681 </t>
  </si>
  <si>
    <t xml:space="preserve"> 8,552 </t>
  </si>
  <si>
    <t xml:space="preserve"> 8,852 </t>
  </si>
  <si>
    <t xml:space="preserve"> 17,264 </t>
  </si>
  <si>
    <t xml:space="preserve"> 10,547 </t>
  </si>
  <si>
    <t xml:space="preserve"> 8,903 </t>
  </si>
  <si>
    <t xml:space="preserve"> 6,508 </t>
  </si>
  <si>
    <t xml:space="preserve"> 12,635 </t>
  </si>
  <si>
    <t xml:space="preserve"> 12,432 </t>
  </si>
  <si>
    <t xml:space="preserve"> 20,300 </t>
  </si>
  <si>
    <t xml:space="preserve"> 11,197 </t>
  </si>
  <si>
    <t xml:space="preserve"> 1,846 </t>
  </si>
  <si>
    <t xml:space="preserve"> 12,176 </t>
  </si>
  <si>
    <t xml:space="preserve"> 1,922 </t>
  </si>
  <si>
    <t/>
  </si>
  <si>
    <t xml:space="preserve"> 5,000 </t>
  </si>
  <si>
    <t xml:space="preserve"> 17,113 </t>
  </si>
  <si>
    <t xml:space="preserve"> 2,786 </t>
  </si>
  <si>
    <t xml:space="preserve"> 2,839 </t>
  </si>
  <si>
    <t xml:space="preserve"> 25,686 </t>
  </si>
  <si>
    <t xml:space="preserve"> 9,739 </t>
  </si>
  <si>
    <t>Job Title</t>
  </si>
  <si>
    <t>Gender</t>
  </si>
  <si>
    <t>Column1</t>
  </si>
  <si>
    <t>IT Manager</t>
  </si>
  <si>
    <t>M</t>
  </si>
  <si>
    <t>Assistant</t>
  </si>
  <si>
    <t>F</t>
  </si>
  <si>
    <t>Head of IT</t>
  </si>
  <si>
    <t>Administrative Support</t>
  </si>
  <si>
    <t>IT Leader</t>
  </si>
  <si>
    <t>Plant Supervisor</t>
  </si>
  <si>
    <t>Plant Leader</t>
  </si>
  <si>
    <t>Director</t>
  </si>
  <si>
    <t>Plant Manager</t>
  </si>
  <si>
    <t>Plant Worker</t>
  </si>
  <si>
    <t>Marketing Senior Assistant</t>
  </si>
  <si>
    <t>Head of Marketing</t>
  </si>
  <si>
    <t>Finance Manager</t>
  </si>
  <si>
    <t>Senior Assistant</t>
  </si>
  <si>
    <t>Head of Support Services</t>
  </si>
  <si>
    <t>Team Leader</t>
  </si>
  <si>
    <t>Manager</t>
  </si>
  <si>
    <t>Marketing Assistant</t>
  </si>
  <si>
    <t>Human Resource Officer</t>
  </si>
  <si>
    <t>Sales Director</t>
  </si>
  <si>
    <t>Sales Leader</t>
  </si>
  <si>
    <t>Sales Manager</t>
  </si>
  <si>
    <t>Sales Assistance</t>
  </si>
  <si>
    <t>Marketing Manager</t>
  </si>
  <si>
    <t>CEO</t>
  </si>
  <si>
    <t>CFO</t>
  </si>
  <si>
    <t>Head of Finance</t>
  </si>
  <si>
    <t>Sum</t>
  </si>
  <si>
    <t>Average</t>
  </si>
  <si>
    <t>Running Total</t>
  </si>
  <si>
    <t>Count</t>
  </si>
  <si>
    <t xml:space="preserve">Professor </t>
  </si>
  <si>
    <t>Joshua O'Donnell Sebastian Hunt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</si>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</sst>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BEA8C0-3066-4272-8380-DF15FF62AE25}" autoFormatId="16" applyNumberFormats="0" applyBorderFormats="0" applyFontFormats="0" applyPatternFormats="0" applyAlignmentFormats="0" applyWidthHeightFormats="0">
  <queryTableRefresh nextId="10">
    <queryTableFields count="9">
      <queryTableField id="1" name="Employee ID" tableColumnId="1"/>
      <queryTableField id="2" name="Division" tableColumnId="2"/>
      <queryTableField id="3" name="Operating Unit" tableColumnId="3"/>
      <queryTableField id="4" name="Salary" tableColumnId="4"/>
      <queryTableField id="5" name="State" tableColumnId="5"/>
      <queryTableField id="6" name="Start Date" tableColumnId="6"/>
      <queryTableField id="7" name="Division_1" tableColumnId="7"/>
      <queryTableField id="8" name="Dept" tableColumnId="8"/>
      <queryTableField id="9" name="Overtime Pay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2AAB874-2316-4DF3-B866-6976C7FFBA4D}" autoFormatId="16" applyNumberFormats="0" applyBorderFormats="0" applyFontFormats="0" applyPatternFormats="0" applyAlignmentFormats="0" applyWidthHeightFormats="0">
  <queryTableRefresh nextId="5">
    <queryTableFields count="4">
      <queryTableField id="1" name="Employee ID" tableColumnId="1"/>
      <queryTableField id="2" name="Job Title" tableColumnId="2"/>
      <queryTableField id="3" name="Gender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7CFD1-F37F-4D63-8A2B-B6EF687A82D2}" name="Session_2_data_file_1_payroll_data" displayName="Session_2_data_file_1_payroll_data" ref="A1:I203" tableType="queryTable" totalsRowCount="1">
  <autoFilter ref="A1:I202" xr:uid="{2877CFD1-F37F-4D63-8A2B-B6EF687A82D2}"/>
  <tableColumns count="9">
    <tableColumn id="1" xr3:uid="{B8752000-CFB5-4EFA-8205-E374EB35B437}" uniqueName="1" name="Employee ID" totalsRowFunction="custom" queryTableFieldId="1">
      <totalsRowFormula>COUNTBLANK(Session_2_data_file_1_payroll_data[Employee ID])</totalsRowFormula>
    </tableColumn>
    <tableColumn id="2" xr3:uid="{8BF66A8C-49A1-41AB-AE68-4F8290F77DF9}" uniqueName="2" name="Division" totalsRowFunction="custom" queryTableFieldId="2" dataDxfId="7">
      <totalsRowFormula>COUNTBLANK(Session_2_data_file_1_payroll_data[Division])</totalsRowFormula>
    </tableColumn>
    <tableColumn id="3" xr3:uid="{A76FA2F7-D89A-43E4-8FC2-8DA17A71A047}" uniqueName="3" name="Operating Unit" totalsRowFunction="custom" queryTableFieldId="3" dataDxfId="6">
      <totalsRowFormula>COUNTBLANK(Session_2_data_file_1_payroll_data[Operating Unit])</totalsRowFormula>
    </tableColumn>
    <tableColumn id="4" xr3:uid="{D2BC730E-3BD0-43EF-B410-2619FBEB2AD4}" uniqueName="4" name="Salary" totalsRowFunction="custom" queryTableFieldId="4">
      <totalsRowFormula>COUNTBLANK(Session_2_data_file_1_payroll_data[Salary])</totalsRowFormula>
    </tableColumn>
    <tableColumn id="5" xr3:uid="{B60E6589-695B-42A2-9232-8A226CCD454C}" uniqueName="5" name="State" totalsRowFunction="custom" queryTableFieldId="5" dataDxfId="5">
      <totalsRowFormula>COUNTBLANK(Session_2_data_file_1_payroll_data[State])</totalsRowFormula>
    </tableColumn>
    <tableColumn id="6" xr3:uid="{7B80607D-6667-4A5C-AC17-C02788294192}" uniqueName="6" name="Start Date" totalsRowFunction="custom" queryTableFieldId="6" dataDxfId="4">
      <totalsRowFormula>COUNTBLANK(Session_2_data_file_1_payroll_data[Start Date])</totalsRowFormula>
    </tableColumn>
    <tableColumn id="7" xr3:uid="{821FAD69-F1E2-4DDC-B1FC-411B2365D38E}" uniqueName="7" name="Division_1" totalsRowFunction="custom" queryTableFieldId="7">
      <totalsRowFormula>COUNTBLANK(Session_2_data_file_1_payroll_data[Division_1])</totalsRowFormula>
    </tableColumn>
    <tableColumn id="8" xr3:uid="{1B91F341-CEC1-4741-9ED1-5603DCEB3E31}" uniqueName="8" name="Dept" totalsRowFunction="custom" queryTableFieldId="8">
      <totalsRowFormula>COUNTBLANK(Session_2_data_file_1_payroll_data[Dept])</totalsRowFormula>
    </tableColumn>
    <tableColumn id="9" xr3:uid="{3E78B65D-8899-4520-A1EA-93429EC9C76F}" uniqueName="9" name="Overtime Pay" totalsRowFunction="custom" queryTableFieldId="9" dataDxfId="3">
      <totalsRowFormula>COUNTBLANK(Session_2_data_file_1_payroll_data[Overtime Pay])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8CEC41-7CFE-468F-B089-524764FE778E}" name="Session_2_data_file_2_reference_data" displayName="Session_2_data_file_2_reference_data" ref="A1:D199" tableType="queryTable" totalsRowShown="0">
  <autoFilter ref="A1:D199" xr:uid="{5A8CEC41-7CFE-468F-B089-524764FE778E}"/>
  <tableColumns count="4">
    <tableColumn id="1" xr3:uid="{A43AAF80-5C18-47EE-865E-66BFC971AD15}" uniqueName="1" name="Employee ID" queryTableFieldId="1"/>
    <tableColumn id="2" xr3:uid="{378DA1E0-C0B8-425C-A7D2-3A81FD71C8E1}" uniqueName="2" name="Job Title" queryTableFieldId="2" dataDxfId="2"/>
    <tableColumn id="3" xr3:uid="{129E0482-BC4B-4BB1-BF40-932FBDB4CC14}" uniqueName="3" name="Gender" queryTableFieldId="3" dataDxfId="1"/>
    <tableColumn id="4" xr3:uid="{23068B9F-F665-46B4-B6A4-9568C277E866}" uniqueName="4" name="Column1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75BC-EAE4-401D-8ECD-08BC6788DF0E}">
  <dimension ref="A1:I203"/>
  <sheetViews>
    <sheetView zoomScale="120" zoomScaleNormal="120" workbookViewId="0">
      <selection activeCell="J5" sqref="J5"/>
    </sheetView>
  </sheetViews>
  <sheetFormatPr defaultRowHeight="14.5" x14ac:dyDescent="0.35"/>
  <cols>
    <col min="1" max="1" width="13.54296875" bestFit="1" customWidth="1"/>
    <col min="2" max="2" width="13.6328125" bestFit="1" customWidth="1"/>
    <col min="3" max="3" width="28.36328125" bestFit="1" customWidth="1"/>
    <col min="4" max="4" width="9.81640625" bestFit="1" customWidth="1"/>
    <col min="5" max="5" width="7.453125" bestFit="1" customWidth="1"/>
    <col min="6" max="7" width="11.6328125" bestFit="1" customWidth="1"/>
    <col min="8" max="8" width="7.1796875" bestFit="1" customWidth="1"/>
    <col min="9" max="9" width="14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138311</v>
      </c>
      <c r="B2" s="1" t="s">
        <v>9</v>
      </c>
      <c r="C2" s="1" t="s">
        <v>10</v>
      </c>
      <c r="D2">
        <v>28334</v>
      </c>
      <c r="E2" s="1" t="s">
        <v>11</v>
      </c>
      <c r="F2" s="2">
        <v>36999</v>
      </c>
      <c r="G2">
        <v>3350</v>
      </c>
      <c r="H2">
        <v>2000</v>
      </c>
      <c r="I2" s="1" t="s">
        <v>12</v>
      </c>
    </row>
    <row r="3" spans="1:9" x14ac:dyDescent="0.35">
      <c r="A3">
        <v>390</v>
      </c>
      <c r="B3" s="1" t="s">
        <v>9</v>
      </c>
      <c r="C3" s="1" t="s">
        <v>13</v>
      </c>
      <c r="D3">
        <v>56555</v>
      </c>
      <c r="E3" s="1" t="s">
        <v>14</v>
      </c>
      <c r="F3" s="2">
        <v>40775</v>
      </c>
      <c r="G3">
        <v>3810</v>
      </c>
      <c r="H3">
        <v>3000</v>
      </c>
      <c r="I3" s="1" t="s">
        <v>12</v>
      </c>
    </row>
    <row r="4" spans="1:9" x14ac:dyDescent="0.35">
      <c r="A4">
        <v>138661</v>
      </c>
      <c r="B4" s="1" t="s">
        <v>9</v>
      </c>
      <c r="C4" s="1" t="s">
        <v>15</v>
      </c>
      <c r="D4">
        <v>26887</v>
      </c>
      <c r="E4" s="1" t="s">
        <v>11</v>
      </c>
      <c r="F4" s="2">
        <v>37426</v>
      </c>
      <c r="G4">
        <v>3364</v>
      </c>
      <c r="H4">
        <v>2300</v>
      </c>
      <c r="I4" s="1" t="s">
        <v>12</v>
      </c>
    </row>
    <row r="5" spans="1:9" x14ac:dyDescent="0.35">
      <c r="A5">
        <v>138707</v>
      </c>
      <c r="B5" s="1" t="s">
        <v>9</v>
      </c>
      <c r="C5" s="1" t="s">
        <v>15</v>
      </c>
      <c r="D5">
        <v>29678.42</v>
      </c>
      <c r="E5" s="1" t="s">
        <v>11</v>
      </c>
      <c r="F5" s="2">
        <v>37510</v>
      </c>
      <c r="G5">
        <v>3364</v>
      </c>
      <c r="H5">
        <v>2500</v>
      </c>
      <c r="I5" s="1" t="s">
        <v>12</v>
      </c>
    </row>
    <row r="6" spans="1:9" x14ac:dyDescent="0.35">
      <c r="A6">
        <v>548</v>
      </c>
      <c r="B6" s="1" t="s">
        <v>9</v>
      </c>
      <c r="C6" s="1" t="s">
        <v>13</v>
      </c>
      <c r="D6">
        <v>168449</v>
      </c>
      <c r="E6" s="1" t="s">
        <v>16</v>
      </c>
      <c r="F6" s="2">
        <v>35081</v>
      </c>
      <c r="G6">
        <v>3810</v>
      </c>
      <c r="H6">
        <v>5000</v>
      </c>
      <c r="I6" s="1" t="s">
        <v>12</v>
      </c>
    </row>
    <row r="7" spans="1:9" x14ac:dyDescent="0.35">
      <c r="A7">
        <v>574</v>
      </c>
      <c r="B7" s="1" t="s">
        <v>9</v>
      </c>
      <c r="C7" s="1" t="s">
        <v>13</v>
      </c>
      <c r="D7">
        <v>38917</v>
      </c>
      <c r="E7" s="1" t="s">
        <v>14</v>
      </c>
      <c r="F7" s="2">
        <v>38448</v>
      </c>
      <c r="G7">
        <v>3810</v>
      </c>
      <c r="H7">
        <v>4000</v>
      </c>
      <c r="I7" s="1" t="s">
        <v>12</v>
      </c>
    </row>
    <row r="8" spans="1:9" x14ac:dyDescent="0.35">
      <c r="A8">
        <v>601</v>
      </c>
      <c r="B8" s="1" t="s">
        <v>9</v>
      </c>
      <c r="C8" s="1" t="s">
        <v>13</v>
      </c>
      <c r="D8">
        <v>79585</v>
      </c>
      <c r="E8" s="1" t="s">
        <v>14</v>
      </c>
      <c r="F8" s="2">
        <v>36404</v>
      </c>
      <c r="G8">
        <v>3810</v>
      </c>
      <c r="H8">
        <v>3000</v>
      </c>
      <c r="I8" s="1" t="s">
        <v>12</v>
      </c>
    </row>
    <row r="9" spans="1:9" x14ac:dyDescent="0.35">
      <c r="A9">
        <v>138795</v>
      </c>
      <c r="B9" s="1" t="s">
        <v>9</v>
      </c>
      <c r="C9" s="1" t="s">
        <v>10</v>
      </c>
      <c r="D9">
        <v>25990</v>
      </c>
      <c r="E9" s="1" t="s">
        <v>11</v>
      </c>
      <c r="F9" s="2">
        <v>40735</v>
      </c>
      <c r="G9">
        <v>3338</v>
      </c>
      <c r="H9">
        <v>2000</v>
      </c>
      <c r="I9" s="1" t="s">
        <v>12</v>
      </c>
    </row>
    <row r="10" spans="1:9" x14ac:dyDescent="0.35">
      <c r="A10">
        <v>52250</v>
      </c>
      <c r="B10" s="1" t="s">
        <v>9</v>
      </c>
      <c r="C10" s="1" t="s">
        <v>17</v>
      </c>
      <c r="D10">
        <v>100507</v>
      </c>
      <c r="E10" s="1" t="s">
        <v>16</v>
      </c>
      <c r="F10" s="2">
        <v>18687</v>
      </c>
      <c r="G10">
        <v>3360</v>
      </c>
      <c r="H10">
        <v>5000</v>
      </c>
      <c r="I10" s="1" t="s">
        <v>18</v>
      </c>
    </row>
    <row r="11" spans="1:9" x14ac:dyDescent="0.35">
      <c r="A11">
        <v>53024</v>
      </c>
      <c r="B11" s="1" t="s">
        <v>9</v>
      </c>
      <c r="C11" s="1" t="s">
        <v>17</v>
      </c>
      <c r="D11">
        <v>193565</v>
      </c>
      <c r="E11" s="1" t="s">
        <v>14</v>
      </c>
      <c r="F11" s="2">
        <v>24651</v>
      </c>
      <c r="G11">
        <v>3360</v>
      </c>
      <c r="H11">
        <v>4000</v>
      </c>
      <c r="I11" s="1" t="s">
        <v>19</v>
      </c>
    </row>
    <row r="12" spans="1:9" x14ac:dyDescent="0.35">
      <c r="A12">
        <v>53725</v>
      </c>
      <c r="B12" s="1" t="s">
        <v>9</v>
      </c>
      <c r="C12" s="1" t="s">
        <v>10</v>
      </c>
      <c r="D12">
        <v>186310</v>
      </c>
      <c r="E12" s="1" t="s">
        <v>14</v>
      </c>
      <c r="F12" s="2">
        <v>21627</v>
      </c>
      <c r="G12">
        <v>3361</v>
      </c>
      <c r="H12">
        <v>3000</v>
      </c>
      <c r="I12" s="1" t="s">
        <v>12</v>
      </c>
    </row>
    <row r="13" spans="1:9" x14ac:dyDescent="0.35">
      <c r="A13">
        <v>53873</v>
      </c>
      <c r="B13" s="1" t="s">
        <v>9</v>
      </c>
      <c r="C13" s="1" t="s">
        <v>17</v>
      </c>
      <c r="D13">
        <v>108307</v>
      </c>
      <c r="E13" s="1" t="s">
        <v>14</v>
      </c>
      <c r="F13" s="2">
        <v>22775</v>
      </c>
      <c r="G13">
        <v>3360</v>
      </c>
      <c r="H13">
        <v>3000</v>
      </c>
      <c r="I13" s="1" t="s">
        <v>12</v>
      </c>
    </row>
    <row r="14" spans="1:9" x14ac:dyDescent="0.35">
      <c r="A14">
        <v>53725</v>
      </c>
      <c r="B14" s="1" t="s">
        <v>9</v>
      </c>
      <c r="C14" s="1" t="s">
        <v>10</v>
      </c>
      <c r="D14">
        <v>186310</v>
      </c>
      <c r="E14" s="1" t="s">
        <v>14</v>
      </c>
      <c r="F14" s="2">
        <v>21627</v>
      </c>
      <c r="G14">
        <v>3361</v>
      </c>
      <c r="H14">
        <v>3000</v>
      </c>
      <c r="I14" s="1" t="s">
        <v>12</v>
      </c>
    </row>
    <row r="15" spans="1:9" x14ac:dyDescent="0.35">
      <c r="A15">
        <v>53725</v>
      </c>
      <c r="B15" s="1" t="s">
        <v>9</v>
      </c>
      <c r="C15" s="1" t="s">
        <v>10</v>
      </c>
      <c r="D15">
        <v>186310</v>
      </c>
      <c r="E15" s="1" t="s">
        <v>14</v>
      </c>
      <c r="F15" s="2">
        <v>21627</v>
      </c>
      <c r="G15">
        <v>3361</v>
      </c>
      <c r="H15">
        <v>3000</v>
      </c>
      <c r="I15" s="1" t="s">
        <v>12</v>
      </c>
    </row>
    <row r="16" spans="1:9" x14ac:dyDescent="0.35">
      <c r="A16">
        <v>53921</v>
      </c>
      <c r="B16" s="1" t="s">
        <v>9</v>
      </c>
      <c r="C16" s="1" t="s">
        <v>17</v>
      </c>
      <c r="D16">
        <v>111118</v>
      </c>
      <c r="E16" s="1" t="s">
        <v>14</v>
      </c>
      <c r="F16" s="2">
        <v>19968</v>
      </c>
      <c r="G16">
        <v>3360</v>
      </c>
      <c r="H16">
        <v>3000</v>
      </c>
      <c r="I16" s="1" t="s">
        <v>20</v>
      </c>
    </row>
    <row r="17" spans="1:9" x14ac:dyDescent="0.35">
      <c r="A17">
        <v>54133</v>
      </c>
      <c r="B17" s="1" t="s">
        <v>9</v>
      </c>
      <c r="C17" s="1" t="s">
        <v>21</v>
      </c>
      <c r="D17">
        <v>72242</v>
      </c>
      <c r="E17" s="1" t="s">
        <v>14</v>
      </c>
      <c r="F17" s="2">
        <v>21410</v>
      </c>
      <c r="G17">
        <v>3361</v>
      </c>
      <c r="H17">
        <v>3000</v>
      </c>
      <c r="I17" s="1" t="s">
        <v>22</v>
      </c>
    </row>
    <row r="18" spans="1:9" x14ac:dyDescent="0.35">
      <c r="A18">
        <v>61908</v>
      </c>
      <c r="B18" s="1" t="s">
        <v>9</v>
      </c>
      <c r="C18" s="1" t="s">
        <v>17</v>
      </c>
      <c r="D18">
        <v>39207.300000000003</v>
      </c>
      <c r="E18" s="1" t="s">
        <v>16</v>
      </c>
      <c r="F18" s="2">
        <v>26737</v>
      </c>
      <c r="G18">
        <v>3360</v>
      </c>
      <c r="H18">
        <v>5000</v>
      </c>
      <c r="I18" s="1" t="s">
        <v>23</v>
      </c>
    </row>
    <row r="19" spans="1:9" x14ac:dyDescent="0.35">
      <c r="A19">
        <v>63032</v>
      </c>
      <c r="B19" s="1" t="s">
        <v>9</v>
      </c>
      <c r="C19" s="1" t="s">
        <v>17</v>
      </c>
      <c r="D19">
        <v>168154</v>
      </c>
      <c r="E19" s="1" t="s">
        <v>14</v>
      </c>
      <c r="F19" s="2">
        <v>27073</v>
      </c>
      <c r="G19">
        <v>3360</v>
      </c>
      <c r="H19">
        <v>4000</v>
      </c>
      <c r="I19" s="1" t="s">
        <v>24</v>
      </c>
    </row>
    <row r="20" spans="1:9" x14ac:dyDescent="0.35">
      <c r="A20">
        <v>141084</v>
      </c>
      <c r="B20" s="1" t="s">
        <v>9</v>
      </c>
      <c r="C20" s="1" t="s">
        <v>15</v>
      </c>
      <c r="D20">
        <v>23874.15</v>
      </c>
      <c r="E20" s="1" t="s">
        <v>11</v>
      </c>
      <c r="F20" s="2">
        <v>38406</v>
      </c>
      <c r="G20">
        <v>3364</v>
      </c>
      <c r="H20">
        <v>2500</v>
      </c>
      <c r="I20" s="1" t="s">
        <v>12</v>
      </c>
    </row>
    <row r="21" spans="1:9" x14ac:dyDescent="0.35">
      <c r="A21">
        <v>78018</v>
      </c>
      <c r="B21" s="1" t="s">
        <v>9</v>
      </c>
      <c r="C21" s="1" t="s">
        <v>17</v>
      </c>
      <c r="D21">
        <v>299552</v>
      </c>
      <c r="E21" s="1" t="s">
        <v>14</v>
      </c>
      <c r="F21" s="2">
        <v>28655</v>
      </c>
      <c r="G21">
        <v>3360</v>
      </c>
      <c r="H21">
        <v>4000</v>
      </c>
      <c r="I21" s="1" t="s">
        <v>12</v>
      </c>
    </row>
    <row r="22" spans="1:9" x14ac:dyDescent="0.35">
      <c r="A22">
        <v>79912</v>
      </c>
      <c r="B22" s="1" t="s">
        <v>9</v>
      </c>
      <c r="C22" s="1" t="s">
        <v>17</v>
      </c>
      <c r="D22">
        <v>83266</v>
      </c>
      <c r="E22" s="1" t="s">
        <v>25</v>
      </c>
      <c r="F22" s="2">
        <v>28907</v>
      </c>
      <c r="G22">
        <v>3360</v>
      </c>
      <c r="H22">
        <v>6000</v>
      </c>
      <c r="I22" s="1" t="s">
        <v>26</v>
      </c>
    </row>
    <row r="23" spans="1:9" x14ac:dyDescent="0.35">
      <c r="A23">
        <v>86077</v>
      </c>
      <c r="B23" s="1" t="s">
        <v>9</v>
      </c>
      <c r="C23" s="1" t="s">
        <v>17</v>
      </c>
      <c r="D23">
        <v>35414</v>
      </c>
      <c r="E23" s="1" t="s">
        <v>11</v>
      </c>
      <c r="F23" s="2">
        <v>30699</v>
      </c>
      <c r="G23">
        <v>3360</v>
      </c>
      <c r="H23">
        <v>7000</v>
      </c>
      <c r="I23" s="1" t="s">
        <v>12</v>
      </c>
    </row>
    <row r="24" spans="1:9" x14ac:dyDescent="0.35">
      <c r="A24">
        <v>86134</v>
      </c>
      <c r="B24" s="1" t="s">
        <v>9</v>
      </c>
      <c r="C24" s="1" t="s">
        <v>10</v>
      </c>
      <c r="D24">
        <v>134816</v>
      </c>
      <c r="E24" s="1" t="s">
        <v>14</v>
      </c>
      <c r="F24" s="2">
        <v>29761</v>
      </c>
      <c r="G24">
        <v>3338</v>
      </c>
      <c r="H24">
        <v>1005</v>
      </c>
      <c r="I24" s="1" t="s">
        <v>27</v>
      </c>
    </row>
    <row r="25" spans="1:9" x14ac:dyDescent="0.35">
      <c r="A25">
        <v>142697</v>
      </c>
      <c r="B25" s="1" t="s">
        <v>9</v>
      </c>
      <c r="C25" s="1" t="s">
        <v>15</v>
      </c>
      <c r="D25">
        <v>26745</v>
      </c>
      <c r="E25" s="1" t="s">
        <v>11</v>
      </c>
      <c r="F25" s="2">
        <v>38826</v>
      </c>
      <c r="G25">
        <v>3364</v>
      </c>
      <c r="H25">
        <v>2500</v>
      </c>
      <c r="I25" s="1" t="s">
        <v>12</v>
      </c>
    </row>
    <row r="26" spans="1:9" x14ac:dyDescent="0.35">
      <c r="A26">
        <v>432</v>
      </c>
      <c r="B26" s="1" t="s">
        <v>9</v>
      </c>
      <c r="C26" s="1" t="s">
        <v>13</v>
      </c>
      <c r="D26">
        <v>38458</v>
      </c>
      <c r="E26" s="1" t="s">
        <v>11</v>
      </c>
      <c r="F26" s="2">
        <v>36999</v>
      </c>
      <c r="G26">
        <v>3810</v>
      </c>
      <c r="H26">
        <v>2000</v>
      </c>
      <c r="I26" s="1" t="s">
        <v>12</v>
      </c>
    </row>
    <row r="27" spans="1:9" x14ac:dyDescent="0.35">
      <c r="A27">
        <v>95088</v>
      </c>
      <c r="B27" s="1" t="s">
        <v>9</v>
      </c>
      <c r="C27" s="1" t="s">
        <v>15</v>
      </c>
      <c r="D27">
        <v>138721</v>
      </c>
      <c r="E27" s="1" t="s">
        <v>14</v>
      </c>
      <c r="F27" s="2">
        <v>32183</v>
      </c>
      <c r="G27">
        <v>3501</v>
      </c>
      <c r="H27">
        <v>3000</v>
      </c>
      <c r="I27" s="1" t="s">
        <v>12</v>
      </c>
    </row>
    <row r="28" spans="1:9" x14ac:dyDescent="0.35">
      <c r="A28">
        <v>95284</v>
      </c>
      <c r="B28" s="1" t="s">
        <v>9</v>
      </c>
      <c r="C28" s="1" t="s">
        <v>28</v>
      </c>
      <c r="D28">
        <v>123906</v>
      </c>
      <c r="E28" s="1" t="s">
        <v>14</v>
      </c>
      <c r="F28" s="2">
        <v>31210</v>
      </c>
      <c r="G28">
        <v>3339</v>
      </c>
      <c r="H28">
        <v>3152</v>
      </c>
      <c r="I28" s="1" t="s">
        <v>29</v>
      </c>
    </row>
    <row r="29" spans="1:9" x14ac:dyDescent="0.35">
      <c r="A29">
        <v>98249</v>
      </c>
      <c r="B29" s="1" t="s">
        <v>9</v>
      </c>
      <c r="C29" s="1" t="s">
        <v>17</v>
      </c>
      <c r="D29">
        <v>69237</v>
      </c>
      <c r="E29" s="1" t="s">
        <v>16</v>
      </c>
      <c r="F29" s="2">
        <v>29117</v>
      </c>
      <c r="G29">
        <v>3360</v>
      </c>
      <c r="H29">
        <v>1600</v>
      </c>
      <c r="I29" s="1" t="s">
        <v>30</v>
      </c>
    </row>
    <row r="30" spans="1:9" x14ac:dyDescent="0.35">
      <c r="A30">
        <v>98427</v>
      </c>
      <c r="B30" s="1" t="s">
        <v>9</v>
      </c>
      <c r="C30" s="1" t="s">
        <v>31</v>
      </c>
      <c r="D30">
        <v>137842</v>
      </c>
      <c r="E30" s="1" t="s">
        <v>14</v>
      </c>
      <c r="F30" s="2">
        <v>21452</v>
      </c>
      <c r="G30">
        <v>3352</v>
      </c>
      <c r="H30">
        <v>1001</v>
      </c>
      <c r="I30" s="1" t="s">
        <v>12</v>
      </c>
    </row>
    <row r="31" spans="1:9" x14ac:dyDescent="0.35">
      <c r="A31">
        <v>100162</v>
      </c>
      <c r="B31" s="1" t="s">
        <v>9</v>
      </c>
      <c r="C31" s="1" t="s">
        <v>28</v>
      </c>
      <c r="D31">
        <v>80716</v>
      </c>
      <c r="E31" s="1" t="s">
        <v>25</v>
      </c>
      <c r="F31" s="2">
        <v>31931</v>
      </c>
      <c r="G31">
        <v>3340</v>
      </c>
      <c r="H31">
        <v>2150</v>
      </c>
      <c r="I31" s="1" t="s">
        <v>32</v>
      </c>
    </row>
    <row r="32" spans="1:9" x14ac:dyDescent="0.35">
      <c r="A32">
        <v>536</v>
      </c>
      <c r="B32" s="1" t="s">
        <v>9</v>
      </c>
      <c r="C32" s="1" t="s">
        <v>13</v>
      </c>
      <c r="D32">
        <v>45498</v>
      </c>
      <c r="E32" s="1" t="s">
        <v>11</v>
      </c>
      <c r="F32" s="2">
        <v>38917</v>
      </c>
      <c r="G32">
        <v>3810</v>
      </c>
      <c r="H32">
        <v>2000</v>
      </c>
      <c r="I32" s="1" t="s">
        <v>12</v>
      </c>
    </row>
    <row r="33" spans="1:9" x14ac:dyDescent="0.35">
      <c r="A33">
        <v>100402</v>
      </c>
      <c r="B33" s="1" t="s">
        <v>9</v>
      </c>
      <c r="C33" s="1" t="s">
        <v>28</v>
      </c>
      <c r="D33">
        <v>106290</v>
      </c>
      <c r="E33" s="1" t="s">
        <v>25</v>
      </c>
      <c r="F33" s="2">
        <v>35508</v>
      </c>
      <c r="G33">
        <v>3340</v>
      </c>
      <c r="H33">
        <v>2150</v>
      </c>
      <c r="I33" s="1" t="s">
        <v>33</v>
      </c>
    </row>
    <row r="34" spans="1:9" x14ac:dyDescent="0.35">
      <c r="A34">
        <v>126713</v>
      </c>
      <c r="B34" s="1" t="s">
        <v>9</v>
      </c>
      <c r="C34" s="1" t="s">
        <v>34</v>
      </c>
      <c r="D34">
        <v>40113</v>
      </c>
      <c r="E34" s="1" t="s">
        <v>11</v>
      </c>
      <c r="F34" s="2">
        <v>32057</v>
      </c>
      <c r="G34">
        <v>3344</v>
      </c>
      <c r="H34">
        <v>3000</v>
      </c>
      <c r="I34" s="1" t="s">
        <v>12</v>
      </c>
    </row>
    <row r="35" spans="1:9" x14ac:dyDescent="0.35">
      <c r="A35">
        <v>137699</v>
      </c>
      <c r="B35" s="1" t="s">
        <v>9</v>
      </c>
      <c r="C35" s="1" t="s">
        <v>35</v>
      </c>
      <c r="D35">
        <v>39780</v>
      </c>
      <c r="E35" s="1" t="s">
        <v>11</v>
      </c>
      <c r="F35" s="2">
        <v>37251</v>
      </c>
      <c r="G35">
        <v>3310</v>
      </c>
      <c r="H35">
        <v>2000</v>
      </c>
      <c r="I35" s="1" t="s">
        <v>12</v>
      </c>
    </row>
    <row r="36" spans="1:9" x14ac:dyDescent="0.35">
      <c r="A36">
        <v>138375</v>
      </c>
      <c r="B36" s="1" t="s">
        <v>9</v>
      </c>
      <c r="C36" s="1" t="s">
        <v>34</v>
      </c>
      <c r="D36">
        <v>52385</v>
      </c>
      <c r="E36" s="1" t="s">
        <v>11</v>
      </c>
      <c r="F36" s="2">
        <v>37678</v>
      </c>
      <c r="G36">
        <v>3344</v>
      </c>
      <c r="H36">
        <v>1001</v>
      </c>
      <c r="I36" s="1" t="s">
        <v>12</v>
      </c>
    </row>
    <row r="37" spans="1:9" x14ac:dyDescent="0.35">
      <c r="A37">
        <v>147366</v>
      </c>
      <c r="B37" s="1" t="s">
        <v>9</v>
      </c>
      <c r="C37" s="1" t="s">
        <v>28</v>
      </c>
      <c r="D37">
        <v>749564</v>
      </c>
      <c r="E37" s="1" t="s">
        <v>11</v>
      </c>
      <c r="F37" s="2">
        <v>41488</v>
      </c>
      <c r="G37">
        <v>3342</v>
      </c>
      <c r="H37">
        <v>1001</v>
      </c>
      <c r="I37" s="1" t="s">
        <v>12</v>
      </c>
    </row>
    <row r="38" spans="1:9" x14ac:dyDescent="0.35">
      <c r="A38">
        <v>100522</v>
      </c>
      <c r="B38" s="1" t="s">
        <v>9</v>
      </c>
      <c r="C38" s="1" t="s">
        <v>28</v>
      </c>
      <c r="D38">
        <v>171600</v>
      </c>
      <c r="E38" s="1" t="s">
        <v>11</v>
      </c>
      <c r="F38" s="2">
        <v>36229</v>
      </c>
      <c r="G38">
        <v>3340</v>
      </c>
      <c r="H38">
        <v>2150</v>
      </c>
      <c r="I38" s="1" t="s">
        <v>12</v>
      </c>
    </row>
    <row r="39" spans="1:9" x14ac:dyDescent="0.35">
      <c r="A39">
        <v>103910</v>
      </c>
      <c r="B39" s="1" t="s">
        <v>9</v>
      </c>
      <c r="C39" s="1" t="s">
        <v>17</v>
      </c>
      <c r="D39">
        <v>234050</v>
      </c>
      <c r="E39" s="1" t="s">
        <v>14</v>
      </c>
      <c r="F39" s="2">
        <v>31672</v>
      </c>
      <c r="G39">
        <v>3360</v>
      </c>
      <c r="H39">
        <v>3000</v>
      </c>
      <c r="I39" s="1" t="s">
        <v>12</v>
      </c>
    </row>
    <row r="40" spans="1:9" x14ac:dyDescent="0.35">
      <c r="A40">
        <v>100622</v>
      </c>
      <c r="B40" s="1" t="s">
        <v>9</v>
      </c>
      <c r="C40" s="1" t="s">
        <v>35</v>
      </c>
      <c r="D40">
        <v>100272</v>
      </c>
      <c r="E40" s="1" t="s">
        <v>11</v>
      </c>
      <c r="F40" s="2">
        <v>36404</v>
      </c>
      <c r="G40">
        <v>3310</v>
      </c>
      <c r="H40">
        <v>2000</v>
      </c>
      <c r="I40" s="1" t="s">
        <v>12</v>
      </c>
    </row>
    <row r="41" spans="1:9" x14ac:dyDescent="0.35">
      <c r="A41">
        <v>147316</v>
      </c>
      <c r="B41" s="1" t="s">
        <v>9</v>
      </c>
      <c r="C41" s="1" t="s">
        <v>35</v>
      </c>
      <c r="D41">
        <v>173317</v>
      </c>
      <c r="E41" s="1" t="s">
        <v>11</v>
      </c>
      <c r="F41" s="2">
        <v>34997</v>
      </c>
      <c r="G41">
        <v>3310</v>
      </c>
      <c r="H41">
        <v>2000</v>
      </c>
      <c r="I41" s="1" t="s">
        <v>12</v>
      </c>
    </row>
    <row r="42" spans="1:9" x14ac:dyDescent="0.35">
      <c r="A42">
        <v>139524</v>
      </c>
      <c r="B42" s="1" t="s">
        <v>9</v>
      </c>
      <c r="C42" s="1" t="s">
        <v>36</v>
      </c>
      <c r="D42">
        <v>80350</v>
      </c>
      <c r="E42" s="1" t="s">
        <v>11</v>
      </c>
      <c r="F42" s="2">
        <v>38147</v>
      </c>
      <c r="G42">
        <v>3314</v>
      </c>
      <c r="H42">
        <v>2000</v>
      </c>
      <c r="I42" s="1" t="s">
        <v>12</v>
      </c>
    </row>
    <row r="43" spans="1:9" x14ac:dyDescent="0.35">
      <c r="A43">
        <v>648</v>
      </c>
      <c r="B43" s="1" t="s">
        <v>9</v>
      </c>
      <c r="C43" s="1" t="s">
        <v>13</v>
      </c>
      <c r="D43">
        <v>121422</v>
      </c>
      <c r="E43" s="1" t="s">
        <v>11</v>
      </c>
      <c r="F43" s="2">
        <v>38959</v>
      </c>
      <c r="G43">
        <v>3810</v>
      </c>
      <c r="H43">
        <v>3000</v>
      </c>
      <c r="I43" s="1" t="s">
        <v>12</v>
      </c>
    </row>
    <row r="44" spans="1:9" x14ac:dyDescent="0.35">
      <c r="A44">
        <v>113834</v>
      </c>
      <c r="B44" s="1" t="s">
        <v>9</v>
      </c>
      <c r="C44" s="1" t="s">
        <v>10</v>
      </c>
      <c r="D44">
        <v>43249</v>
      </c>
      <c r="E44" s="1" t="s">
        <v>25</v>
      </c>
      <c r="F44" s="2">
        <v>33163</v>
      </c>
      <c r="G44">
        <v>3361</v>
      </c>
      <c r="H44">
        <v>6000</v>
      </c>
      <c r="I44" s="1" t="s">
        <v>37</v>
      </c>
    </row>
    <row r="45" spans="1:9" x14ac:dyDescent="0.35">
      <c r="A45">
        <v>113991</v>
      </c>
      <c r="B45" s="1" t="s">
        <v>9</v>
      </c>
      <c r="C45" s="1" t="s">
        <v>13</v>
      </c>
      <c r="D45">
        <v>71873</v>
      </c>
      <c r="E45" s="1" t="s">
        <v>14</v>
      </c>
      <c r="F45" s="2">
        <v>32743</v>
      </c>
      <c r="G45">
        <v>3318</v>
      </c>
      <c r="H45">
        <v>2127</v>
      </c>
      <c r="I45" s="1" t="s">
        <v>12</v>
      </c>
    </row>
    <row r="46" spans="1:9" x14ac:dyDescent="0.35">
      <c r="A46">
        <v>136266</v>
      </c>
      <c r="B46" s="1" t="s">
        <v>9</v>
      </c>
      <c r="C46" s="1" t="s">
        <v>13</v>
      </c>
      <c r="D46">
        <v>120371</v>
      </c>
      <c r="E46" s="1" t="s">
        <v>11</v>
      </c>
      <c r="F46" s="2">
        <v>35935</v>
      </c>
      <c r="G46">
        <v>3318</v>
      </c>
      <c r="H46">
        <v>2127</v>
      </c>
      <c r="I46" s="1" t="s">
        <v>12</v>
      </c>
    </row>
    <row r="47" spans="1:9" x14ac:dyDescent="0.35">
      <c r="A47">
        <v>117681</v>
      </c>
      <c r="B47" s="1" t="s">
        <v>9</v>
      </c>
      <c r="C47" s="1" t="s">
        <v>17</v>
      </c>
      <c r="D47">
        <v>184963</v>
      </c>
      <c r="E47" s="1" t="s">
        <v>14</v>
      </c>
      <c r="F47" s="2">
        <v>33121</v>
      </c>
      <c r="G47">
        <v>3360</v>
      </c>
      <c r="H47">
        <v>3000</v>
      </c>
      <c r="I47" s="1" t="s">
        <v>38</v>
      </c>
    </row>
    <row r="48" spans="1:9" x14ac:dyDescent="0.35">
      <c r="A48">
        <v>120766</v>
      </c>
      <c r="B48" s="1" t="s">
        <v>9</v>
      </c>
      <c r="C48" s="1" t="s">
        <v>15</v>
      </c>
      <c r="D48">
        <v>112294</v>
      </c>
      <c r="E48" s="1" t="s">
        <v>16</v>
      </c>
      <c r="F48" s="2">
        <v>33464</v>
      </c>
      <c r="G48">
        <v>3508</v>
      </c>
      <c r="H48">
        <v>5000</v>
      </c>
      <c r="I48" s="1" t="s">
        <v>39</v>
      </c>
    </row>
    <row r="49" spans="1:9" x14ac:dyDescent="0.35">
      <c r="A49">
        <v>123477</v>
      </c>
      <c r="B49" s="1" t="s">
        <v>9</v>
      </c>
      <c r="C49" s="1" t="s">
        <v>17</v>
      </c>
      <c r="D49">
        <v>141672</v>
      </c>
      <c r="E49" s="1" t="s">
        <v>16</v>
      </c>
      <c r="F49" s="2">
        <v>33891</v>
      </c>
      <c r="G49">
        <v>3360</v>
      </c>
      <c r="H49">
        <v>5000</v>
      </c>
      <c r="I49" s="1" t="s">
        <v>40</v>
      </c>
    </row>
    <row r="50" spans="1:9" x14ac:dyDescent="0.35">
      <c r="A50">
        <v>383</v>
      </c>
      <c r="B50" s="1" t="s">
        <v>9</v>
      </c>
      <c r="C50" s="1" t="s">
        <v>13</v>
      </c>
      <c r="D50">
        <v>76752</v>
      </c>
      <c r="E50" s="1" t="s">
        <v>41</v>
      </c>
      <c r="F50" s="2">
        <v>40943</v>
      </c>
      <c r="G50">
        <v>3810</v>
      </c>
      <c r="H50">
        <v>2000</v>
      </c>
      <c r="I50" s="1" t="s">
        <v>12</v>
      </c>
    </row>
    <row r="51" spans="1:9" x14ac:dyDescent="0.35">
      <c r="A51">
        <v>126919</v>
      </c>
      <c r="B51" s="1" t="s">
        <v>9</v>
      </c>
      <c r="C51" s="1" t="s">
        <v>34</v>
      </c>
      <c r="D51">
        <v>175052</v>
      </c>
      <c r="E51" s="1" t="s">
        <v>14</v>
      </c>
      <c r="F51" s="2">
        <v>30524</v>
      </c>
      <c r="G51">
        <v>3344</v>
      </c>
      <c r="H51">
        <v>1001</v>
      </c>
      <c r="I51" s="1" t="s">
        <v>12</v>
      </c>
    </row>
    <row r="52" spans="1:9" x14ac:dyDescent="0.35">
      <c r="A52">
        <v>126946</v>
      </c>
      <c r="B52" s="1" t="s">
        <v>9</v>
      </c>
      <c r="C52" s="1" t="s">
        <v>13</v>
      </c>
      <c r="D52">
        <v>129273</v>
      </c>
      <c r="E52" s="1" t="s">
        <v>14</v>
      </c>
      <c r="F52" s="2">
        <v>28312</v>
      </c>
      <c r="G52">
        <v>3318</v>
      </c>
      <c r="H52">
        <v>2127</v>
      </c>
      <c r="I52" s="1" t="s">
        <v>12</v>
      </c>
    </row>
    <row r="53" spans="1:9" x14ac:dyDescent="0.35">
      <c r="A53">
        <v>127242</v>
      </c>
      <c r="B53" s="1" t="s">
        <v>9</v>
      </c>
      <c r="C53" s="1" t="s">
        <v>34</v>
      </c>
      <c r="D53">
        <v>60733.95</v>
      </c>
      <c r="E53" s="1" t="s">
        <v>14</v>
      </c>
      <c r="F53" s="2">
        <v>32869</v>
      </c>
      <c r="G53">
        <v>3344</v>
      </c>
      <c r="H53">
        <v>3934</v>
      </c>
      <c r="I53" s="1" t="s">
        <v>12</v>
      </c>
    </row>
    <row r="54" spans="1:9" x14ac:dyDescent="0.35">
      <c r="A54">
        <v>127345</v>
      </c>
      <c r="B54" s="1" t="s">
        <v>9</v>
      </c>
      <c r="C54" s="1" t="s">
        <v>34</v>
      </c>
      <c r="D54">
        <v>156180</v>
      </c>
      <c r="E54" s="1" t="s">
        <v>14</v>
      </c>
      <c r="F54" s="2">
        <v>32694</v>
      </c>
      <c r="G54">
        <v>3344</v>
      </c>
      <c r="H54">
        <v>3934</v>
      </c>
      <c r="I54" s="1" t="s">
        <v>12</v>
      </c>
    </row>
    <row r="55" spans="1:9" x14ac:dyDescent="0.35">
      <c r="A55">
        <v>131070</v>
      </c>
      <c r="B55" s="1" t="s">
        <v>9</v>
      </c>
      <c r="C55" s="1" t="s">
        <v>10</v>
      </c>
      <c r="D55">
        <v>87979</v>
      </c>
      <c r="E55" s="1" t="s">
        <v>16</v>
      </c>
      <c r="F55" s="2">
        <v>34360</v>
      </c>
      <c r="G55">
        <v>3361</v>
      </c>
      <c r="H55">
        <v>1600</v>
      </c>
      <c r="I55" s="1" t="s">
        <v>42</v>
      </c>
    </row>
    <row r="56" spans="1:9" x14ac:dyDescent="0.35">
      <c r="A56">
        <v>133926</v>
      </c>
      <c r="B56" s="1" t="s">
        <v>9</v>
      </c>
      <c r="C56" s="1" t="s">
        <v>10</v>
      </c>
      <c r="D56">
        <v>45619</v>
      </c>
      <c r="E56" s="1" t="s">
        <v>25</v>
      </c>
      <c r="F56" s="2">
        <v>35081</v>
      </c>
      <c r="G56">
        <v>3361</v>
      </c>
      <c r="H56">
        <v>6000</v>
      </c>
      <c r="I56" s="1" t="s">
        <v>43</v>
      </c>
    </row>
    <row r="57" spans="1:9" x14ac:dyDescent="0.35">
      <c r="A57">
        <v>136281</v>
      </c>
      <c r="B57" s="1" t="s">
        <v>9</v>
      </c>
      <c r="C57" s="1" t="s">
        <v>13</v>
      </c>
      <c r="D57">
        <v>87718</v>
      </c>
      <c r="E57" s="1" t="s">
        <v>11</v>
      </c>
      <c r="F57" s="2">
        <v>36320</v>
      </c>
      <c r="G57">
        <v>3318</v>
      </c>
      <c r="H57">
        <v>2127</v>
      </c>
      <c r="I57" s="1" t="s">
        <v>12</v>
      </c>
    </row>
    <row r="58" spans="1:9" x14ac:dyDescent="0.35">
      <c r="A58">
        <v>134633</v>
      </c>
      <c r="B58" s="1" t="s">
        <v>9</v>
      </c>
      <c r="C58" s="1" t="s">
        <v>21</v>
      </c>
      <c r="D58">
        <v>76331</v>
      </c>
      <c r="E58" s="1" t="s">
        <v>16</v>
      </c>
      <c r="F58" s="2">
        <v>34696</v>
      </c>
      <c r="G58">
        <v>3361</v>
      </c>
      <c r="H58">
        <v>5000</v>
      </c>
      <c r="I58" s="1" t="s">
        <v>44</v>
      </c>
    </row>
    <row r="59" spans="1:9" x14ac:dyDescent="0.35">
      <c r="A59">
        <v>134017</v>
      </c>
      <c r="B59" s="1" t="s">
        <v>9</v>
      </c>
      <c r="C59" s="1" t="s">
        <v>34</v>
      </c>
      <c r="D59">
        <v>115101</v>
      </c>
      <c r="E59" s="1" t="s">
        <v>11</v>
      </c>
      <c r="F59" s="2">
        <v>35249</v>
      </c>
      <c r="G59">
        <v>3343</v>
      </c>
      <c r="H59">
        <v>2000</v>
      </c>
      <c r="I59" s="1" t="s">
        <v>12</v>
      </c>
    </row>
    <row r="60" spans="1:9" x14ac:dyDescent="0.35">
      <c r="A60">
        <v>135961</v>
      </c>
      <c r="B60" s="1" t="s">
        <v>9</v>
      </c>
      <c r="C60" s="1" t="s">
        <v>17</v>
      </c>
      <c r="D60">
        <v>145025</v>
      </c>
      <c r="E60" s="1" t="s">
        <v>16</v>
      </c>
      <c r="F60" s="2">
        <v>34997</v>
      </c>
      <c r="G60">
        <v>3360</v>
      </c>
      <c r="H60">
        <v>1600</v>
      </c>
      <c r="I60" s="1" t="s">
        <v>45</v>
      </c>
    </row>
    <row r="61" spans="1:9" x14ac:dyDescent="0.35">
      <c r="A61">
        <v>134017</v>
      </c>
      <c r="B61" s="1" t="s">
        <v>9</v>
      </c>
      <c r="C61" s="1" t="s">
        <v>34</v>
      </c>
      <c r="D61">
        <v>115101</v>
      </c>
      <c r="E61" s="1" t="s">
        <v>11</v>
      </c>
      <c r="F61" s="2">
        <v>35249</v>
      </c>
      <c r="G61">
        <v>3343</v>
      </c>
      <c r="H61">
        <v>2000</v>
      </c>
      <c r="I61" s="1" t="s">
        <v>12</v>
      </c>
    </row>
    <row r="62" spans="1:9" x14ac:dyDescent="0.35">
      <c r="A62">
        <v>138374</v>
      </c>
      <c r="B62" s="1" t="s">
        <v>9</v>
      </c>
      <c r="C62" s="1" t="s">
        <v>31</v>
      </c>
      <c r="D62">
        <v>49609</v>
      </c>
      <c r="E62" s="1" t="s">
        <v>11</v>
      </c>
      <c r="F62" s="2">
        <v>37384</v>
      </c>
      <c r="G62">
        <v>3352</v>
      </c>
      <c r="H62">
        <v>2000</v>
      </c>
      <c r="I62" s="1" t="s">
        <v>12</v>
      </c>
    </row>
    <row r="63" spans="1:9" x14ac:dyDescent="0.35">
      <c r="A63">
        <v>139221</v>
      </c>
      <c r="B63" s="1" t="s">
        <v>9</v>
      </c>
      <c r="C63" s="1" t="s">
        <v>31</v>
      </c>
      <c r="D63">
        <v>26116</v>
      </c>
      <c r="E63" s="1" t="s">
        <v>11</v>
      </c>
      <c r="F63" s="2">
        <v>38231</v>
      </c>
      <c r="G63">
        <v>3352</v>
      </c>
      <c r="H63">
        <v>2000</v>
      </c>
      <c r="I63" s="1" t="s">
        <v>12</v>
      </c>
    </row>
    <row r="64" spans="1:9" x14ac:dyDescent="0.35">
      <c r="A64">
        <v>142534</v>
      </c>
      <c r="B64" s="1" t="s">
        <v>9</v>
      </c>
      <c r="C64" s="1" t="s">
        <v>31</v>
      </c>
      <c r="D64">
        <v>109561</v>
      </c>
      <c r="E64" s="1" t="s">
        <v>11</v>
      </c>
      <c r="F64" s="2">
        <v>38448</v>
      </c>
      <c r="G64">
        <v>3352</v>
      </c>
      <c r="H64">
        <v>1001</v>
      </c>
      <c r="I64" s="1" t="s">
        <v>12</v>
      </c>
    </row>
    <row r="65" spans="1:9" x14ac:dyDescent="0.35">
      <c r="A65">
        <v>92386</v>
      </c>
      <c r="B65" s="1" t="s">
        <v>9</v>
      </c>
      <c r="C65" s="1" t="s">
        <v>31</v>
      </c>
      <c r="D65">
        <v>66402.210000000006</v>
      </c>
      <c r="E65" s="1" t="s">
        <v>11</v>
      </c>
      <c r="F65" s="2">
        <v>30951</v>
      </c>
      <c r="G65">
        <v>3352</v>
      </c>
      <c r="H65">
        <v>2000</v>
      </c>
      <c r="I65" s="1" t="s">
        <v>12</v>
      </c>
    </row>
    <row r="66" spans="1:9" x14ac:dyDescent="0.35">
      <c r="A66">
        <v>136514</v>
      </c>
      <c r="B66" s="1" t="s">
        <v>9</v>
      </c>
      <c r="C66" s="1" t="s">
        <v>10</v>
      </c>
      <c r="D66">
        <v>46210</v>
      </c>
      <c r="E66" s="1" t="s">
        <v>25</v>
      </c>
      <c r="F66" s="2">
        <v>41415</v>
      </c>
      <c r="G66">
        <v>3361</v>
      </c>
      <c r="H66">
        <v>6000</v>
      </c>
      <c r="I66" s="1" t="s">
        <v>46</v>
      </c>
    </row>
    <row r="67" spans="1:9" x14ac:dyDescent="0.35">
      <c r="A67">
        <v>110662</v>
      </c>
      <c r="B67" s="1" t="s">
        <v>9</v>
      </c>
      <c r="C67" s="1" t="s">
        <v>28</v>
      </c>
      <c r="D67">
        <v>163752</v>
      </c>
      <c r="E67" s="1" t="s">
        <v>11</v>
      </c>
      <c r="F67" s="2">
        <v>30188</v>
      </c>
      <c r="G67">
        <v>3340</v>
      </c>
      <c r="H67">
        <v>2150</v>
      </c>
      <c r="I67" s="1" t="s">
        <v>47</v>
      </c>
    </row>
    <row r="68" spans="1:9" x14ac:dyDescent="0.35">
      <c r="A68">
        <v>136731</v>
      </c>
      <c r="B68" s="1" t="s">
        <v>9</v>
      </c>
      <c r="C68" s="1" t="s">
        <v>10</v>
      </c>
      <c r="D68">
        <v>23914</v>
      </c>
      <c r="E68" s="1" t="s">
        <v>25</v>
      </c>
      <c r="F68" s="2">
        <v>36488</v>
      </c>
      <c r="G68">
        <v>3361</v>
      </c>
      <c r="H68">
        <v>6000</v>
      </c>
      <c r="I68" s="1" t="s">
        <v>12</v>
      </c>
    </row>
    <row r="69" spans="1:9" x14ac:dyDescent="0.35">
      <c r="A69">
        <v>140363</v>
      </c>
      <c r="B69" s="1" t="s">
        <v>9</v>
      </c>
      <c r="C69" s="1" t="s">
        <v>10</v>
      </c>
      <c r="D69">
        <v>141690</v>
      </c>
      <c r="E69" s="1" t="s">
        <v>11</v>
      </c>
      <c r="F69" s="2">
        <v>38448</v>
      </c>
      <c r="G69">
        <v>3312</v>
      </c>
      <c r="H69">
        <v>2000</v>
      </c>
      <c r="I69" s="1" t="s">
        <v>48</v>
      </c>
    </row>
    <row r="70" spans="1:9" x14ac:dyDescent="0.35">
      <c r="A70">
        <v>136929</v>
      </c>
      <c r="B70" s="1" t="s">
        <v>9</v>
      </c>
      <c r="C70" s="1" t="s">
        <v>10</v>
      </c>
      <c r="D70">
        <v>47927</v>
      </c>
      <c r="E70" s="1" t="s">
        <v>25</v>
      </c>
      <c r="F70" s="2">
        <v>35893</v>
      </c>
      <c r="G70">
        <v>3338</v>
      </c>
      <c r="H70">
        <v>6000</v>
      </c>
      <c r="I70" s="1" t="s">
        <v>49</v>
      </c>
    </row>
    <row r="71" spans="1:9" x14ac:dyDescent="0.35">
      <c r="A71">
        <v>136174</v>
      </c>
      <c r="B71" s="1" t="s">
        <v>9</v>
      </c>
      <c r="C71" s="1" t="s">
        <v>15</v>
      </c>
      <c r="D71">
        <v>53089</v>
      </c>
      <c r="E71" s="1" t="s">
        <v>11</v>
      </c>
      <c r="F71" s="2">
        <v>35760</v>
      </c>
      <c r="G71">
        <v>3364</v>
      </c>
      <c r="H71">
        <v>2000</v>
      </c>
      <c r="I71" s="1" t="s">
        <v>50</v>
      </c>
    </row>
    <row r="72" spans="1:9" x14ac:dyDescent="0.35">
      <c r="A72">
        <v>137080</v>
      </c>
      <c r="B72" s="1" t="s">
        <v>9</v>
      </c>
      <c r="C72" s="1" t="s">
        <v>28</v>
      </c>
      <c r="D72">
        <v>110844</v>
      </c>
      <c r="E72" s="1" t="s">
        <v>16</v>
      </c>
      <c r="F72" s="2">
        <v>28865</v>
      </c>
      <c r="G72">
        <v>3339</v>
      </c>
      <c r="H72">
        <v>2000</v>
      </c>
      <c r="I72" s="1" t="s">
        <v>51</v>
      </c>
    </row>
    <row r="73" spans="1:9" x14ac:dyDescent="0.35">
      <c r="A73">
        <v>137108</v>
      </c>
      <c r="B73" s="1" t="s">
        <v>9</v>
      </c>
      <c r="C73" s="1" t="s">
        <v>10</v>
      </c>
      <c r="D73">
        <v>150986</v>
      </c>
      <c r="E73" s="1" t="s">
        <v>14</v>
      </c>
      <c r="F73" s="2">
        <v>32316</v>
      </c>
      <c r="G73">
        <v>3361</v>
      </c>
      <c r="H73">
        <v>3000</v>
      </c>
      <c r="I73" s="1" t="s">
        <v>12</v>
      </c>
    </row>
    <row r="74" spans="1:9" x14ac:dyDescent="0.35">
      <c r="A74">
        <v>137171</v>
      </c>
      <c r="B74" s="1" t="s">
        <v>9</v>
      </c>
      <c r="C74" s="1" t="s">
        <v>28</v>
      </c>
      <c r="D74">
        <v>20193</v>
      </c>
      <c r="E74" s="1" t="s">
        <v>14</v>
      </c>
      <c r="F74" s="2">
        <v>35508</v>
      </c>
      <c r="G74">
        <v>3339</v>
      </c>
      <c r="H74">
        <v>3152</v>
      </c>
      <c r="I74" s="1" t="s">
        <v>12</v>
      </c>
    </row>
    <row r="75" spans="1:9" x14ac:dyDescent="0.35">
      <c r="A75">
        <v>137253</v>
      </c>
      <c r="B75" s="1" t="s">
        <v>9</v>
      </c>
      <c r="C75" s="1" t="s">
        <v>15</v>
      </c>
      <c r="D75">
        <v>53062</v>
      </c>
      <c r="E75" s="1" t="s">
        <v>11</v>
      </c>
      <c r="F75" s="2">
        <v>35977</v>
      </c>
      <c r="G75">
        <v>3310</v>
      </c>
      <c r="H75">
        <v>2000</v>
      </c>
      <c r="I75" s="1" t="s">
        <v>52</v>
      </c>
    </row>
    <row r="76" spans="1:9" x14ac:dyDescent="0.35">
      <c r="A76">
        <v>137809</v>
      </c>
      <c r="B76" s="1" t="s">
        <v>9</v>
      </c>
      <c r="C76" s="1" t="s">
        <v>15</v>
      </c>
      <c r="D76">
        <v>59002</v>
      </c>
      <c r="E76" s="1" t="s">
        <v>11</v>
      </c>
      <c r="F76" s="2">
        <v>36698</v>
      </c>
      <c r="G76">
        <v>3364</v>
      </c>
      <c r="H76">
        <v>2150</v>
      </c>
      <c r="I76" s="1" t="s">
        <v>53</v>
      </c>
    </row>
    <row r="77" spans="1:9" x14ac:dyDescent="0.35">
      <c r="A77">
        <v>140546</v>
      </c>
      <c r="B77" s="1" t="s">
        <v>9</v>
      </c>
      <c r="C77" s="1" t="s">
        <v>15</v>
      </c>
      <c r="D77">
        <v>89732</v>
      </c>
      <c r="E77" s="1" t="s">
        <v>11</v>
      </c>
      <c r="F77" s="2">
        <v>37468</v>
      </c>
      <c r="G77">
        <v>3364</v>
      </c>
      <c r="H77">
        <v>2000</v>
      </c>
      <c r="I77" s="1" t="s">
        <v>54</v>
      </c>
    </row>
    <row r="78" spans="1:9" x14ac:dyDescent="0.35">
      <c r="A78">
        <v>141056</v>
      </c>
      <c r="B78" s="1" t="s">
        <v>9</v>
      </c>
      <c r="C78" s="1" t="s">
        <v>15</v>
      </c>
      <c r="D78">
        <v>74297</v>
      </c>
      <c r="E78" s="1" t="s">
        <v>11</v>
      </c>
      <c r="F78" s="2">
        <v>38364</v>
      </c>
      <c r="G78">
        <v>3364</v>
      </c>
      <c r="H78">
        <v>2000</v>
      </c>
      <c r="I78" s="1" t="s">
        <v>55</v>
      </c>
    </row>
    <row r="79" spans="1:9" x14ac:dyDescent="0.35">
      <c r="A79">
        <v>141558</v>
      </c>
      <c r="B79" s="1" t="s">
        <v>9</v>
      </c>
      <c r="C79" s="1" t="s">
        <v>15</v>
      </c>
      <c r="D79">
        <v>70209</v>
      </c>
      <c r="E79" s="1" t="s">
        <v>11</v>
      </c>
      <c r="F79" s="2">
        <v>38700</v>
      </c>
      <c r="G79">
        <v>3364</v>
      </c>
      <c r="H79">
        <v>2150</v>
      </c>
      <c r="I79" s="1" t="s">
        <v>56</v>
      </c>
    </row>
    <row r="80" spans="1:9" x14ac:dyDescent="0.35">
      <c r="A80">
        <v>142071</v>
      </c>
      <c r="B80" s="1" t="s">
        <v>9</v>
      </c>
      <c r="C80" s="1" t="s">
        <v>15</v>
      </c>
      <c r="D80">
        <v>53666</v>
      </c>
      <c r="E80" s="1" t="s">
        <v>11</v>
      </c>
      <c r="F80" s="2">
        <v>39001</v>
      </c>
      <c r="G80">
        <v>3310</v>
      </c>
      <c r="H80">
        <v>2000</v>
      </c>
      <c r="I80" s="1" t="s">
        <v>57</v>
      </c>
    </row>
    <row r="81" spans="1:9" x14ac:dyDescent="0.35">
      <c r="A81">
        <v>137666</v>
      </c>
      <c r="B81" s="1" t="s">
        <v>9</v>
      </c>
      <c r="C81" s="1" t="s">
        <v>10</v>
      </c>
      <c r="D81">
        <v>130646</v>
      </c>
      <c r="E81" s="1" t="s">
        <v>14</v>
      </c>
      <c r="F81" s="2">
        <v>29803</v>
      </c>
      <c r="G81">
        <v>3349</v>
      </c>
      <c r="H81">
        <v>1001</v>
      </c>
      <c r="I81" s="1" t="s">
        <v>58</v>
      </c>
    </row>
    <row r="82" spans="1:9" x14ac:dyDescent="0.35">
      <c r="A82">
        <v>143940</v>
      </c>
      <c r="B82" s="1" t="s">
        <v>9</v>
      </c>
      <c r="C82" s="1" t="s">
        <v>15</v>
      </c>
      <c r="D82">
        <v>54424</v>
      </c>
      <c r="E82" s="1" t="s">
        <v>11</v>
      </c>
      <c r="F82" s="2">
        <v>39169</v>
      </c>
      <c r="G82">
        <v>3364</v>
      </c>
      <c r="H82">
        <v>2000</v>
      </c>
      <c r="I82" s="1" t="s">
        <v>59</v>
      </c>
    </row>
    <row r="83" spans="1:9" x14ac:dyDescent="0.35">
      <c r="A83">
        <v>137680</v>
      </c>
      <c r="B83" s="1" t="s">
        <v>9</v>
      </c>
      <c r="C83" s="1" t="s">
        <v>10</v>
      </c>
      <c r="D83">
        <v>46318</v>
      </c>
      <c r="E83" s="1" t="s">
        <v>14</v>
      </c>
      <c r="F83" s="2">
        <v>36362</v>
      </c>
      <c r="G83">
        <v>3349</v>
      </c>
      <c r="H83">
        <v>1001</v>
      </c>
      <c r="I83" s="1" t="s">
        <v>60</v>
      </c>
    </row>
    <row r="84" spans="1:9" x14ac:dyDescent="0.35">
      <c r="A84">
        <v>137685</v>
      </c>
      <c r="B84" s="1" t="s">
        <v>9</v>
      </c>
      <c r="C84" s="1" t="s">
        <v>10</v>
      </c>
      <c r="D84">
        <v>148824</v>
      </c>
      <c r="E84" s="1" t="s">
        <v>16</v>
      </c>
      <c r="F84" s="2">
        <v>33975</v>
      </c>
      <c r="G84">
        <v>3349</v>
      </c>
      <c r="H84">
        <v>5000</v>
      </c>
      <c r="I84" s="1" t="s">
        <v>61</v>
      </c>
    </row>
    <row r="85" spans="1:9" x14ac:dyDescent="0.35">
      <c r="A85">
        <v>144564</v>
      </c>
      <c r="B85" s="1" t="s">
        <v>9</v>
      </c>
      <c r="C85" s="1" t="s">
        <v>15</v>
      </c>
      <c r="D85">
        <v>67980</v>
      </c>
      <c r="E85" s="1" t="s">
        <v>11</v>
      </c>
      <c r="F85" s="2">
        <v>37853</v>
      </c>
      <c r="G85">
        <v>3364</v>
      </c>
      <c r="H85">
        <v>2480</v>
      </c>
      <c r="I85" s="1" t="s">
        <v>62</v>
      </c>
    </row>
    <row r="86" spans="1:9" x14ac:dyDescent="0.35">
      <c r="A86">
        <v>137752</v>
      </c>
      <c r="B86" s="1" t="s">
        <v>9</v>
      </c>
      <c r="C86" s="1" t="s">
        <v>21</v>
      </c>
      <c r="D86">
        <v>112671</v>
      </c>
      <c r="E86" s="1" t="s">
        <v>16</v>
      </c>
      <c r="F86" s="2">
        <v>36698</v>
      </c>
      <c r="G86">
        <v>3361</v>
      </c>
      <c r="H86">
        <v>1600</v>
      </c>
      <c r="I86" s="1" t="s">
        <v>63</v>
      </c>
    </row>
    <row r="87" spans="1:9" x14ac:dyDescent="0.35">
      <c r="A87">
        <v>94401</v>
      </c>
      <c r="B87" s="1" t="s">
        <v>9</v>
      </c>
      <c r="C87" s="1" t="s">
        <v>15</v>
      </c>
      <c r="D87">
        <v>49462</v>
      </c>
      <c r="E87" s="1" t="s">
        <v>11</v>
      </c>
      <c r="F87" s="2">
        <v>31420</v>
      </c>
      <c r="G87">
        <v>3364</v>
      </c>
      <c r="H87">
        <v>2300</v>
      </c>
      <c r="I87" s="1" t="s">
        <v>64</v>
      </c>
    </row>
    <row r="88" spans="1:9" x14ac:dyDescent="0.35">
      <c r="A88">
        <v>137818</v>
      </c>
      <c r="B88" s="1" t="s">
        <v>9</v>
      </c>
      <c r="C88" s="1" t="s">
        <v>10</v>
      </c>
      <c r="D88">
        <v>20717</v>
      </c>
      <c r="E88" s="1" t="s">
        <v>25</v>
      </c>
      <c r="F88" s="2">
        <v>36831</v>
      </c>
      <c r="G88">
        <v>3361</v>
      </c>
      <c r="H88">
        <v>6000</v>
      </c>
      <c r="I88" s="1" t="s">
        <v>12</v>
      </c>
    </row>
    <row r="89" spans="1:9" x14ac:dyDescent="0.35">
      <c r="A89">
        <v>137920</v>
      </c>
      <c r="B89" s="1" t="s">
        <v>9</v>
      </c>
      <c r="C89" s="1" t="s">
        <v>15</v>
      </c>
      <c r="D89">
        <v>82201</v>
      </c>
      <c r="E89" s="1" t="s">
        <v>14</v>
      </c>
      <c r="F89" s="2">
        <v>37041</v>
      </c>
      <c r="G89">
        <v>3310</v>
      </c>
      <c r="H89">
        <v>2000</v>
      </c>
      <c r="I89" s="1" t="s">
        <v>65</v>
      </c>
    </row>
    <row r="90" spans="1:9" x14ac:dyDescent="0.35">
      <c r="A90">
        <v>100212</v>
      </c>
      <c r="B90" s="1" t="s">
        <v>9</v>
      </c>
      <c r="C90" s="1" t="s">
        <v>28</v>
      </c>
      <c r="D90">
        <v>93720</v>
      </c>
      <c r="E90" s="1" t="s">
        <v>11</v>
      </c>
      <c r="F90" s="2">
        <v>35592</v>
      </c>
      <c r="G90">
        <v>3340</v>
      </c>
      <c r="H90">
        <v>2150</v>
      </c>
      <c r="I90" s="1" t="s">
        <v>66</v>
      </c>
    </row>
    <row r="91" spans="1:9" x14ac:dyDescent="0.35">
      <c r="A91">
        <v>100422</v>
      </c>
      <c r="B91" s="1" t="s">
        <v>9</v>
      </c>
      <c r="C91" s="1" t="s">
        <v>28</v>
      </c>
      <c r="D91">
        <v>93293</v>
      </c>
      <c r="E91" s="1" t="s">
        <v>11</v>
      </c>
      <c r="F91" s="2">
        <v>36362</v>
      </c>
      <c r="G91">
        <v>3340</v>
      </c>
      <c r="H91">
        <v>2150</v>
      </c>
      <c r="I91" s="1" t="s">
        <v>67</v>
      </c>
    </row>
    <row r="92" spans="1:9" x14ac:dyDescent="0.35">
      <c r="A92">
        <v>137986</v>
      </c>
      <c r="B92" s="1" t="s">
        <v>9</v>
      </c>
      <c r="C92" s="1" t="s">
        <v>15</v>
      </c>
      <c r="D92">
        <v>36813</v>
      </c>
      <c r="E92" s="1" t="s">
        <v>14</v>
      </c>
      <c r="F92" s="2">
        <v>37384</v>
      </c>
      <c r="G92">
        <v>3501</v>
      </c>
      <c r="H92">
        <v>3000</v>
      </c>
      <c r="I92" s="1" t="s">
        <v>68</v>
      </c>
    </row>
    <row r="93" spans="1:9" x14ac:dyDescent="0.35">
      <c r="A93">
        <v>101102</v>
      </c>
      <c r="B93" s="1" t="s">
        <v>9</v>
      </c>
      <c r="C93" s="1" t="s">
        <v>28</v>
      </c>
      <c r="D93">
        <v>73034</v>
      </c>
      <c r="E93" s="1" t="s">
        <v>11</v>
      </c>
      <c r="F93" s="2">
        <v>36957</v>
      </c>
      <c r="G93">
        <v>3340</v>
      </c>
      <c r="H93">
        <v>2150</v>
      </c>
      <c r="I93" s="1" t="s">
        <v>69</v>
      </c>
    </row>
    <row r="94" spans="1:9" x14ac:dyDescent="0.35">
      <c r="A94">
        <v>108540</v>
      </c>
      <c r="B94" s="1" t="s">
        <v>9</v>
      </c>
      <c r="C94" s="1" t="s">
        <v>17</v>
      </c>
      <c r="D94">
        <v>97060</v>
      </c>
      <c r="E94" s="1" t="s">
        <v>11</v>
      </c>
      <c r="F94" s="2">
        <v>32183</v>
      </c>
      <c r="G94">
        <v>3360</v>
      </c>
      <c r="H94">
        <v>2000</v>
      </c>
      <c r="I94" s="1" t="s">
        <v>70</v>
      </c>
    </row>
    <row r="95" spans="1:9" x14ac:dyDescent="0.35">
      <c r="A95">
        <v>111412</v>
      </c>
      <c r="B95" s="1" t="s">
        <v>9</v>
      </c>
      <c r="C95" s="1" t="s">
        <v>28</v>
      </c>
      <c r="D95">
        <v>89782</v>
      </c>
      <c r="E95" s="1" t="s">
        <v>11</v>
      </c>
      <c r="F95" s="2">
        <v>37762</v>
      </c>
      <c r="G95">
        <v>3340</v>
      </c>
      <c r="H95">
        <v>2150</v>
      </c>
      <c r="I95" s="1" t="s">
        <v>71</v>
      </c>
    </row>
    <row r="96" spans="1:9" x14ac:dyDescent="0.35">
      <c r="A96">
        <v>138306</v>
      </c>
      <c r="B96" s="1" t="s">
        <v>9</v>
      </c>
      <c r="C96" s="1" t="s">
        <v>17</v>
      </c>
      <c r="D96">
        <v>48892</v>
      </c>
      <c r="E96" s="1" t="s">
        <v>14</v>
      </c>
      <c r="F96" s="2">
        <v>37720</v>
      </c>
      <c r="G96">
        <v>3360</v>
      </c>
      <c r="H96">
        <v>3000</v>
      </c>
      <c r="I96" s="1" t="s">
        <v>72</v>
      </c>
    </row>
    <row r="97" spans="1:9" x14ac:dyDescent="0.35">
      <c r="A97">
        <v>116741</v>
      </c>
      <c r="B97" s="1" t="s">
        <v>9</v>
      </c>
      <c r="C97" s="1" t="s">
        <v>15</v>
      </c>
      <c r="D97">
        <v>41095</v>
      </c>
      <c r="E97" s="1" t="s">
        <v>11</v>
      </c>
      <c r="F97" s="2">
        <v>33891</v>
      </c>
      <c r="G97">
        <v>3364</v>
      </c>
      <c r="H97">
        <v>2480</v>
      </c>
      <c r="I97" s="1" t="s">
        <v>73</v>
      </c>
    </row>
    <row r="98" spans="1:9" x14ac:dyDescent="0.35">
      <c r="A98">
        <v>136455</v>
      </c>
      <c r="B98" s="1" t="s">
        <v>9</v>
      </c>
      <c r="C98" s="1" t="s">
        <v>15</v>
      </c>
      <c r="D98">
        <v>43354</v>
      </c>
      <c r="E98" s="1" t="s">
        <v>11</v>
      </c>
      <c r="F98" s="2">
        <v>28697</v>
      </c>
      <c r="G98">
        <v>3348</v>
      </c>
      <c r="H98">
        <v>2000</v>
      </c>
      <c r="I98" s="1" t="s">
        <v>74</v>
      </c>
    </row>
    <row r="99" spans="1:9" x14ac:dyDescent="0.35">
      <c r="A99">
        <v>137650</v>
      </c>
      <c r="B99" s="1" t="s">
        <v>9</v>
      </c>
      <c r="C99" s="1" t="s">
        <v>75</v>
      </c>
      <c r="D99">
        <v>99091</v>
      </c>
      <c r="E99" s="1" t="s">
        <v>11</v>
      </c>
      <c r="F99" s="2">
        <v>36446</v>
      </c>
      <c r="G99">
        <v>3201</v>
      </c>
      <c r="H99">
        <v>2000</v>
      </c>
      <c r="I99" s="1" t="s">
        <v>76</v>
      </c>
    </row>
    <row r="100" spans="1:9" x14ac:dyDescent="0.35">
      <c r="A100">
        <v>138452</v>
      </c>
      <c r="B100" s="1" t="s">
        <v>9</v>
      </c>
      <c r="C100" s="1" t="s">
        <v>28</v>
      </c>
      <c r="D100">
        <v>100956</v>
      </c>
      <c r="E100" s="1" t="s">
        <v>16</v>
      </c>
      <c r="F100" s="2">
        <v>36831</v>
      </c>
      <c r="G100">
        <v>3340</v>
      </c>
      <c r="H100">
        <v>2150</v>
      </c>
      <c r="I100" s="1" t="s">
        <v>77</v>
      </c>
    </row>
    <row r="101" spans="1:9" x14ac:dyDescent="0.35">
      <c r="A101">
        <v>139829</v>
      </c>
      <c r="B101" s="1" t="s">
        <v>9</v>
      </c>
      <c r="C101" s="1" t="s">
        <v>15</v>
      </c>
      <c r="D101">
        <v>41784</v>
      </c>
      <c r="E101" s="1" t="s">
        <v>11</v>
      </c>
      <c r="F101" s="2">
        <v>32995</v>
      </c>
      <c r="G101">
        <v>3310</v>
      </c>
      <c r="H101">
        <v>2000</v>
      </c>
      <c r="I101" s="1" t="s">
        <v>78</v>
      </c>
    </row>
    <row r="102" spans="1:9" x14ac:dyDescent="0.35">
      <c r="A102">
        <v>138662</v>
      </c>
      <c r="B102" s="1" t="s">
        <v>9</v>
      </c>
      <c r="C102" s="1" t="s">
        <v>15</v>
      </c>
      <c r="D102">
        <v>24661</v>
      </c>
      <c r="E102" s="1" t="s">
        <v>14</v>
      </c>
      <c r="F102" s="2">
        <v>38490</v>
      </c>
      <c r="G102">
        <v>3501</v>
      </c>
      <c r="H102">
        <v>3000</v>
      </c>
      <c r="I102" s="1" t="s">
        <v>12</v>
      </c>
    </row>
    <row r="103" spans="1:9" x14ac:dyDescent="0.35">
      <c r="A103">
        <v>141588</v>
      </c>
      <c r="B103" s="1" t="s">
        <v>9</v>
      </c>
      <c r="C103" s="1" t="s">
        <v>15</v>
      </c>
      <c r="D103">
        <v>43894</v>
      </c>
      <c r="E103" s="1" t="s">
        <v>11</v>
      </c>
      <c r="F103" s="2">
        <v>38315</v>
      </c>
      <c r="G103">
        <v>3364</v>
      </c>
      <c r="H103">
        <v>2150</v>
      </c>
      <c r="I103" s="1" t="s">
        <v>79</v>
      </c>
    </row>
    <row r="104" spans="1:9" x14ac:dyDescent="0.35">
      <c r="A104">
        <v>142021</v>
      </c>
      <c r="B104" s="1" t="s">
        <v>9</v>
      </c>
      <c r="C104" s="1" t="s">
        <v>15</v>
      </c>
      <c r="D104">
        <v>48192.6</v>
      </c>
      <c r="E104" s="1" t="s">
        <v>11</v>
      </c>
      <c r="F104" s="2">
        <v>39680</v>
      </c>
      <c r="G104">
        <v>3364</v>
      </c>
      <c r="H104">
        <v>2000</v>
      </c>
      <c r="I104" s="1" t="s">
        <v>80</v>
      </c>
    </row>
    <row r="105" spans="1:9" x14ac:dyDescent="0.35">
      <c r="A105">
        <v>142472</v>
      </c>
      <c r="B105" s="1" t="s">
        <v>9</v>
      </c>
      <c r="C105" s="1" t="s">
        <v>15</v>
      </c>
      <c r="D105">
        <v>49581</v>
      </c>
      <c r="E105" s="1" t="s">
        <v>11</v>
      </c>
      <c r="F105" s="2">
        <v>37762</v>
      </c>
      <c r="G105">
        <v>3350</v>
      </c>
      <c r="H105">
        <v>2000</v>
      </c>
      <c r="I105" s="1" t="s">
        <v>81</v>
      </c>
    </row>
    <row r="106" spans="1:9" x14ac:dyDescent="0.35">
      <c r="A106">
        <v>63630</v>
      </c>
      <c r="B106" s="1" t="s">
        <v>9</v>
      </c>
      <c r="C106" s="1" t="s">
        <v>15</v>
      </c>
      <c r="D106">
        <v>34853</v>
      </c>
      <c r="E106" s="1" t="s">
        <v>11</v>
      </c>
      <c r="F106" s="2">
        <v>28655</v>
      </c>
      <c r="G106">
        <v>3364</v>
      </c>
      <c r="H106">
        <v>2500</v>
      </c>
      <c r="I106" s="1" t="s">
        <v>82</v>
      </c>
    </row>
    <row r="107" spans="1:9" x14ac:dyDescent="0.35">
      <c r="A107">
        <v>109873</v>
      </c>
      <c r="B107" s="1" t="s">
        <v>9</v>
      </c>
      <c r="C107" s="1" t="s">
        <v>10</v>
      </c>
      <c r="D107">
        <v>65735</v>
      </c>
      <c r="E107" s="1" t="s">
        <v>11</v>
      </c>
      <c r="F107" s="2">
        <v>33674</v>
      </c>
      <c r="G107">
        <v>3361</v>
      </c>
      <c r="H107">
        <v>2000</v>
      </c>
      <c r="I107" s="1" t="s">
        <v>83</v>
      </c>
    </row>
    <row r="108" spans="1:9" x14ac:dyDescent="0.35">
      <c r="A108">
        <v>136139</v>
      </c>
      <c r="B108" s="1" t="s">
        <v>9</v>
      </c>
      <c r="C108" s="1" t="s">
        <v>28</v>
      </c>
      <c r="D108">
        <v>37551</v>
      </c>
      <c r="E108" s="1" t="s">
        <v>11</v>
      </c>
      <c r="F108" s="2">
        <v>35123</v>
      </c>
      <c r="G108">
        <v>3340</v>
      </c>
      <c r="H108">
        <v>2150</v>
      </c>
      <c r="I108" s="1" t="s">
        <v>84</v>
      </c>
    </row>
    <row r="109" spans="1:9" x14ac:dyDescent="0.35">
      <c r="A109">
        <v>139238</v>
      </c>
      <c r="B109" s="1" t="s">
        <v>9</v>
      </c>
      <c r="C109" s="1" t="s">
        <v>15</v>
      </c>
      <c r="D109">
        <v>37471</v>
      </c>
      <c r="E109" s="1" t="s">
        <v>25</v>
      </c>
      <c r="F109" s="2">
        <v>41548</v>
      </c>
      <c r="G109">
        <v>3350</v>
      </c>
      <c r="H109">
        <v>2000</v>
      </c>
      <c r="I109" s="1" t="s">
        <v>85</v>
      </c>
    </row>
    <row r="110" spans="1:9" x14ac:dyDescent="0.35">
      <c r="A110">
        <v>136719</v>
      </c>
      <c r="B110" s="1" t="s">
        <v>9</v>
      </c>
      <c r="C110" s="1" t="s">
        <v>10</v>
      </c>
      <c r="D110">
        <v>62330</v>
      </c>
      <c r="E110" s="1" t="s">
        <v>11</v>
      </c>
      <c r="F110" s="2">
        <v>35676</v>
      </c>
      <c r="G110">
        <v>3361</v>
      </c>
      <c r="H110">
        <v>2000</v>
      </c>
      <c r="I110" s="1" t="s">
        <v>86</v>
      </c>
    </row>
    <row r="111" spans="1:9" x14ac:dyDescent="0.35">
      <c r="A111">
        <v>139684</v>
      </c>
      <c r="B111" s="1" t="s">
        <v>9</v>
      </c>
      <c r="C111" s="1" t="s">
        <v>10</v>
      </c>
      <c r="D111">
        <v>123212</v>
      </c>
      <c r="E111" s="1" t="s">
        <v>14</v>
      </c>
      <c r="F111" s="2">
        <v>40494</v>
      </c>
      <c r="G111">
        <v>3338</v>
      </c>
      <c r="H111">
        <v>1001</v>
      </c>
      <c r="I111" s="1" t="s">
        <v>87</v>
      </c>
    </row>
    <row r="112" spans="1:9" x14ac:dyDescent="0.35">
      <c r="A112">
        <v>139699</v>
      </c>
      <c r="B112" s="1" t="s">
        <v>9</v>
      </c>
      <c r="C112" s="1" t="s">
        <v>17</v>
      </c>
      <c r="D112">
        <v>198198</v>
      </c>
      <c r="E112" s="1" t="s">
        <v>14</v>
      </c>
      <c r="F112" s="2">
        <v>29460</v>
      </c>
      <c r="G112">
        <v>3360</v>
      </c>
      <c r="H112">
        <v>4000</v>
      </c>
      <c r="I112" s="1" t="s">
        <v>12</v>
      </c>
    </row>
    <row r="113" spans="1:9" x14ac:dyDescent="0.35">
      <c r="A113">
        <v>136809</v>
      </c>
      <c r="B113" s="1" t="s">
        <v>9</v>
      </c>
      <c r="C113" s="1" t="s">
        <v>15</v>
      </c>
      <c r="D113">
        <v>36096</v>
      </c>
      <c r="E113" s="1" t="s">
        <v>11</v>
      </c>
      <c r="F113" s="2">
        <v>36614</v>
      </c>
      <c r="G113">
        <v>3364</v>
      </c>
      <c r="H113">
        <v>2300</v>
      </c>
      <c r="I113" s="1" t="s">
        <v>88</v>
      </c>
    </row>
    <row r="114" spans="1:9" x14ac:dyDescent="0.35">
      <c r="A114">
        <v>139724</v>
      </c>
      <c r="B114" s="1" t="s">
        <v>9</v>
      </c>
      <c r="C114" s="1" t="s">
        <v>17</v>
      </c>
      <c r="D114">
        <v>91953</v>
      </c>
      <c r="E114" s="1" t="s">
        <v>14</v>
      </c>
      <c r="F114" s="2">
        <v>23244</v>
      </c>
      <c r="G114">
        <v>3360</v>
      </c>
      <c r="H114">
        <v>4000</v>
      </c>
      <c r="I114" s="1" t="s">
        <v>12</v>
      </c>
    </row>
    <row r="115" spans="1:9" x14ac:dyDescent="0.35">
      <c r="A115">
        <v>139752</v>
      </c>
      <c r="B115" s="1" t="s">
        <v>9</v>
      </c>
      <c r="C115" s="1" t="s">
        <v>17</v>
      </c>
      <c r="D115">
        <v>160008</v>
      </c>
      <c r="E115" s="1" t="s">
        <v>14</v>
      </c>
      <c r="F115" s="2">
        <v>18435</v>
      </c>
      <c r="G115">
        <v>3360</v>
      </c>
      <c r="H115">
        <v>3000</v>
      </c>
      <c r="I115" s="1" t="s">
        <v>89</v>
      </c>
    </row>
    <row r="116" spans="1:9" x14ac:dyDescent="0.35">
      <c r="A116">
        <v>139800</v>
      </c>
      <c r="B116" s="1" t="s">
        <v>9</v>
      </c>
      <c r="C116" s="1" t="s">
        <v>15</v>
      </c>
      <c r="D116">
        <v>99568</v>
      </c>
      <c r="E116" s="1" t="s">
        <v>14</v>
      </c>
      <c r="F116" s="2">
        <v>31805</v>
      </c>
      <c r="G116">
        <v>3501</v>
      </c>
      <c r="H116">
        <v>3000</v>
      </c>
      <c r="I116" s="1" t="s">
        <v>90</v>
      </c>
    </row>
    <row r="117" spans="1:9" x14ac:dyDescent="0.35">
      <c r="A117">
        <v>139810</v>
      </c>
      <c r="B117" s="1" t="s">
        <v>9</v>
      </c>
      <c r="C117" s="1" t="s">
        <v>10</v>
      </c>
      <c r="D117">
        <v>87242</v>
      </c>
      <c r="E117" s="1" t="s">
        <v>16</v>
      </c>
      <c r="F117" s="2">
        <v>32183</v>
      </c>
      <c r="G117">
        <v>3361</v>
      </c>
      <c r="H117">
        <v>2000</v>
      </c>
      <c r="I117" s="1" t="s">
        <v>91</v>
      </c>
    </row>
    <row r="118" spans="1:9" x14ac:dyDescent="0.35">
      <c r="A118">
        <v>137241</v>
      </c>
      <c r="B118" s="1" t="s">
        <v>9</v>
      </c>
      <c r="C118" s="1" t="s">
        <v>15</v>
      </c>
      <c r="D118">
        <v>31747</v>
      </c>
      <c r="E118" s="1" t="s">
        <v>11</v>
      </c>
      <c r="F118" s="2">
        <v>36831</v>
      </c>
      <c r="G118">
        <v>3364</v>
      </c>
      <c r="H118">
        <v>2000</v>
      </c>
      <c r="I118" s="1" t="s">
        <v>92</v>
      </c>
    </row>
    <row r="119" spans="1:9" x14ac:dyDescent="0.35">
      <c r="A119">
        <v>139836</v>
      </c>
      <c r="B119" s="1" t="s">
        <v>9</v>
      </c>
      <c r="C119" s="1" t="s">
        <v>17</v>
      </c>
      <c r="D119">
        <v>21999</v>
      </c>
      <c r="E119" s="1" t="s">
        <v>16</v>
      </c>
      <c r="F119" s="2">
        <v>33849</v>
      </c>
      <c r="G119">
        <v>3360</v>
      </c>
      <c r="H119">
        <v>5000</v>
      </c>
      <c r="I119" s="1" t="s">
        <v>12</v>
      </c>
    </row>
    <row r="120" spans="1:9" x14ac:dyDescent="0.35">
      <c r="A120">
        <v>139857</v>
      </c>
      <c r="B120" s="1" t="s">
        <v>9</v>
      </c>
      <c r="C120" s="1" t="s">
        <v>15</v>
      </c>
      <c r="D120">
        <v>18015</v>
      </c>
      <c r="E120" s="1" t="s">
        <v>14</v>
      </c>
      <c r="F120" s="2">
        <v>33807</v>
      </c>
      <c r="G120">
        <v>3501</v>
      </c>
      <c r="H120">
        <v>3000</v>
      </c>
      <c r="I120" s="1" t="s">
        <v>12</v>
      </c>
    </row>
    <row r="121" spans="1:9" x14ac:dyDescent="0.35">
      <c r="A121">
        <v>139878</v>
      </c>
      <c r="B121" s="1" t="s">
        <v>9</v>
      </c>
      <c r="C121" s="1" t="s">
        <v>15</v>
      </c>
      <c r="D121">
        <v>41408</v>
      </c>
      <c r="E121" s="1" t="s">
        <v>14</v>
      </c>
      <c r="F121" s="2">
        <v>35298</v>
      </c>
      <c r="G121">
        <v>3501</v>
      </c>
      <c r="H121">
        <v>3550</v>
      </c>
      <c r="I121" s="1" t="s">
        <v>93</v>
      </c>
    </row>
    <row r="122" spans="1:9" x14ac:dyDescent="0.35">
      <c r="A122">
        <v>139894</v>
      </c>
      <c r="B122" s="1" t="s">
        <v>9</v>
      </c>
      <c r="C122" s="1" t="s">
        <v>94</v>
      </c>
      <c r="D122">
        <v>138128</v>
      </c>
      <c r="E122" s="1" t="s">
        <v>16</v>
      </c>
      <c r="F122" s="2">
        <v>29250</v>
      </c>
      <c r="G122">
        <v>3332</v>
      </c>
      <c r="H122">
        <v>2000</v>
      </c>
      <c r="I122" s="1" t="s">
        <v>12</v>
      </c>
    </row>
    <row r="123" spans="1:9" x14ac:dyDescent="0.35">
      <c r="A123">
        <v>139931</v>
      </c>
      <c r="B123" s="1" t="s">
        <v>9</v>
      </c>
      <c r="C123" s="1" t="s">
        <v>17</v>
      </c>
      <c r="D123">
        <v>30439</v>
      </c>
      <c r="E123" s="1" t="s">
        <v>16</v>
      </c>
      <c r="F123" s="2">
        <v>36320</v>
      </c>
      <c r="G123">
        <v>3360</v>
      </c>
      <c r="H123">
        <v>5000</v>
      </c>
      <c r="I123" s="1" t="s">
        <v>12</v>
      </c>
    </row>
    <row r="124" spans="1:9" x14ac:dyDescent="0.35">
      <c r="A124">
        <v>139983</v>
      </c>
      <c r="B124" s="1" t="s">
        <v>9</v>
      </c>
      <c r="C124" s="1" t="s">
        <v>10</v>
      </c>
      <c r="D124">
        <v>70123</v>
      </c>
      <c r="E124" s="1" t="s">
        <v>14</v>
      </c>
      <c r="F124" s="2">
        <v>35550</v>
      </c>
      <c r="G124">
        <v>3361</v>
      </c>
      <c r="H124">
        <v>3000</v>
      </c>
      <c r="I124" s="1" t="s">
        <v>95</v>
      </c>
    </row>
    <row r="125" spans="1:9" x14ac:dyDescent="0.35">
      <c r="A125">
        <v>140082</v>
      </c>
      <c r="B125" s="1" t="s">
        <v>9</v>
      </c>
      <c r="C125" s="1" t="s">
        <v>17</v>
      </c>
      <c r="D125">
        <v>20122</v>
      </c>
      <c r="E125" s="1" t="s">
        <v>11</v>
      </c>
      <c r="F125" s="2">
        <v>37083</v>
      </c>
      <c r="G125">
        <v>3360</v>
      </c>
      <c r="H125">
        <v>7000</v>
      </c>
      <c r="I125" s="1" t="s">
        <v>12</v>
      </c>
    </row>
    <row r="126" spans="1:9" x14ac:dyDescent="0.35">
      <c r="A126">
        <v>140131</v>
      </c>
      <c r="B126" s="1" t="s">
        <v>9</v>
      </c>
      <c r="C126" s="1" t="s">
        <v>17</v>
      </c>
      <c r="D126">
        <v>32389</v>
      </c>
      <c r="E126" s="1" t="s">
        <v>16</v>
      </c>
      <c r="F126" s="2">
        <v>36446</v>
      </c>
      <c r="G126">
        <v>3360</v>
      </c>
      <c r="H126">
        <v>5000</v>
      </c>
      <c r="I126" s="1" t="s">
        <v>12</v>
      </c>
    </row>
    <row r="127" spans="1:9" x14ac:dyDescent="0.35">
      <c r="A127">
        <v>140161</v>
      </c>
      <c r="B127" s="1" t="s">
        <v>9</v>
      </c>
      <c r="C127" s="1" t="s">
        <v>15</v>
      </c>
      <c r="D127">
        <v>49130</v>
      </c>
      <c r="E127" s="1" t="s">
        <v>14</v>
      </c>
      <c r="F127" s="2">
        <v>37468</v>
      </c>
      <c r="G127">
        <v>3501</v>
      </c>
      <c r="H127">
        <v>3550</v>
      </c>
      <c r="I127" s="1" t="s">
        <v>12</v>
      </c>
    </row>
    <row r="128" spans="1:9" x14ac:dyDescent="0.35">
      <c r="A128">
        <v>140244</v>
      </c>
      <c r="B128" s="1" t="s">
        <v>9</v>
      </c>
      <c r="C128" s="1" t="s">
        <v>15</v>
      </c>
      <c r="D128">
        <v>46967</v>
      </c>
      <c r="E128" s="1" t="s">
        <v>14</v>
      </c>
      <c r="F128" s="2">
        <v>37594</v>
      </c>
      <c r="G128">
        <v>3501</v>
      </c>
      <c r="H128">
        <v>3000</v>
      </c>
      <c r="I128" s="1" t="s">
        <v>12</v>
      </c>
    </row>
    <row r="129" spans="1:9" x14ac:dyDescent="0.35">
      <c r="A129">
        <v>140266</v>
      </c>
      <c r="B129" s="1" t="s">
        <v>9</v>
      </c>
      <c r="C129" s="1" t="s">
        <v>15</v>
      </c>
      <c r="D129">
        <v>34853</v>
      </c>
      <c r="E129" s="1" t="s">
        <v>14</v>
      </c>
      <c r="F129" s="2">
        <v>37552</v>
      </c>
      <c r="G129">
        <v>3501</v>
      </c>
      <c r="H129">
        <v>3152</v>
      </c>
      <c r="I129" s="1" t="s">
        <v>96</v>
      </c>
    </row>
    <row r="130" spans="1:9" x14ac:dyDescent="0.35">
      <c r="A130">
        <v>137307</v>
      </c>
      <c r="B130" s="1" t="s">
        <v>9</v>
      </c>
      <c r="C130" s="1" t="s">
        <v>15</v>
      </c>
      <c r="D130">
        <v>39254</v>
      </c>
      <c r="E130" s="1" t="s">
        <v>11</v>
      </c>
      <c r="F130" s="2">
        <v>35550</v>
      </c>
      <c r="G130">
        <v>3364</v>
      </c>
      <c r="H130">
        <v>2500</v>
      </c>
      <c r="I130" s="1" t="s">
        <v>97</v>
      </c>
    </row>
    <row r="131" spans="1:9" x14ac:dyDescent="0.35">
      <c r="A131">
        <v>140424</v>
      </c>
      <c r="B131" s="1" t="s">
        <v>9</v>
      </c>
      <c r="C131" s="1" t="s">
        <v>17</v>
      </c>
      <c r="D131">
        <v>115972</v>
      </c>
      <c r="E131" s="1" t="s">
        <v>16</v>
      </c>
      <c r="F131" s="2">
        <v>37251</v>
      </c>
      <c r="G131">
        <v>3360</v>
      </c>
      <c r="H131">
        <v>5000</v>
      </c>
      <c r="I131" s="1" t="s">
        <v>98</v>
      </c>
    </row>
    <row r="132" spans="1:9" x14ac:dyDescent="0.35">
      <c r="A132">
        <v>140425</v>
      </c>
      <c r="B132" s="1" t="s">
        <v>9</v>
      </c>
      <c r="C132" s="1" t="s">
        <v>17</v>
      </c>
      <c r="D132">
        <v>57465</v>
      </c>
      <c r="E132" s="1" t="s">
        <v>25</v>
      </c>
      <c r="F132" s="2">
        <v>37636</v>
      </c>
      <c r="G132">
        <v>3360</v>
      </c>
      <c r="H132">
        <v>6000</v>
      </c>
      <c r="I132" s="1" t="s">
        <v>99</v>
      </c>
    </row>
    <row r="133" spans="1:9" x14ac:dyDescent="0.35">
      <c r="A133">
        <v>140458</v>
      </c>
      <c r="B133" s="1" t="s">
        <v>9</v>
      </c>
      <c r="C133" s="1" t="s">
        <v>17</v>
      </c>
      <c r="D133">
        <v>32695</v>
      </c>
      <c r="E133" s="1" t="s">
        <v>14</v>
      </c>
      <c r="F133" s="2">
        <v>37804</v>
      </c>
      <c r="G133">
        <v>3360</v>
      </c>
      <c r="H133">
        <v>4000</v>
      </c>
      <c r="I133" s="1" t="s">
        <v>12</v>
      </c>
    </row>
    <row r="134" spans="1:9" x14ac:dyDescent="0.35">
      <c r="A134">
        <v>140537</v>
      </c>
      <c r="B134" s="1" t="s">
        <v>9</v>
      </c>
      <c r="C134" s="1" t="s">
        <v>15</v>
      </c>
      <c r="D134">
        <v>75760</v>
      </c>
      <c r="E134" s="1" t="s">
        <v>14</v>
      </c>
      <c r="F134" s="2">
        <v>37468</v>
      </c>
      <c r="G134">
        <v>3501</v>
      </c>
      <c r="H134">
        <v>3000</v>
      </c>
      <c r="I134" s="1" t="s">
        <v>100</v>
      </c>
    </row>
    <row r="135" spans="1:9" x14ac:dyDescent="0.35">
      <c r="A135">
        <v>137310</v>
      </c>
      <c r="B135" s="1" t="s">
        <v>9</v>
      </c>
      <c r="C135" s="1" t="s">
        <v>15</v>
      </c>
      <c r="D135">
        <v>32208</v>
      </c>
      <c r="E135" s="1" t="s">
        <v>11</v>
      </c>
      <c r="F135" s="2">
        <v>36831</v>
      </c>
      <c r="G135">
        <v>3364</v>
      </c>
      <c r="H135">
        <v>2500</v>
      </c>
      <c r="I135" s="1" t="s">
        <v>93</v>
      </c>
    </row>
    <row r="136" spans="1:9" x14ac:dyDescent="0.35">
      <c r="A136">
        <v>137415</v>
      </c>
      <c r="B136" s="1" t="s">
        <v>9</v>
      </c>
      <c r="C136" s="1" t="s">
        <v>15</v>
      </c>
      <c r="D136">
        <v>39950</v>
      </c>
      <c r="E136" s="1" t="s">
        <v>11</v>
      </c>
      <c r="F136" s="2">
        <v>36957</v>
      </c>
      <c r="G136">
        <v>3364</v>
      </c>
      <c r="H136">
        <v>2000</v>
      </c>
      <c r="I136" s="1" t="s">
        <v>101</v>
      </c>
    </row>
    <row r="137" spans="1:9" x14ac:dyDescent="0.35">
      <c r="A137">
        <v>140663</v>
      </c>
      <c r="B137" s="1" t="s">
        <v>9</v>
      </c>
      <c r="C137" s="1" t="s">
        <v>15</v>
      </c>
      <c r="D137">
        <v>25188</v>
      </c>
      <c r="E137" s="1" t="s">
        <v>14</v>
      </c>
      <c r="F137" s="2">
        <v>38784</v>
      </c>
      <c r="G137">
        <v>3501</v>
      </c>
      <c r="H137">
        <v>3000</v>
      </c>
      <c r="I137" s="1" t="s">
        <v>12</v>
      </c>
    </row>
    <row r="138" spans="1:9" x14ac:dyDescent="0.35">
      <c r="A138">
        <v>140712</v>
      </c>
      <c r="B138" s="1" t="s">
        <v>9</v>
      </c>
      <c r="C138" s="1" t="s">
        <v>94</v>
      </c>
      <c r="D138">
        <v>27605</v>
      </c>
      <c r="E138" s="1" t="s">
        <v>14</v>
      </c>
      <c r="F138" s="2">
        <v>37804</v>
      </c>
      <c r="G138">
        <v>3332</v>
      </c>
      <c r="H138">
        <v>2000</v>
      </c>
      <c r="I138" s="1" t="s">
        <v>12</v>
      </c>
    </row>
    <row r="139" spans="1:9" x14ac:dyDescent="0.35">
      <c r="A139">
        <v>140732</v>
      </c>
      <c r="B139" s="1" t="s">
        <v>9</v>
      </c>
      <c r="C139" s="1" t="s">
        <v>17</v>
      </c>
      <c r="D139">
        <v>42870</v>
      </c>
      <c r="E139" s="1" t="s">
        <v>25</v>
      </c>
      <c r="F139" s="2">
        <v>38189</v>
      </c>
      <c r="G139">
        <v>3360</v>
      </c>
      <c r="H139">
        <v>6000</v>
      </c>
      <c r="I139" s="1" t="s">
        <v>102</v>
      </c>
    </row>
    <row r="140" spans="1:9" x14ac:dyDescent="0.35">
      <c r="A140">
        <v>137674</v>
      </c>
      <c r="B140" s="1" t="s">
        <v>9</v>
      </c>
      <c r="C140" s="1" t="s">
        <v>10</v>
      </c>
      <c r="D140">
        <v>35737</v>
      </c>
      <c r="E140" s="1" t="s">
        <v>11</v>
      </c>
      <c r="F140" s="2">
        <v>36187</v>
      </c>
      <c r="G140">
        <v>3349</v>
      </c>
      <c r="H140">
        <v>1001</v>
      </c>
      <c r="I140" s="1" t="s">
        <v>103</v>
      </c>
    </row>
    <row r="141" spans="1:9" x14ac:dyDescent="0.35">
      <c r="A141">
        <v>137929</v>
      </c>
      <c r="B141" s="1" t="s">
        <v>9</v>
      </c>
      <c r="C141" s="1" t="s">
        <v>15</v>
      </c>
      <c r="D141">
        <v>36384</v>
      </c>
      <c r="E141" s="1" t="s">
        <v>11</v>
      </c>
      <c r="F141" s="2">
        <v>37209</v>
      </c>
      <c r="G141">
        <v>3364</v>
      </c>
      <c r="H141">
        <v>2000</v>
      </c>
      <c r="I141" s="1" t="s">
        <v>104</v>
      </c>
    </row>
    <row r="142" spans="1:9" x14ac:dyDescent="0.35">
      <c r="A142">
        <v>140959</v>
      </c>
      <c r="B142" s="1" t="s">
        <v>9</v>
      </c>
      <c r="C142" s="1" t="s">
        <v>15</v>
      </c>
      <c r="D142">
        <v>48463</v>
      </c>
      <c r="E142" s="1" t="s">
        <v>14</v>
      </c>
      <c r="F142" s="2">
        <v>38917</v>
      </c>
      <c r="G142">
        <v>3501</v>
      </c>
      <c r="H142">
        <v>3220</v>
      </c>
      <c r="I142" s="1" t="s">
        <v>105</v>
      </c>
    </row>
    <row r="143" spans="1:9" x14ac:dyDescent="0.35">
      <c r="A143">
        <v>140968</v>
      </c>
      <c r="B143" s="1" t="s">
        <v>9</v>
      </c>
      <c r="C143" s="1" t="s">
        <v>28</v>
      </c>
      <c r="D143">
        <v>50611</v>
      </c>
      <c r="E143" s="1" t="s">
        <v>14</v>
      </c>
      <c r="F143" s="2">
        <v>38490</v>
      </c>
      <c r="G143">
        <v>3339</v>
      </c>
      <c r="H143">
        <v>2000</v>
      </c>
      <c r="I143" s="1" t="s">
        <v>106</v>
      </c>
    </row>
    <row r="144" spans="1:9" x14ac:dyDescent="0.35">
      <c r="A144">
        <v>140994</v>
      </c>
      <c r="B144" s="1" t="s">
        <v>9</v>
      </c>
      <c r="C144" s="1" t="s">
        <v>15</v>
      </c>
      <c r="D144">
        <v>47946</v>
      </c>
      <c r="E144" s="1" t="s">
        <v>14</v>
      </c>
      <c r="F144" s="2">
        <v>38273</v>
      </c>
      <c r="G144">
        <v>3501</v>
      </c>
      <c r="H144">
        <v>3220</v>
      </c>
      <c r="I144" s="1" t="s">
        <v>107</v>
      </c>
    </row>
    <row r="145" spans="1:9" x14ac:dyDescent="0.35">
      <c r="A145">
        <v>137937</v>
      </c>
      <c r="B145" s="1" t="s">
        <v>9</v>
      </c>
      <c r="C145" s="1" t="s">
        <v>15</v>
      </c>
      <c r="D145">
        <v>34738</v>
      </c>
      <c r="E145" s="1" t="s">
        <v>11</v>
      </c>
      <c r="F145" s="2">
        <v>37342</v>
      </c>
      <c r="G145">
        <v>3364</v>
      </c>
      <c r="H145">
        <v>2300</v>
      </c>
      <c r="I145" s="1" t="s">
        <v>108</v>
      </c>
    </row>
    <row r="146" spans="1:9" x14ac:dyDescent="0.35">
      <c r="A146">
        <v>141061</v>
      </c>
      <c r="B146" s="1" t="s">
        <v>9</v>
      </c>
      <c r="C146" s="1" t="s">
        <v>10</v>
      </c>
      <c r="D146">
        <v>29479</v>
      </c>
      <c r="E146" s="1" t="s">
        <v>25</v>
      </c>
      <c r="F146" s="2">
        <v>39043</v>
      </c>
      <c r="G146">
        <v>3361</v>
      </c>
      <c r="H146">
        <v>6000</v>
      </c>
      <c r="I146" s="1" t="s">
        <v>12</v>
      </c>
    </row>
    <row r="147" spans="1:9" x14ac:dyDescent="0.35">
      <c r="A147">
        <v>138045</v>
      </c>
      <c r="B147" s="1" t="s">
        <v>9</v>
      </c>
      <c r="C147" s="1" t="s">
        <v>10</v>
      </c>
      <c r="D147">
        <v>53767</v>
      </c>
      <c r="E147" s="1" t="s">
        <v>11</v>
      </c>
      <c r="F147" s="2">
        <v>37384</v>
      </c>
      <c r="G147">
        <v>3361</v>
      </c>
      <c r="H147">
        <v>2000</v>
      </c>
      <c r="I147" s="1" t="s">
        <v>109</v>
      </c>
    </row>
    <row r="148" spans="1:9" x14ac:dyDescent="0.35">
      <c r="A148">
        <v>141093</v>
      </c>
      <c r="B148" s="1" t="s">
        <v>9</v>
      </c>
      <c r="C148" s="1" t="s">
        <v>15</v>
      </c>
      <c r="D148">
        <v>35554</v>
      </c>
      <c r="E148" s="1" t="s">
        <v>14</v>
      </c>
      <c r="F148" s="2">
        <v>38574</v>
      </c>
      <c r="G148">
        <v>3501</v>
      </c>
      <c r="H148">
        <v>3220</v>
      </c>
      <c r="I148" s="1" t="s">
        <v>110</v>
      </c>
    </row>
    <row r="149" spans="1:9" x14ac:dyDescent="0.35">
      <c r="A149">
        <v>141115</v>
      </c>
      <c r="B149" s="1" t="s">
        <v>9</v>
      </c>
      <c r="C149" s="1" t="s">
        <v>15</v>
      </c>
      <c r="D149">
        <v>42266</v>
      </c>
      <c r="E149" s="1" t="s">
        <v>14</v>
      </c>
      <c r="F149" s="2">
        <v>38147</v>
      </c>
      <c r="G149">
        <v>3501</v>
      </c>
      <c r="H149">
        <v>3220</v>
      </c>
      <c r="I149" s="1" t="s">
        <v>111</v>
      </c>
    </row>
    <row r="150" spans="1:9" x14ac:dyDescent="0.35">
      <c r="A150">
        <v>138161</v>
      </c>
      <c r="B150" s="1" t="s">
        <v>9</v>
      </c>
      <c r="C150" s="1" t="s">
        <v>10</v>
      </c>
      <c r="D150">
        <v>63616</v>
      </c>
      <c r="E150" s="1" t="s">
        <v>11</v>
      </c>
      <c r="F150" s="2">
        <v>37167</v>
      </c>
      <c r="G150">
        <v>3361</v>
      </c>
      <c r="H150">
        <v>2000</v>
      </c>
      <c r="I150" s="1" t="s">
        <v>112</v>
      </c>
    </row>
    <row r="151" spans="1:9" x14ac:dyDescent="0.35">
      <c r="A151">
        <v>138263</v>
      </c>
      <c r="B151" s="1" t="s">
        <v>9</v>
      </c>
      <c r="C151" s="1" t="s">
        <v>10</v>
      </c>
      <c r="D151">
        <v>46787</v>
      </c>
      <c r="E151" s="1" t="s">
        <v>11</v>
      </c>
      <c r="F151" s="2">
        <v>37895</v>
      </c>
      <c r="G151">
        <v>3361</v>
      </c>
      <c r="H151">
        <v>2000</v>
      </c>
      <c r="I151" s="1" t="s">
        <v>113</v>
      </c>
    </row>
    <row r="152" spans="1:9" x14ac:dyDescent="0.35">
      <c r="A152">
        <v>141664</v>
      </c>
      <c r="B152" s="1" t="s">
        <v>9</v>
      </c>
      <c r="C152" s="1" t="s">
        <v>10</v>
      </c>
      <c r="D152">
        <v>29399</v>
      </c>
      <c r="E152" s="1" t="s">
        <v>25</v>
      </c>
      <c r="F152" s="2">
        <v>38406</v>
      </c>
      <c r="G152">
        <v>3361</v>
      </c>
      <c r="H152">
        <v>6000</v>
      </c>
      <c r="I152" s="1" t="s">
        <v>12</v>
      </c>
    </row>
    <row r="153" spans="1:9" x14ac:dyDescent="0.35">
      <c r="A153">
        <v>140424</v>
      </c>
      <c r="B153" s="1" t="s">
        <v>9</v>
      </c>
      <c r="C153" s="1" t="s">
        <v>17</v>
      </c>
      <c r="D153">
        <v>115972</v>
      </c>
      <c r="E153" s="1" t="s">
        <v>16</v>
      </c>
      <c r="F153" s="2">
        <v>37251</v>
      </c>
      <c r="G153">
        <v>3360</v>
      </c>
      <c r="H153">
        <v>5000</v>
      </c>
      <c r="I153" s="1" t="s">
        <v>114</v>
      </c>
    </row>
    <row r="154" spans="1:9" x14ac:dyDescent="0.35">
      <c r="A154">
        <v>141966</v>
      </c>
      <c r="B154" s="1" t="s">
        <v>9</v>
      </c>
      <c r="C154" s="1" t="s">
        <v>17</v>
      </c>
      <c r="D154">
        <v>108680</v>
      </c>
      <c r="E154" s="1" t="s">
        <v>11</v>
      </c>
      <c r="F154" s="2">
        <v>38315</v>
      </c>
      <c r="G154">
        <v>3360</v>
      </c>
      <c r="H154">
        <v>8000</v>
      </c>
      <c r="I154" s="1" t="s">
        <v>115</v>
      </c>
    </row>
    <row r="155" spans="1:9" x14ac:dyDescent="0.35">
      <c r="A155">
        <v>138870</v>
      </c>
      <c r="B155" s="1" t="s">
        <v>9</v>
      </c>
      <c r="C155" s="1" t="s">
        <v>15</v>
      </c>
      <c r="D155">
        <v>39486</v>
      </c>
      <c r="E155" s="1" t="s">
        <v>11</v>
      </c>
      <c r="F155" s="2">
        <v>37594</v>
      </c>
      <c r="G155">
        <v>3364</v>
      </c>
      <c r="H155">
        <v>2000</v>
      </c>
      <c r="I155" s="1" t="s">
        <v>116</v>
      </c>
    </row>
    <row r="156" spans="1:9" x14ac:dyDescent="0.35">
      <c r="A156">
        <v>138942</v>
      </c>
      <c r="B156" s="1" t="s">
        <v>9</v>
      </c>
      <c r="C156" s="1" t="s">
        <v>15</v>
      </c>
      <c r="D156">
        <v>30951</v>
      </c>
      <c r="E156" s="1" t="s">
        <v>11</v>
      </c>
      <c r="F156" s="2">
        <v>37979</v>
      </c>
      <c r="G156">
        <v>3364</v>
      </c>
      <c r="H156">
        <v>2560</v>
      </c>
      <c r="I156" s="1" t="s">
        <v>117</v>
      </c>
    </row>
    <row r="157" spans="1:9" x14ac:dyDescent="0.35">
      <c r="A157">
        <v>142216</v>
      </c>
      <c r="B157" s="1" t="s">
        <v>9</v>
      </c>
      <c r="C157" s="1" t="s">
        <v>17</v>
      </c>
      <c r="D157">
        <v>75931</v>
      </c>
      <c r="E157" s="1" t="s">
        <v>25</v>
      </c>
      <c r="F157" s="2">
        <v>38273</v>
      </c>
      <c r="G157">
        <v>3360</v>
      </c>
      <c r="H157">
        <v>6000</v>
      </c>
      <c r="I157" s="1" t="s">
        <v>118</v>
      </c>
    </row>
    <row r="158" spans="1:9" x14ac:dyDescent="0.35">
      <c r="A158">
        <v>142294</v>
      </c>
      <c r="B158" s="1" t="s">
        <v>9</v>
      </c>
      <c r="C158" s="1" t="s">
        <v>17</v>
      </c>
      <c r="D158">
        <v>127253</v>
      </c>
      <c r="E158" s="1" t="s">
        <v>25</v>
      </c>
      <c r="F158" s="2">
        <v>38532</v>
      </c>
      <c r="G158">
        <v>3360</v>
      </c>
      <c r="H158">
        <v>6000</v>
      </c>
      <c r="I158" s="1" t="s">
        <v>119</v>
      </c>
    </row>
    <row r="159" spans="1:9" x14ac:dyDescent="0.35">
      <c r="A159">
        <v>142418</v>
      </c>
      <c r="B159" s="1" t="s">
        <v>9</v>
      </c>
      <c r="C159" s="1" t="s">
        <v>15</v>
      </c>
      <c r="D159">
        <v>203400</v>
      </c>
      <c r="E159" s="1" t="s">
        <v>25</v>
      </c>
      <c r="F159" s="2">
        <v>35634</v>
      </c>
      <c r="G159">
        <v>3508</v>
      </c>
      <c r="H159">
        <v>1001</v>
      </c>
      <c r="I159" s="1" t="s">
        <v>12</v>
      </c>
    </row>
    <row r="160" spans="1:9" x14ac:dyDescent="0.35">
      <c r="A160">
        <v>139214</v>
      </c>
      <c r="B160" s="1" t="s">
        <v>9</v>
      </c>
      <c r="C160" s="1" t="s">
        <v>15</v>
      </c>
      <c r="D160">
        <v>35488</v>
      </c>
      <c r="E160" s="1" t="s">
        <v>11</v>
      </c>
      <c r="F160" s="2">
        <v>38105</v>
      </c>
      <c r="G160">
        <v>3364</v>
      </c>
      <c r="H160">
        <v>2000</v>
      </c>
      <c r="I160" s="1" t="s">
        <v>120</v>
      </c>
    </row>
    <row r="161" spans="1:9" x14ac:dyDescent="0.35">
      <c r="A161">
        <v>140878</v>
      </c>
      <c r="B161" s="1" t="s">
        <v>9</v>
      </c>
      <c r="C161" s="1" t="s">
        <v>17</v>
      </c>
      <c r="D161">
        <v>83436</v>
      </c>
      <c r="E161" s="1" t="s">
        <v>11</v>
      </c>
      <c r="F161" s="2">
        <v>37762</v>
      </c>
      <c r="G161">
        <v>3201</v>
      </c>
      <c r="H161">
        <v>2000</v>
      </c>
      <c r="I161" s="1" t="s">
        <v>121</v>
      </c>
    </row>
    <row r="162" spans="1:9" x14ac:dyDescent="0.35">
      <c r="A162">
        <v>140919</v>
      </c>
      <c r="B162" s="1" t="s">
        <v>9</v>
      </c>
      <c r="C162" s="1" t="s">
        <v>17</v>
      </c>
      <c r="D162">
        <v>47510</v>
      </c>
      <c r="E162" s="1" t="s">
        <v>11</v>
      </c>
      <c r="F162" s="2">
        <v>38273</v>
      </c>
      <c r="G162">
        <v>3360</v>
      </c>
      <c r="H162">
        <v>2000</v>
      </c>
      <c r="I162" s="1" t="s">
        <v>122</v>
      </c>
    </row>
    <row r="163" spans="1:9" x14ac:dyDescent="0.35">
      <c r="A163">
        <v>142728</v>
      </c>
      <c r="B163" s="1" t="s">
        <v>9</v>
      </c>
      <c r="C163" s="1" t="s">
        <v>10</v>
      </c>
      <c r="D163">
        <v>32514</v>
      </c>
      <c r="E163" s="1" t="s">
        <v>14</v>
      </c>
      <c r="F163" s="2">
        <v>39253</v>
      </c>
      <c r="G163">
        <v>3361</v>
      </c>
      <c r="H163">
        <v>4000</v>
      </c>
      <c r="I163" s="1" t="s">
        <v>12</v>
      </c>
    </row>
    <row r="164" spans="1:9" x14ac:dyDescent="0.35">
      <c r="A164">
        <v>142896</v>
      </c>
      <c r="B164" s="1" t="s">
        <v>9</v>
      </c>
      <c r="C164" s="1" t="s">
        <v>17</v>
      </c>
      <c r="D164">
        <v>49177</v>
      </c>
      <c r="E164" s="1" t="s">
        <v>11</v>
      </c>
      <c r="F164" s="2">
        <v>38875</v>
      </c>
      <c r="G164">
        <v>3360</v>
      </c>
      <c r="H164">
        <v>2000</v>
      </c>
      <c r="I164" s="1" t="s">
        <v>123</v>
      </c>
    </row>
    <row r="165" spans="1:9" x14ac:dyDescent="0.35">
      <c r="A165">
        <v>142900</v>
      </c>
      <c r="B165" s="1" t="s">
        <v>9</v>
      </c>
      <c r="C165" s="1" t="s">
        <v>10</v>
      </c>
      <c r="D165">
        <v>22761</v>
      </c>
      <c r="E165" s="1" t="s">
        <v>14</v>
      </c>
      <c r="F165" s="2">
        <v>39085</v>
      </c>
      <c r="G165">
        <v>3361</v>
      </c>
      <c r="H165">
        <v>4000</v>
      </c>
      <c r="I165" s="1" t="s">
        <v>12</v>
      </c>
    </row>
    <row r="166" spans="1:9" x14ac:dyDescent="0.35">
      <c r="A166">
        <v>143241</v>
      </c>
      <c r="B166" s="1" t="s">
        <v>9</v>
      </c>
      <c r="C166" s="1" t="s">
        <v>17</v>
      </c>
      <c r="D166">
        <v>115093</v>
      </c>
      <c r="E166" s="1" t="s">
        <v>11</v>
      </c>
      <c r="F166" s="2">
        <v>38616</v>
      </c>
      <c r="G166">
        <v>3360</v>
      </c>
      <c r="H166">
        <v>8000</v>
      </c>
      <c r="I166" s="1" t="s">
        <v>124</v>
      </c>
    </row>
    <row r="167" spans="1:9" x14ac:dyDescent="0.35">
      <c r="A167">
        <v>143313</v>
      </c>
      <c r="B167" s="1" t="s">
        <v>9</v>
      </c>
      <c r="C167" s="1" t="s">
        <v>15</v>
      </c>
      <c r="D167">
        <v>33920</v>
      </c>
      <c r="E167" s="1" t="s">
        <v>11</v>
      </c>
      <c r="F167" s="2">
        <v>39001</v>
      </c>
      <c r="G167">
        <v>3364</v>
      </c>
      <c r="H167">
        <v>2000</v>
      </c>
      <c r="I167" s="1" t="s">
        <v>44</v>
      </c>
    </row>
    <row r="168" spans="1:9" x14ac:dyDescent="0.35">
      <c r="A168">
        <v>143326</v>
      </c>
      <c r="B168" s="1" t="s">
        <v>9</v>
      </c>
      <c r="C168" s="1" t="s">
        <v>10</v>
      </c>
      <c r="D168">
        <v>19345.2</v>
      </c>
      <c r="E168" s="1" t="s">
        <v>16</v>
      </c>
      <c r="F168" s="2">
        <v>38917</v>
      </c>
      <c r="G168">
        <v>3361</v>
      </c>
      <c r="H168">
        <v>2000</v>
      </c>
      <c r="I168" s="1" t="s">
        <v>12</v>
      </c>
    </row>
    <row r="169" spans="1:9" x14ac:dyDescent="0.35">
      <c r="A169">
        <v>143811</v>
      </c>
      <c r="B169" s="1" t="s">
        <v>9</v>
      </c>
      <c r="C169" s="1" t="s">
        <v>17</v>
      </c>
      <c r="D169">
        <v>75335</v>
      </c>
      <c r="E169" s="1" t="s">
        <v>11</v>
      </c>
      <c r="F169" s="2">
        <v>34318</v>
      </c>
      <c r="G169">
        <v>3360</v>
      </c>
      <c r="H169">
        <v>2000</v>
      </c>
      <c r="I169" s="1" t="s">
        <v>125</v>
      </c>
    </row>
    <row r="170" spans="1:9" x14ac:dyDescent="0.35">
      <c r="A170">
        <v>143550</v>
      </c>
      <c r="B170" s="1" t="s">
        <v>9</v>
      </c>
      <c r="C170" s="1" t="s">
        <v>17</v>
      </c>
      <c r="D170">
        <v>89032</v>
      </c>
      <c r="E170" s="1" t="s">
        <v>25</v>
      </c>
      <c r="F170" s="2">
        <v>38742</v>
      </c>
      <c r="G170">
        <v>3360</v>
      </c>
      <c r="H170">
        <v>6000</v>
      </c>
      <c r="I170" s="1" t="s">
        <v>126</v>
      </c>
    </row>
    <row r="171" spans="1:9" x14ac:dyDescent="0.35">
      <c r="A171">
        <v>143814</v>
      </c>
      <c r="B171" s="1" t="s">
        <v>9</v>
      </c>
      <c r="C171" s="1" t="s">
        <v>17</v>
      </c>
      <c r="D171">
        <v>40675</v>
      </c>
      <c r="E171" s="1" t="s">
        <v>11</v>
      </c>
      <c r="F171" s="2">
        <v>36362</v>
      </c>
      <c r="G171">
        <v>3360</v>
      </c>
      <c r="H171">
        <v>2000</v>
      </c>
      <c r="I171" s="1" t="s">
        <v>127</v>
      </c>
    </row>
    <row r="172" spans="1:9" x14ac:dyDescent="0.35">
      <c r="A172">
        <v>147317</v>
      </c>
      <c r="B172" s="1" t="s">
        <v>9</v>
      </c>
      <c r="C172" s="1" t="s">
        <v>75</v>
      </c>
      <c r="D172">
        <v>70194</v>
      </c>
      <c r="E172" s="1" t="s">
        <v>11</v>
      </c>
      <c r="F172" s="2">
        <v>37762</v>
      </c>
      <c r="G172">
        <v>3543</v>
      </c>
      <c r="H172">
        <v>1002</v>
      </c>
      <c r="I172" s="1" t="s">
        <v>128</v>
      </c>
    </row>
    <row r="173" spans="1:9" x14ac:dyDescent="0.35">
      <c r="A173">
        <v>139710</v>
      </c>
      <c r="B173" s="1" t="s">
        <v>9</v>
      </c>
      <c r="C173" s="1" t="s">
        <v>94</v>
      </c>
      <c r="D173">
        <v>362250</v>
      </c>
      <c r="E173" s="1" t="s">
        <v>11</v>
      </c>
      <c r="F173" s="2">
        <v>30440</v>
      </c>
      <c r="G173">
        <v>3351</v>
      </c>
      <c r="H173">
        <v>1001</v>
      </c>
      <c r="I173" s="1" t="s">
        <v>12</v>
      </c>
    </row>
    <row r="174" spans="1:9" x14ac:dyDescent="0.35">
      <c r="A174">
        <v>140589</v>
      </c>
      <c r="B174" s="1" t="s">
        <v>9</v>
      </c>
      <c r="C174" s="1" t="s">
        <v>94</v>
      </c>
      <c r="D174">
        <v>85287</v>
      </c>
      <c r="E174" s="1" t="s">
        <v>11</v>
      </c>
      <c r="F174" s="2">
        <v>38826</v>
      </c>
      <c r="G174">
        <v>3363</v>
      </c>
      <c r="H174">
        <v>1001</v>
      </c>
      <c r="I174" s="1" t="s">
        <v>12</v>
      </c>
    </row>
    <row r="175" spans="1:9" x14ac:dyDescent="0.35">
      <c r="A175">
        <v>101232</v>
      </c>
      <c r="B175" s="1" t="s">
        <v>9</v>
      </c>
      <c r="C175" s="1" t="s">
        <v>35</v>
      </c>
      <c r="D175">
        <v>62852</v>
      </c>
      <c r="E175" s="1" t="s">
        <v>11</v>
      </c>
      <c r="F175" s="2">
        <v>37125</v>
      </c>
      <c r="G175">
        <v>3310</v>
      </c>
      <c r="H175">
        <v>2000</v>
      </c>
      <c r="I175" s="1" t="s">
        <v>12</v>
      </c>
    </row>
    <row r="176" spans="1:9" x14ac:dyDescent="0.35">
      <c r="A176">
        <v>145445</v>
      </c>
      <c r="B176" s="1" t="s">
        <v>9</v>
      </c>
      <c r="C176" s="1" t="s">
        <v>75</v>
      </c>
      <c r="D176">
        <v>155403</v>
      </c>
      <c r="E176" s="1" t="s">
        <v>16</v>
      </c>
      <c r="F176" s="2">
        <v>35592</v>
      </c>
      <c r="G176">
        <v>3543</v>
      </c>
      <c r="H176">
        <v>1001</v>
      </c>
      <c r="I176" s="1" t="s">
        <v>129</v>
      </c>
    </row>
    <row r="177" spans="1:9" x14ac:dyDescent="0.35">
      <c r="A177">
        <v>146109</v>
      </c>
      <c r="B177" s="1" t="s">
        <v>9</v>
      </c>
      <c r="C177" s="1" t="s">
        <v>17</v>
      </c>
      <c r="D177">
        <v>145000</v>
      </c>
      <c r="E177" s="1" t="s">
        <v>25</v>
      </c>
      <c r="F177" s="2">
        <v>32827</v>
      </c>
      <c r="G177">
        <v>3505</v>
      </c>
      <c r="H177">
        <v>2000</v>
      </c>
      <c r="I177" s="1" t="s">
        <v>130</v>
      </c>
    </row>
    <row r="178" spans="1:9" x14ac:dyDescent="0.35">
      <c r="A178">
        <v>147184</v>
      </c>
      <c r="B178" s="1" t="s">
        <v>9</v>
      </c>
      <c r="C178" s="1" t="s">
        <v>75</v>
      </c>
      <c r="D178">
        <v>159954</v>
      </c>
      <c r="E178" s="1" t="s">
        <v>16</v>
      </c>
      <c r="F178" s="2">
        <v>37762</v>
      </c>
      <c r="G178">
        <v>3543</v>
      </c>
      <c r="H178">
        <v>1001</v>
      </c>
      <c r="I178" s="1" t="s">
        <v>131</v>
      </c>
    </row>
    <row r="179" spans="1:9" x14ac:dyDescent="0.35">
      <c r="A179">
        <v>147185</v>
      </c>
      <c r="B179" s="1" t="s">
        <v>9</v>
      </c>
      <c r="C179" s="1" t="s">
        <v>75</v>
      </c>
      <c r="D179">
        <v>40717</v>
      </c>
      <c r="E179" s="1" t="s">
        <v>16</v>
      </c>
      <c r="F179" s="2">
        <v>40454</v>
      </c>
      <c r="G179">
        <v>3543</v>
      </c>
      <c r="H179">
        <v>1001</v>
      </c>
      <c r="I179" s="1" t="s">
        <v>12</v>
      </c>
    </row>
    <row r="180" spans="1:9" x14ac:dyDescent="0.35">
      <c r="A180">
        <v>147188</v>
      </c>
      <c r="B180" s="1" t="s">
        <v>9</v>
      </c>
      <c r="C180" s="1" t="s">
        <v>75</v>
      </c>
      <c r="D180">
        <v>92324</v>
      </c>
      <c r="E180" s="1" t="s">
        <v>16</v>
      </c>
      <c r="F180" s="2">
        <v>41247</v>
      </c>
      <c r="G180">
        <v>3543</v>
      </c>
      <c r="H180">
        <v>1001</v>
      </c>
      <c r="I180" s="1" t="s">
        <v>132</v>
      </c>
    </row>
    <row r="181" spans="1:9" x14ac:dyDescent="0.35">
      <c r="A181">
        <v>147203</v>
      </c>
      <c r="B181" s="1" t="s">
        <v>9</v>
      </c>
      <c r="C181" s="1" t="s">
        <v>75</v>
      </c>
      <c r="D181">
        <v>241749</v>
      </c>
      <c r="E181" s="1" t="s">
        <v>16</v>
      </c>
      <c r="F181" s="2">
        <v>40693</v>
      </c>
      <c r="G181">
        <v>3543</v>
      </c>
      <c r="H181">
        <v>1001</v>
      </c>
      <c r="I181" s="1" t="s">
        <v>12</v>
      </c>
    </row>
    <row r="182" spans="1:9" x14ac:dyDescent="0.35">
      <c r="A182">
        <v>147218</v>
      </c>
      <c r="B182" s="1" t="s">
        <v>9</v>
      </c>
      <c r="C182" s="1" t="s">
        <v>10</v>
      </c>
      <c r="D182">
        <v>32100</v>
      </c>
      <c r="E182" s="1" t="s">
        <v>16</v>
      </c>
      <c r="F182" s="2">
        <v>38490</v>
      </c>
      <c r="G182">
        <v>3361</v>
      </c>
      <c r="H182">
        <v>2000</v>
      </c>
      <c r="I182" s="1" t="s">
        <v>12</v>
      </c>
    </row>
    <row r="183" spans="1:9" x14ac:dyDescent="0.35">
      <c r="A183">
        <v>147221</v>
      </c>
      <c r="B183" s="1" t="s">
        <v>9</v>
      </c>
      <c r="C183" s="1" t="s">
        <v>75</v>
      </c>
      <c r="D183">
        <v>135286</v>
      </c>
      <c r="E183" s="1" t="s">
        <v>16</v>
      </c>
      <c r="F183" s="2">
        <v>37895</v>
      </c>
      <c r="G183">
        <v>3543</v>
      </c>
      <c r="H183">
        <v>1001</v>
      </c>
      <c r="I183" s="1" t="s">
        <v>133</v>
      </c>
    </row>
    <row r="184" spans="1:9" x14ac:dyDescent="0.35">
      <c r="A184">
        <v>147235</v>
      </c>
      <c r="B184" s="1" t="s">
        <v>9</v>
      </c>
      <c r="C184" s="1" t="s">
        <v>10</v>
      </c>
      <c r="D184">
        <v>96090</v>
      </c>
      <c r="E184" s="1" t="s">
        <v>16</v>
      </c>
      <c r="F184" s="2">
        <v>37384</v>
      </c>
      <c r="G184">
        <v>3361</v>
      </c>
      <c r="H184">
        <v>2000</v>
      </c>
      <c r="I184" s="1" t="s">
        <v>134</v>
      </c>
    </row>
    <row r="185" spans="1:9" x14ac:dyDescent="0.35">
      <c r="A185">
        <v>143652</v>
      </c>
      <c r="B185" s="1" t="s">
        <v>9</v>
      </c>
      <c r="C185" s="1" t="s">
        <v>15</v>
      </c>
      <c r="D185">
        <v>60500</v>
      </c>
      <c r="E185" s="1" t="s">
        <v>11</v>
      </c>
      <c r="F185" s="2">
        <v>38826</v>
      </c>
      <c r="G185">
        <v>3364</v>
      </c>
      <c r="H185">
        <v>2500</v>
      </c>
      <c r="I185" s="1" t="s">
        <v>135</v>
      </c>
    </row>
    <row r="186" spans="1:9" x14ac:dyDescent="0.35">
      <c r="A186">
        <v>147244</v>
      </c>
      <c r="B186" s="1" t="s">
        <v>9</v>
      </c>
      <c r="C186" s="1" t="s">
        <v>75</v>
      </c>
      <c r="D186">
        <v>100000</v>
      </c>
      <c r="E186" s="1" t="s">
        <v>16</v>
      </c>
      <c r="F186" s="2">
        <v>37468</v>
      </c>
      <c r="G186">
        <v>3543</v>
      </c>
      <c r="H186">
        <v>1001</v>
      </c>
      <c r="I186" s="1" t="s">
        <v>136</v>
      </c>
    </row>
    <row r="187" spans="1:9" x14ac:dyDescent="0.35">
      <c r="A187">
        <v>147246</v>
      </c>
      <c r="B187" s="1" t="s">
        <v>9</v>
      </c>
      <c r="C187" s="1" t="s">
        <v>75</v>
      </c>
      <c r="D187">
        <v>229017</v>
      </c>
      <c r="E187" s="1" t="s">
        <v>14</v>
      </c>
      <c r="F187" s="2">
        <v>36957</v>
      </c>
      <c r="G187">
        <v>3543</v>
      </c>
      <c r="H187">
        <v>1004</v>
      </c>
      <c r="I187" s="1" t="s">
        <v>12</v>
      </c>
    </row>
    <row r="188" spans="1:9" x14ac:dyDescent="0.35">
      <c r="A188">
        <v>147249</v>
      </c>
      <c r="B188" s="1" t="s">
        <v>9</v>
      </c>
      <c r="C188" s="1" t="s">
        <v>10</v>
      </c>
      <c r="D188">
        <v>91156</v>
      </c>
      <c r="E188" s="1" t="s">
        <v>16</v>
      </c>
      <c r="F188" s="2">
        <v>37853</v>
      </c>
      <c r="G188">
        <v>3361</v>
      </c>
      <c r="H188">
        <v>2000</v>
      </c>
      <c r="I188" s="1" t="s">
        <v>135</v>
      </c>
    </row>
    <row r="189" spans="1:9" x14ac:dyDescent="0.35">
      <c r="A189">
        <v>147251</v>
      </c>
      <c r="B189" s="1" t="s">
        <v>9</v>
      </c>
      <c r="C189" s="1" t="s">
        <v>75</v>
      </c>
      <c r="D189">
        <v>40765</v>
      </c>
      <c r="E189" s="1" t="s">
        <v>16</v>
      </c>
      <c r="F189" s="2">
        <v>38021</v>
      </c>
      <c r="G189">
        <v>3543</v>
      </c>
      <c r="H189">
        <v>1001</v>
      </c>
      <c r="I189" s="1" t="s">
        <v>135</v>
      </c>
    </row>
    <row r="190" spans="1:9" x14ac:dyDescent="0.35">
      <c r="A190">
        <v>147263</v>
      </c>
      <c r="B190" s="1" t="s">
        <v>9</v>
      </c>
      <c r="C190" s="1" t="s">
        <v>75</v>
      </c>
      <c r="D190">
        <v>197353</v>
      </c>
      <c r="E190" s="1" t="s">
        <v>16</v>
      </c>
      <c r="F190" s="2">
        <v>37678</v>
      </c>
      <c r="G190">
        <v>3543</v>
      </c>
      <c r="H190">
        <v>1001</v>
      </c>
      <c r="I190" s="1" t="s">
        <v>135</v>
      </c>
    </row>
    <row r="191" spans="1:9" x14ac:dyDescent="0.35">
      <c r="A191">
        <v>147270</v>
      </c>
      <c r="B191" s="1" t="s">
        <v>9</v>
      </c>
      <c r="C191" s="1" t="s">
        <v>75</v>
      </c>
      <c r="D191">
        <v>46367</v>
      </c>
      <c r="E191" s="1" t="s">
        <v>16</v>
      </c>
      <c r="F191" s="2">
        <v>1</v>
      </c>
      <c r="G191">
        <v>3543</v>
      </c>
      <c r="H191">
        <v>1001</v>
      </c>
      <c r="I191" s="1" t="s">
        <v>135</v>
      </c>
    </row>
    <row r="192" spans="1:9" x14ac:dyDescent="0.35">
      <c r="A192">
        <v>147271</v>
      </c>
      <c r="B192" s="1" t="s">
        <v>9</v>
      </c>
      <c r="C192" s="1" t="s">
        <v>75</v>
      </c>
      <c r="D192">
        <v>47056</v>
      </c>
      <c r="E192" s="1" t="s">
        <v>16</v>
      </c>
      <c r="F192" s="2">
        <v>35851</v>
      </c>
      <c r="G192">
        <v>3543</v>
      </c>
      <c r="H192">
        <v>1001</v>
      </c>
      <c r="I192" s="1" t="s">
        <v>135</v>
      </c>
    </row>
    <row r="193" spans="1:9" x14ac:dyDescent="0.35">
      <c r="A193">
        <v>147188</v>
      </c>
      <c r="B193" s="1" t="s">
        <v>9</v>
      </c>
      <c r="C193" s="1" t="s">
        <v>75</v>
      </c>
      <c r="D193">
        <v>92324</v>
      </c>
      <c r="E193" s="1" t="s">
        <v>16</v>
      </c>
      <c r="F193" s="2">
        <v>41247</v>
      </c>
      <c r="G193">
        <v>3543</v>
      </c>
      <c r="H193">
        <v>1001</v>
      </c>
      <c r="I193" s="1" t="s">
        <v>135</v>
      </c>
    </row>
    <row r="194" spans="1:9" x14ac:dyDescent="0.35">
      <c r="A194">
        <v>147290</v>
      </c>
      <c r="B194" s="1" t="s">
        <v>9</v>
      </c>
      <c r="C194" s="1" t="s">
        <v>75</v>
      </c>
      <c r="D194">
        <v>375852.28</v>
      </c>
      <c r="E194" s="1" t="s">
        <v>16</v>
      </c>
      <c r="F194" s="2">
        <v>36782</v>
      </c>
      <c r="G194">
        <v>3543</v>
      </c>
      <c r="H194">
        <v>1001</v>
      </c>
      <c r="I194" s="1" t="s">
        <v>135</v>
      </c>
    </row>
    <row r="195" spans="1:9" x14ac:dyDescent="0.35">
      <c r="A195">
        <v>147295</v>
      </c>
      <c r="B195" s="1" t="s">
        <v>9</v>
      </c>
      <c r="C195" s="1" t="s">
        <v>75</v>
      </c>
      <c r="D195">
        <v>142610</v>
      </c>
      <c r="E195" s="1" t="s">
        <v>16</v>
      </c>
      <c r="F195" s="2">
        <v>37384</v>
      </c>
      <c r="G195">
        <v>3543</v>
      </c>
      <c r="H195">
        <v>1001</v>
      </c>
      <c r="I195" s="1" t="s">
        <v>137</v>
      </c>
    </row>
    <row r="196" spans="1:9" x14ac:dyDescent="0.35">
      <c r="A196">
        <v>147298</v>
      </c>
      <c r="B196" s="1" t="s">
        <v>9</v>
      </c>
      <c r="C196" s="1" t="s">
        <v>75</v>
      </c>
      <c r="D196">
        <v>69641</v>
      </c>
      <c r="E196" s="1" t="s">
        <v>16</v>
      </c>
      <c r="F196" s="2">
        <v>36530</v>
      </c>
      <c r="G196">
        <v>3543</v>
      </c>
      <c r="H196">
        <v>1001</v>
      </c>
      <c r="I196" s="1" t="s">
        <v>138</v>
      </c>
    </row>
    <row r="197" spans="1:9" x14ac:dyDescent="0.35">
      <c r="A197">
        <v>147301</v>
      </c>
      <c r="B197" s="1" t="s">
        <v>9</v>
      </c>
      <c r="C197" s="1" t="s">
        <v>75</v>
      </c>
      <c r="D197">
        <v>70987</v>
      </c>
      <c r="E197" s="1" t="s">
        <v>16</v>
      </c>
      <c r="F197" s="2">
        <v>36530</v>
      </c>
      <c r="G197">
        <v>3543</v>
      </c>
      <c r="H197">
        <v>1001</v>
      </c>
      <c r="I197" s="1" t="s">
        <v>139</v>
      </c>
    </row>
    <row r="198" spans="1:9" x14ac:dyDescent="0.35">
      <c r="A198">
        <v>147309</v>
      </c>
      <c r="B198" s="1" t="s">
        <v>9</v>
      </c>
      <c r="C198" s="1" t="s">
        <v>75</v>
      </c>
      <c r="D198">
        <v>30985</v>
      </c>
      <c r="E198" s="1" t="s">
        <v>16</v>
      </c>
      <c r="F198" s="2">
        <v>36061</v>
      </c>
      <c r="G198">
        <v>3543</v>
      </c>
      <c r="H198">
        <v>1001</v>
      </c>
      <c r="I198" s="1" t="s">
        <v>12</v>
      </c>
    </row>
    <row r="199" spans="1:9" x14ac:dyDescent="0.35">
      <c r="A199">
        <v>135760</v>
      </c>
      <c r="B199" s="1" t="s">
        <v>9</v>
      </c>
      <c r="C199" s="1" t="s">
        <v>34</v>
      </c>
      <c r="D199">
        <v>95841</v>
      </c>
      <c r="E199" s="1" t="s">
        <v>11</v>
      </c>
      <c r="F199" s="2">
        <v>34787</v>
      </c>
      <c r="G199">
        <v>3344</v>
      </c>
      <c r="H199">
        <v>2976</v>
      </c>
      <c r="I199" s="1" t="s">
        <v>12</v>
      </c>
    </row>
    <row r="200" spans="1:9" x14ac:dyDescent="0.35">
      <c r="A200">
        <v>143508</v>
      </c>
      <c r="B200" s="1" t="s">
        <v>9</v>
      </c>
      <c r="C200" s="1" t="s">
        <v>13</v>
      </c>
      <c r="D200">
        <v>75865</v>
      </c>
      <c r="E200" s="1" t="s">
        <v>11</v>
      </c>
      <c r="F200" s="2">
        <v>39253</v>
      </c>
      <c r="G200">
        <v>3318</v>
      </c>
      <c r="H200">
        <v>2127</v>
      </c>
      <c r="I200" s="1" t="s">
        <v>12</v>
      </c>
    </row>
    <row r="201" spans="1:9" x14ac:dyDescent="0.35">
      <c r="A201">
        <v>147327</v>
      </c>
      <c r="B201" s="1" t="s">
        <v>9</v>
      </c>
      <c r="C201" s="1" t="s">
        <v>75</v>
      </c>
      <c r="D201">
        <v>171238</v>
      </c>
      <c r="E201" s="1" t="s">
        <v>14</v>
      </c>
      <c r="F201" s="2">
        <v>37895</v>
      </c>
      <c r="G201">
        <v>3543</v>
      </c>
      <c r="H201">
        <v>1004</v>
      </c>
      <c r="I201" s="1" t="s">
        <v>140</v>
      </c>
    </row>
    <row r="202" spans="1:9" x14ac:dyDescent="0.35">
      <c r="A202">
        <v>147330</v>
      </c>
      <c r="B202" s="1" t="s">
        <v>9</v>
      </c>
      <c r="C202" s="1" t="s">
        <v>75</v>
      </c>
      <c r="D202">
        <v>97390</v>
      </c>
      <c r="E202" s="1" t="s">
        <v>14</v>
      </c>
      <c r="F202" s="2">
        <v>37209</v>
      </c>
      <c r="G202">
        <v>3543</v>
      </c>
      <c r="H202">
        <v>1002</v>
      </c>
      <c r="I202" s="1" t="s">
        <v>141</v>
      </c>
    </row>
    <row r="203" spans="1:9" x14ac:dyDescent="0.35">
      <c r="A203">
        <f>COUNTBLANK(Session_2_data_file_1_payroll_data[Employee ID])</f>
        <v>0</v>
      </c>
      <c r="B203">
        <f>COUNTBLANK(Session_2_data_file_1_payroll_data[Division])</f>
        <v>0</v>
      </c>
      <c r="C203">
        <f>COUNTBLANK(Session_2_data_file_1_payroll_data[Operating Unit])</f>
        <v>0</v>
      </c>
      <c r="D203">
        <f>COUNTBLANK(Session_2_data_file_1_payroll_data[Salary])</f>
        <v>0</v>
      </c>
      <c r="E203">
        <f>COUNTBLANK(Session_2_data_file_1_payroll_data[State])</f>
        <v>0</v>
      </c>
      <c r="F203">
        <f>COUNTBLANK(Session_2_data_file_1_payroll_data[Start Date])</f>
        <v>0</v>
      </c>
      <c r="G203">
        <f>COUNTBLANK(Session_2_data_file_1_payroll_data[Division_1])</f>
        <v>0</v>
      </c>
      <c r="H203">
        <f>COUNTBLANK(Session_2_data_file_1_payroll_data[Dept])</f>
        <v>0</v>
      </c>
      <c r="I203">
        <f>COUNTBLANK(Session_2_data_file_1_payroll_data[Overtime Pay])</f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2CE7-833C-455D-A541-DDCA68530864}">
  <dimension ref="A1:D199"/>
  <sheetViews>
    <sheetView workbookViewId="0">
      <pane ySplit="1" topLeftCell="A5" activePane="bottomLeft" state="frozen"/>
      <selection pane="bottomLeft" activeCell="I5" sqref="I5"/>
    </sheetView>
  </sheetViews>
  <sheetFormatPr defaultRowHeight="14.5" x14ac:dyDescent="0.35"/>
  <cols>
    <col min="1" max="1" width="13.54296875" bestFit="1" customWidth="1"/>
    <col min="2" max="2" width="23.1796875" bestFit="1" customWidth="1"/>
    <col min="3" max="3" width="20.1796875" bestFit="1" customWidth="1"/>
    <col min="4" max="4" width="10.54296875" bestFit="1" customWidth="1"/>
  </cols>
  <sheetData>
    <row r="1" spans="1:4" x14ac:dyDescent="0.35">
      <c r="A1" t="s">
        <v>0</v>
      </c>
      <c r="B1" t="s">
        <v>142</v>
      </c>
      <c r="C1" t="s">
        <v>143</v>
      </c>
      <c r="D1" t="s">
        <v>144</v>
      </c>
    </row>
    <row r="2" spans="1:4" x14ac:dyDescent="0.35">
      <c r="A2">
        <v>383</v>
      </c>
      <c r="B2" s="1" t="s">
        <v>145</v>
      </c>
      <c r="C2" s="1" t="s">
        <v>146</v>
      </c>
      <c r="D2" s="1" t="s">
        <v>135</v>
      </c>
    </row>
    <row r="3" spans="1:4" x14ac:dyDescent="0.35">
      <c r="A3">
        <v>390</v>
      </c>
      <c r="B3" s="1" t="s">
        <v>147</v>
      </c>
      <c r="C3" s="1" t="s">
        <v>148</v>
      </c>
      <c r="D3" s="1" t="s">
        <v>135</v>
      </c>
    </row>
    <row r="4" spans="1:4" x14ac:dyDescent="0.35">
      <c r="A4">
        <v>432</v>
      </c>
      <c r="B4" s="1" t="s">
        <v>147</v>
      </c>
      <c r="C4" s="1" t="s">
        <v>148</v>
      </c>
      <c r="D4" s="1" t="s">
        <v>135</v>
      </c>
    </row>
    <row r="5" spans="1:4" x14ac:dyDescent="0.35">
      <c r="A5">
        <v>536</v>
      </c>
      <c r="B5" s="1" t="s">
        <v>147</v>
      </c>
      <c r="C5" s="1" t="s">
        <v>146</v>
      </c>
      <c r="D5" s="1" t="s">
        <v>135</v>
      </c>
    </row>
    <row r="6" spans="1:4" x14ac:dyDescent="0.35">
      <c r="A6">
        <v>548</v>
      </c>
      <c r="B6" s="1" t="s">
        <v>149</v>
      </c>
      <c r="C6" s="1" t="s">
        <v>146</v>
      </c>
      <c r="D6" s="1" t="s">
        <v>135</v>
      </c>
    </row>
    <row r="7" spans="1:4" x14ac:dyDescent="0.35">
      <c r="A7">
        <v>574</v>
      </c>
      <c r="B7" s="1" t="s">
        <v>147</v>
      </c>
      <c r="C7" s="1" t="s">
        <v>150</v>
      </c>
      <c r="D7" s="1" t="s">
        <v>146</v>
      </c>
    </row>
    <row r="8" spans="1:4" x14ac:dyDescent="0.35">
      <c r="A8">
        <v>601</v>
      </c>
      <c r="B8" s="1" t="s">
        <v>145</v>
      </c>
      <c r="C8" s="1" t="s">
        <v>146</v>
      </c>
      <c r="D8" s="1" t="s">
        <v>135</v>
      </c>
    </row>
    <row r="9" spans="1:4" x14ac:dyDescent="0.35">
      <c r="A9">
        <v>648</v>
      </c>
      <c r="B9" s="1" t="s">
        <v>151</v>
      </c>
      <c r="C9" s="1" t="s">
        <v>148</v>
      </c>
      <c r="D9" s="1" t="s">
        <v>135</v>
      </c>
    </row>
    <row r="10" spans="1:4" x14ac:dyDescent="0.35">
      <c r="A10">
        <v>52250</v>
      </c>
      <c r="B10" s="1" t="s">
        <v>152</v>
      </c>
      <c r="C10" s="1" t="s">
        <v>146</v>
      </c>
      <c r="D10" s="1" t="s">
        <v>135</v>
      </c>
    </row>
    <row r="11" spans="1:4" x14ac:dyDescent="0.35">
      <c r="A11">
        <v>53024</v>
      </c>
      <c r="B11" s="1" t="s">
        <v>153</v>
      </c>
      <c r="C11" s="1" t="s">
        <v>146</v>
      </c>
      <c r="D11" s="1" t="s">
        <v>135</v>
      </c>
    </row>
    <row r="12" spans="1:4" x14ac:dyDescent="0.35">
      <c r="A12">
        <v>53725</v>
      </c>
      <c r="B12" s="1" t="s">
        <v>154</v>
      </c>
      <c r="C12" s="1" t="s">
        <v>146</v>
      </c>
      <c r="D12" s="1" t="s">
        <v>135</v>
      </c>
    </row>
    <row r="13" spans="1:4" x14ac:dyDescent="0.35">
      <c r="A13">
        <v>53873</v>
      </c>
      <c r="B13" s="1" t="s">
        <v>152</v>
      </c>
      <c r="C13" s="1" t="s">
        <v>146</v>
      </c>
      <c r="D13" s="1" t="s">
        <v>135</v>
      </c>
    </row>
    <row r="14" spans="1:4" x14ac:dyDescent="0.35">
      <c r="A14">
        <v>53921</v>
      </c>
      <c r="B14" s="1" t="s">
        <v>155</v>
      </c>
      <c r="C14" s="1" t="s">
        <v>146</v>
      </c>
      <c r="D14" s="1" t="s">
        <v>135</v>
      </c>
    </row>
    <row r="15" spans="1:4" x14ac:dyDescent="0.35">
      <c r="A15">
        <v>54133</v>
      </c>
      <c r="B15" s="1" t="s">
        <v>152</v>
      </c>
      <c r="C15" s="1" t="s">
        <v>148</v>
      </c>
      <c r="D15" s="1" t="s">
        <v>135</v>
      </c>
    </row>
    <row r="16" spans="1:4" x14ac:dyDescent="0.35">
      <c r="A16">
        <v>61908</v>
      </c>
      <c r="B16" s="1" t="s">
        <v>156</v>
      </c>
      <c r="C16" s="1" t="s">
        <v>146</v>
      </c>
      <c r="D16" s="1" t="s">
        <v>135</v>
      </c>
    </row>
    <row r="17" spans="1:4" x14ac:dyDescent="0.35">
      <c r="A17">
        <v>63032</v>
      </c>
      <c r="B17" s="1" t="s">
        <v>155</v>
      </c>
      <c r="C17" s="1" t="s">
        <v>146</v>
      </c>
      <c r="D17" s="1" t="s">
        <v>135</v>
      </c>
    </row>
    <row r="18" spans="1:4" x14ac:dyDescent="0.35">
      <c r="A18">
        <v>63630</v>
      </c>
      <c r="B18" s="1" t="s">
        <v>156</v>
      </c>
      <c r="C18" s="1" t="s">
        <v>146</v>
      </c>
      <c r="D18" s="1" t="s">
        <v>135</v>
      </c>
    </row>
    <row r="19" spans="1:4" x14ac:dyDescent="0.35">
      <c r="A19">
        <v>78018</v>
      </c>
      <c r="B19" s="1" t="s">
        <v>154</v>
      </c>
      <c r="C19" s="1" t="s">
        <v>146</v>
      </c>
      <c r="D19" s="1" t="s">
        <v>135</v>
      </c>
    </row>
    <row r="20" spans="1:4" x14ac:dyDescent="0.35">
      <c r="A20">
        <v>79912</v>
      </c>
      <c r="B20" s="1" t="s">
        <v>156</v>
      </c>
      <c r="C20" s="1" t="s">
        <v>148</v>
      </c>
      <c r="D20" s="1" t="s">
        <v>135</v>
      </c>
    </row>
    <row r="21" spans="1:4" x14ac:dyDescent="0.35">
      <c r="A21">
        <v>86077</v>
      </c>
      <c r="B21" s="1" t="s">
        <v>150</v>
      </c>
      <c r="C21" s="1" t="s">
        <v>148</v>
      </c>
      <c r="D21" s="1" t="s">
        <v>135</v>
      </c>
    </row>
    <row r="22" spans="1:4" x14ac:dyDescent="0.35">
      <c r="A22">
        <v>86134</v>
      </c>
      <c r="B22" s="1" t="s">
        <v>155</v>
      </c>
      <c r="C22" s="1" t="s">
        <v>146</v>
      </c>
      <c r="D22" s="1" t="s">
        <v>135</v>
      </c>
    </row>
    <row r="23" spans="1:4" x14ac:dyDescent="0.35">
      <c r="A23">
        <v>92386</v>
      </c>
      <c r="B23" s="1" t="s">
        <v>157</v>
      </c>
      <c r="C23" s="1" t="s">
        <v>148</v>
      </c>
      <c r="D23" s="1" t="s">
        <v>135</v>
      </c>
    </row>
    <row r="24" spans="1:4" x14ac:dyDescent="0.35">
      <c r="A24">
        <v>94401</v>
      </c>
      <c r="B24" s="1" t="s">
        <v>152</v>
      </c>
      <c r="C24" s="1" t="s">
        <v>148</v>
      </c>
      <c r="D24" s="1" t="s">
        <v>135</v>
      </c>
    </row>
    <row r="25" spans="1:4" x14ac:dyDescent="0.35">
      <c r="A25">
        <v>95088</v>
      </c>
      <c r="B25" s="1" t="s">
        <v>154</v>
      </c>
      <c r="C25" s="1" t="s">
        <v>146</v>
      </c>
      <c r="D25" s="1" t="s">
        <v>135</v>
      </c>
    </row>
    <row r="26" spans="1:4" x14ac:dyDescent="0.35">
      <c r="A26">
        <v>95284</v>
      </c>
      <c r="B26" s="1" t="s">
        <v>155</v>
      </c>
      <c r="C26" s="1" t="s">
        <v>146</v>
      </c>
      <c r="D26" s="1" t="s">
        <v>135</v>
      </c>
    </row>
    <row r="27" spans="1:4" x14ac:dyDescent="0.35">
      <c r="A27">
        <v>98249</v>
      </c>
      <c r="B27" s="1" t="s">
        <v>156</v>
      </c>
      <c r="C27" s="1" t="s">
        <v>146</v>
      </c>
      <c r="D27" s="1" t="s">
        <v>135</v>
      </c>
    </row>
    <row r="28" spans="1:4" x14ac:dyDescent="0.35">
      <c r="A28">
        <v>98427</v>
      </c>
      <c r="B28" s="1" t="s">
        <v>158</v>
      </c>
      <c r="C28" s="1" t="s">
        <v>148</v>
      </c>
      <c r="D28" s="1" t="s">
        <v>135</v>
      </c>
    </row>
    <row r="29" spans="1:4" x14ac:dyDescent="0.35">
      <c r="A29">
        <v>100162</v>
      </c>
      <c r="B29" s="1" t="s">
        <v>152</v>
      </c>
      <c r="C29" s="1" t="s">
        <v>146</v>
      </c>
      <c r="D29" s="1" t="s">
        <v>135</v>
      </c>
    </row>
    <row r="30" spans="1:4" x14ac:dyDescent="0.35">
      <c r="A30">
        <v>100212</v>
      </c>
      <c r="B30" s="1" t="s">
        <v>152</v>
      </c>
      <c r="C30" s="1" t="s">
        <v>146</v>
      </c>
      <c r="D30" s="1" t="s">
        <v>135</v>
      </c>
    </row>
    <row r="31" spans="1:4" x14ac:dyDescent="0.35">
      <c r="A31">
        <v>100402</v>
      </c>
      <c r="B31" s="1" t="s">
        <v>155</v>
      </c>
      <c r="C31" s="1" t="s">
        <v>148</v>
      </c>
      <c r="D31" s="1" t="s">
        <v>135</v>
      </c>
    </row>
    <row r="32" spans="1:4" x14ac:dyDescent="0.35">
      <c r="A32">
        <v>100422</v>
      </c>
      <c r="B32" s="1" t="s">
        <v>152</v>
      </c>
      <c r="C32" s="1" t="s">
        <v>146</v>
      </c>
      <c r="D32" s="1" t="s">
        <v>135</v>
      </c>
    </row>
    <row r="33" spans="1:4" x14ac:dyDescent="0.35">
      <c r="A33">
        <v>100522</v>
      </c>
      <c r="B33" s="1" t="s">
        <v>154</v>
      </c>
      <c r="C33" s="1" t="s">
        <v>146</v>
      </c>
      <c r="D33" s="1" t="s">
        <v>135</v>
      </c>
    </row>
    <row r="34" spans="1:4" x14ac:dyDescent="0.35">
      <c r="A34">
        <v>100622</v>
      </c>
      <c r="B34" s="1" t="s">
        <v>159</v>
      </c>
      <c r="C34" s="1" t="s">
        <v>148</v>
      </c>
      <c r="D34" s="1" t="s">
        <v>135</v>
      </c>
    </row>
    <row r="35" spans="1:4" x14ac:dyDescent="0.35">
      <c r="A35">
        <v>101102</v>
      </c>
      <c r="B35" s="1" t="s">
        <v>152</v>
      </c>
      <c r="C35" s="1" t="s">
        <v>146</v>
      </c>
      <c r="D35" s="1" t="s">
        <v>135</v>
      </c>
    </row>
    <row r="36" spans="1:4" x14ac:dyDescent="0.35">
      <c r="A36">
        <v>101232</v>
      </c>
      <c r="B36" s="1" t="s">
        <v>160</v>
      </c>
      <c r="C36" s="1" t="s">
        <v>146</v>
      </c>
      <c r="D36" s="1" t="s">
        <v>135</v>
      </c>
    </row>
    <row r="37" spans="1:4" x14ac:dyDescent="0.35">
      <c r="A37">
        <v>103910</v>
      </c>
      <c r="B37" s="1" t="s">
        <v>154</v>
      </c>
      <c r="C37" s="1" t="s">
        <v>146</v>
      </c>
      <c r="D37" s="1" t="s">
        <v>135</v>
      </c>
    </row>
    <row r="38" spans="1:4" x14ac:dyDescent="0.35">
      <c r="A38">
        <v>108540</v>
      </c>
      <c r="B38" s="1" t="s">
        <v>152</v>
      </c>
      <c r="C38" s="1" t="s">
        <v>146</v>
      </c>
      <c r="D38" s="1" t="s">
        <v>135</v>
      </c>
    </row>
    <row r="39" spans="1:4" x14ac:dyDescent="0.35">
      <c r="A39">
        <v>109873</v>
      </c>
      <c r="B39" s="1" t="s">
        <v>156</v>
      </c>
      <c r="C39" s="1" t="s">
        <v>146</v>
      </c>
      <c r="D39" s="1" t="s">
        <v>135</v>
      </c>
    </row>
    <row r="40" spans="1:4" x14ac:dyDescent="0.35">
      <c r="A40">
        <v>110662</v>
      </c>
      <c r="B40" s="1" t="s">
        <v>153</v>
      </c>
      <c r="C40" s="1" t="s">
        <v>146</v>
      </c>
      <c r="D40" s="1" t="s">
        <v>135</v>
      </c>
    </row>
    <row r="41" spans="1:4" x14ac:dyDescent="0.35">
      <c r="A41">
        <v>111412</v>
      </c>
      <c r="B41" s="1" t="s">
        <v>152</v>
      </c>
      <c r="C41" s="1" t="s">
        <v>146</v>
      </c>
      <c r="D41" s="1" t="s">
        <v>135</v>
      </c>
    </row>
    <row r="42" spans="1:4" x14ac:dyDescent="0.35">
      <c r="A42">
        <v>113834</v>
      </c>
      <c r="B42" s="1" t="s">
        <v>156</v>
      </c>
      <c r="C42" s="1" t="s">
        <v>148</v>
      </c>
      <c r="D42" s="1" t="s">
        <v>135</v>
      </c>
    </row>
    <row r="43" spans="1:4" x14ac:dyDescent="0.35">
      <c r="A43">
        <v>113991</v>
      </c>
      <c r="B43" s="1" t="s">
        <v>160</v>
      </c>
      <c r="C43" s="1" t="s">
        <v>146</v>
      </c>
      <c r="D43" s="1" t="s">
        <v>135</v>
      </c>
    </row>
    <row r="44" spans="1:4" x14ac:dyDescent="0.35">
      <c r="A44">
        <v>116741</v>
      </c>
      <c r="B44" s="1" t="s">
        <v>152</v>
      </c>
      <c r="C44" s="1" t="s">
        <v>146</v>
      </c>
      <c r="D44" s="1" t="s">
        <v>135</v>
      </c>
    </row>
    <row r="45" spans="1:4" x14ac:dyDescent="0.35">
      <c r="A45">
        <v>117681</v>
      </c>
      <c r="B45" s="1" t="s">
        <v>153</v>
      </c>
      <c r="C45" s="1" t="s">
        <v>146</v>
      </c>
      <c r="D45" s="1" t="s">
        <v>135</v>
      </c>
    </row>
    <row r="46" spans="1:4" x14ac:dyDescent="0.35">
      <c r="A46">
        <v>120766</v>
      </c>
      <c r="B46" s="1" t="s">
        <v>153</v>
      </c>
      <c r="C46" s="1" t="s">
        <v>146</v>
      </c>
      <c r="D46" s="1" t="s">
        <v>135</v>
      </c>
    </row>
    <row r="47" spans="1:4" x14ac:dyDescent="0.35">
      <c r="A47">
        <v>123477</v>
      </c>
      <c r="B47" s="1" t="s">
        <v>155</v>
      </c>
      <c r="C47" s="1" t="s">
        <v>146</v>
      </c>
      <c r="D47" s="1" t="s">
        <v>135</v>
      </c>
    </row>
    <row r="48" spans="1:4" x14ac:dyDescent="0.35">
      <c r="A48">
        <v>126713</v>
      </c>
      <c r="B48" s="1" t="s">
        <v>147</v>
      </c>
      <c r="C48" s="1" t="s">
        <v>146</v>
      </c>
      <c r="D48" s="1" t="s">
        <v>135</v>
      </c>
    </row>
    <row r="49" spans="1:4" x14ac:dyDescent="0.35">
      <c r="A49">
        <v>126919</v>
      </c>
      <c r="B49" s="1" t="s">
        <v>161</v>
      </c>
      <c r="C49" s="1" t="s">
        <v>148</v>
      </c>
      <c r="D49" s="1" t="s">
        <v>135</v>
      </c>
    </row>
    <row r="50" spans="1:4" x14ac:dyDescent="0.35">
      <c r="A50">
        <v>126946</v>
      </c>
      <c r="B50" s="1" t="s">
        <v>151</v>
      </c>
      <c r="C50" s="1" t="s">
        <v>148</v>
      </c>
      <c r="D50" s="1" t="s">
        <v>135</v>
      </c>
    </row>
    <row r="51" spans="1:4" x14ac:dyDescent="0.35">
      <c r="A51">
        <v>127242</v>
      </c>
      <c r="B51" s="1" t="s">
        <v>160</v>
      </c>
      <c r="C51" s="1" t="s">
        <v>148</v>
      </c>
      <c r="D51" s="1" t="s">
        <v>135</v>
      </c>
    </row>
    <row r="52" spans="1:4" x14ac:dyDescent="0.35">
      <c r="A52">
        <v>127345</v>
      </c>
      <c r="B52" s="1" t="s">
        <v>162</v>
      </c>
      <c r="C52" s="1" t="s">
        <v>146</v>
      </c>
      <c r="D52" s="1" t="s">
        <v>135</v>
      </c>
    </row>
    <row r="53" spans="1:4" x14ac:dyDescent="0.35">
      <c r="A53">
        <v>131070</v>
      </c>
      <c r="B53" s="1" t="s">
        <v>152</v>
      </c>
      <c r="C53" s="1" t="s">
        <v>148</v>
      </c>
      <c r="D53" s="1" t="s">
        <v>135</v>
      </c>
    </row>
    <row r="54" spans="1:4" x14ac:dyDescent="0.35">
      <c r="A54">
        <v>133926</v>
      </c>
      <c r="B54" s="1" t="s">
        <v>156</v>
      </c>
      <c r="C54" s="1" t="s">
        <v>146</v>
      </c>
      <c r="D54" s="1" t="s">
        <v>135</v>
      </c>
    </row>
    <row r="55" spans="1:4" x14ac:dyDescent="0.35">
      <c r="A55">
        <v>134017</v>
      </c>
      <c r="B55" s="1" t="s">
        <v>163</v>
      </c>
      <c r="C55" s="1" t="s">
        <v>146</v>
      </c>
      <c r="D55" s="1" t="s">
        <v>135</v>
      </c>
    </row>
    <row r="56" spans="1:4" x14ac:dyDescent="0.35">
      <c r="A56">
        <v>134633</v>
      </c>
      <c r="B56" s="1" t="s">
        <v>152</v>
      </c>
      <c r="C56" s="1" t="s">
        <v>146</v>
      </c>
      <c r="D56" s="1" t="s">
        <v>135</v>
      </c>
    </row>
    <row r="57" spans="1:4" x14ac:dyDescent="0.35">
      <c r="A57">
        <v>135760</v>
      </c>
      <c r="B57" s="1" t="s">
        <v>160</v>
      </c>
      <c r="C57" s="1" t="s">
        <v>146</v>
      </c>
      <c r="D57" s="1" t="s">
        <v>135</v>
      </c>
    </row>
    <row r="58" spans="1:4" x14ac:dyDescent="0.35">
      <c r="A58">
        <v>135961</v>
      </c>
      <c r="B58" s="1" t="s">
        <v>155</v>
      </c>
      <c r="C58" s="1" t="s">
        <v>146</v>
      </c>
      <c r="D58" s="1" t="s">
        <v>135</v>
      </c>
    </row>
    <row r="59" spans="1:4" x14ac:dyDescent="0.35">
      <c r="A59">
        <v>136139</v>
      </c>
      <c r="B59" s="1" t="s">
        <v>156</v>
      </c>
      <c r="C59" s="1" t="s">
        <v>148</v>
      </c>
      <c r="D59" s="1" t="s">
        <v>135</v>
      </c>
    </row>
    <row r="60" spans="1:4" x14ac:dyDescent="0.35">
      <c r="A60">
        <v>136174</v>
      </c>
      <c r="B60" s="1" t="s">
        <v>155</v>
      </c>
      <c r="C60" s="1" t="s">
        <v>146</v>
      </c>
      <c r="D60" s="1" t="s">
        <v>135</v>
      </c>
    </row>
    <row r="61" spans="1:4" x14ac:dyDescent="0.35">
      <c r="A61">
        <v>136266</v>
      </c>
      <c r="B61" s="1" t="s">
        <v>151</v>
      </c>
      <c r="C61" s="1" t="s">
        <v>146</v>
      </c>
      <c r="D61" s="1" t="s">
        <v>135</v>
      </c>
    </row>
    <row r="62" spans="1:4" x14ac:dyDescent="0.35">
      <c r="A62">
        <v>136281</v>
      </c>
      <c r="B62" s="1" t="s">
        <v>145</v>
      </c>
      <c r="C62" s="1" t="s">
        <v>146</v>
      </c>
      <c r="D62" s="1" t="s">
        <v>135</v>
      </c>
    </row>
    <row r="63" spans="1:4" x14ac:dyDescent="0.35">
      <c r="A63">
        <v>136455</v>
      </c>
      <c r="B63" s="1" t="s">
        <v>152</v>
      </c>
      <c r="C63" s="1" t="s">
        <v>146</v>
      </c>
      <c r="D63" s="1" t="s">
        <v>135</v>
      </c>
    </row>
    <row r="64" spans="1:4" x14ac:dyDescent="0.35">
      <c r="A64">
        <v>136514</v>
      </c>
      <c r="B64" s="1" t="s">
        <v>156</v>
      </c>
      <c r="C64" s="1" t="s">
        <v>146</v>
      </c>
      <c r="D64" s="1" t="s">
        <v>135</v>
      </c>
    </row>
    <row r="65" spans="1:4" x14ac:dyDescent="0.35">
      <c r="A65">
        <v>136719</v>
      </c>
      <c r="B65" s="1" t="s">
        <v>156</v>
      </c>
      <c r="C65" s="1" t="s">
        <v>148</v>
      </c>
      <c r="D65" s="1" t="s">
        <v>135</v>
      </c>
    </row>
    <row r="66" spans="1:4" x14ac:dyDescent="0.35">
      <c r="A66">
        <v>136731</v>
      </c>
      <c r="B66" s="1" t="s">
        <v>150</v>
      </c>
      <c r="C66" s="1" t="s">
        <v>148</v>
      </c>
      <c r="D66" s="1" t="s">
        <v>135</v>
      </c>
    </row>
    <row r="67" spans="1:4" x14ac:dyDescent="0.35">
      <c r="A67">
        <v>136809</v>
      </c>
      <c r="B67" s="1" t="s">
        <v>156</v>
      </c>
      <c r="C67" s="1" t="s">
        <v>146</v>
      </c>
      <c r="D67" s="1" t="s">
        <v>135</v>
      </c>
    </row>
    <row r="68" spans="1:4" x14ac:dyDescent="0.35">
      <c r="A68">
        <v>136929</v>
      </c>
      <c r="B68" s="1" t="s">
        <v>156</v>
      </c>
      <c r="C68" s="1" t="s">
        <v>146</v>
      </c>
      <c r="D68" s="1" t="s">
        <v>135</v>
      </c>
    </row>
    <row r="69" spans="1:4" x14ac:dyDescent="0.35">
      <c r="A69">
        <v>137080</v>
      </c>
      <c r="B69" s="1" t="s">
        <v>155</v>
      </c>
      <c r="C69" s="1" t="s">
        <v>148</v>
      </c>
      <c r="D69" s="1" t="s">
        <v>135</v>
      </c>
    </row>
    <row r="70" spans="1:4" x14ac:dyDescent="0.35">
      <c r="A70">
        <v>137108</v>
      </c>
      <c r="B70" s="1" t="s">
        <v>154</v>
      </c>
      <c r="C70" s="1" t="s">
        <v>146</v>
      </c>
      <c r="D70" s="1" t="s">
        <v>135</v>
      </c>
    </row>
    <row r="71" spans="1:4" x14ac:dyDescent="0.35">
      <c r="A71">
        <v>137171</v>
      </c>
      <c r="B71" s="1" t="s">
        <v>150</v>
      </c>
      <c r="C71" s="1" t="s">
        <v>148</v>
      </c>
      <c r="D71" s="1" t="s">
        <v>135</v>
      </c>
    </row>
    <row r="72" spans="1:4" x14ac:dyDescent="0.35">
      <c r="A72">
        <v>137241</v>
      </c>
      <c r="B72" s="1" t="s">
        <v>156</v>
      </c>
      <c r="C72" s="1" t="s">
        <v>146</v>
      </c>
      <c r="D72" s="1" t="s">
        <v>135</v>
      </c>
    </row>
    <row r="73" spans="1:4" x14ac:dyDescent="0.35">
      <c r="A73">
        <v>137253</v>
      </c>
      <c r="B73" s="1" t="s">
        <v>155</v>
      </c>
      <c r="C73" s="1" t="s">
        <v>146</v>
      </c>
      <c r="D73" s="1" t="s">
        <v>135</v>
      </c>
    </row>
    <row r="74" spans="1:4" x14ac:dyDescent="0.35">
      <c r="A74">
        <v>137307</v>
      </c>
      <c r="B74" s="1" t="s">
        <v>156</v>
      </c>
      <c r="C74" s="1" t="s">
        <v>146</v>
      </c>
      <c r="D74" s="1" t="s">
        <v>135</v>
      </c>
    </row>
    <row r="75" spans="1:4" x14ac:dyDescent="0.35">
      <c r="A75">
        <v>137310</v>
      </c>
      <c r="B75" s="1" t="s">
        <v>156</v>
      </c>
      <c r="C75" s="1" t="s">
        <v>146</v>
      </c>
      <c r="D75" s="1" t="s">
        <v>135</v>
      </c>
    </row>
    <row r="76" spans="1:4" x14ac:dyDescent="0.35">
      <c r="A76">
        <v>137415</v>
      </c>
      <c r="B76" s="1" t="s">
        <v>156</v>
      </c>
      <c r="C76" s="1" t="s">
        <v>148</v>
      </c>
      <c r="D76" s="1" t="s">
        <v>135</v>
      </c>
    </row>
    <row r="77" spans="1:4" x14ac:dyDescent="0.35">
      <c r="A77">
        <v>137650</v>
      </c>
      <c r="B77" s="1" t="s">
        <v>152</v>
      </c>
      <c r="C77" s="1" t="s">
        <v>146</v>
      </c>
      <c r="D77" s="1" t="s">
        <v>135</v>
      </c>
    </row>
    <row r="78" spans="1:4" x14ac:dyDescent="0.35">
      <c r="A78">
        <v>137666</v>
      </c>
      <c r="B78" s="1" t="s">
        <v>155</v>
      </c>
      <c r="C78" s="1" t="s">
        <v>148</v>
      </c>
      <c r="D78" s="1" t="s">
        <v>135</v>
      </c>
    </row>
    <row r="79" spans="1:4" x14ac:dyDescent="0.35">
      <c r="A79">
        <v>137674</v>
      </c>
      <c r="B79" s="1" t="s">
        <v>156</v>
      </c>
      <c r="C79" s="1" t="s">
        <v>146</v>
      </c>
      <c r="D79" s="1" t="s">
        <v>135</v>
      </c>
    </row>
    <row r="80" spans="1:4" x14ac:dyDescent="0.35">
      <c r="A80">
        <v>137680</v>
      </c>
      <c r="B80" s="1" t="s">
        <v>156</v>
      </c>
      <c r="C80" s="1" t="s">
        <v>146</v>
      </c>
      <c r="D80" s="1" t="s">
        <v>135</v>
      </c>
    </row>
    <row r="81" spans="1:4" x14ac:dyDescent="0.35">
      <c r="A81">
        <v>137685</v>
      </c>
      <c r="B81" s="1" t="s">
        <v>153</v>
      </c>
      <c r="C81" s="1" t="s">
        <v>148</v>
      </c>
      <c r="D81" s="1" t="s">
        <v>135</v>
      </c>
    </row>
    <row r="82" spans="1:4" x14ac:dyDescent="0.35">
      <c r="A82">
        <v>137699</v>
      </c>
      <c r="B82" s="1" t="s">
        <v>147</v>
      </c>
      <c r="C82" s="1" t="s">
        <v>148</v>
      </c>
      <c r="D82" s="1" t="s">
        <v>135</v>
      </c>
    </row>
    <row r="83" spans="1:4" x14ac:dyDescent="0.35">
      <c r="A83">
        <v>137752</v>
      </c>
      <c r="B83" s="1" t="s">
        <v>155</v>
      </c>
      <c r="C83" s="1" t="s">
        <v>148</v>
      </c>
      <c r="D83" s="1" t="s">
        <v>135</v>
      </c>
    </row>
    <row r="84" spans="1:4" x14ac:dyDescent="0.35">
      <c r="A84">
        <v>137809</v>
      </c>
      <c r="B84" s="1" t="s">
        <v>155</v>
      </c>
      <c r="C84" s="1" t="s">
        <v>148</v>
      </c>
      <c r="D84" s="1" t="s">
        <v>135</v>
      </c>
    </row>
    <row r="85" spans="1:4" x14ac:dyDescent="0.35">
      <c r="A85">
        <v>137818</v>
      </c>
      <c r="B85" s="1" t="s">
        <v>150</v>
      </c>
      <c r="C85" s="1" t="s">
        <v>148</v>
      </c>
      <c r="D85" s="1" t="s">
        <v>135</v>
      </c>
    </row>
    <row r="86" spans="1:4" x14ac:dyDescent="0.35">
      <c r="A86">
        <v>137920</v>
      </c>
      <c r="B86" s="1" t="s">
        <v>155</v>
      </c>
      <c r="C86" s="1" t="s">
        <v>148</v>
      </c>
      <c r="D86" s="1" t="s">
        <v>135</v>
      </c>
    </row>
    <row r="87" spans="1:4" x14ac:dyDescent="0.35">
      <c r="A87">
        <v>137929</v>
      </c>
      <c r="B87" s="1" t="s">
        <v>156</v>
      </c>
      <c r="C87" s="1" t="s">
        <v>146</v>
      </c>
      <c r="D87" s="1" t="s">
        <v>135</v>
      </c>
    </row>
    <row r="88" spans="1:4" x14ac:dyDescent="0.35">
      <c r="A88">
        <v>137937</v>
      </c>
      <c r="B88" s="1" t="s">
        <v>156</v>
      </c>
      <c r="C88" s="1" t="s">
        <v>148</v>
      </c>
      <c r="D88" s="1" t="s">
        <v>135</v>
      </c>
    </row>
    <row r="89" spans="1:4" x14ac:dyDescent="0.35">
      <c r="A89">
        <v>137986</v>
      </c>
      <c r="B89" s="1" t="s">
        <v>156</v>
      </c>
      <c r="C89" s="1" t="s">
        <v>146</v>
      </c>
      <c r="D89" s="1" t="s">
        <v>135</v>
      </c>
    </row>
    <row r="90" spans="1:4" x14ac:dyDescent="0.35">
      <c r="A90">
        <v>138045</v>
      </c>
      <c r="B90" s="1" t="s">
        <v>156</v>
      </c>
      <c r="C90" s="1" t="s">
        <v>146</v>
      </c>
      <c r="D90" s="1" t="s">
        <v>135</v>
      </c>
    </row>
    <row r="91" spans="1:4" x14ac:dyDescent="0.35">
      <c r="A91">
        <v>138161</v>
      </c>
      <c r="B91" s="1" t="s">
        <v>156</v>
      </c>
      <c r="C91" s="1" t="s">
        <v>148</v>
      </c>
      <c r="D91" s="1" t="s">
        <v>135</v>
      </c>
    </row>
    <row r="92" spans="1:4" x14ac:dyDescent="0.35">
      <c r="A92">
        <v>138263</v>
      </c>
      <c r="B92" s="1" t="s">
        <v>156</v>
      </c>
      <c r="C92" s="1" t="s">
        <v>146</v>
      </c>
      <c r="D92" s="1" t="s">
        <v>135</v>
      </c>
    </row>
    <row r="93" spans="1:4" x14ac:dyDescent="0.35">
      <c r="A93">
        <v>138306</v>
      </c>
      <c r="B93" s="1" t="s">
        <v>156</v>
      </c>
      <c r="C93" s="1" t="s">
        <v>146</v>
      </c>
      <c r="D93" s="1" t="s">
        <v>135</v>
      </c>
    </row>
    <row r="94" spans="1:4" x14ac:dyDescent="0.35">
      <c r="A94">
        <v>138311</v>
      </c>
      <c r="B94" s="1" t="s">
        <v>150</v>
      </c>
      <c r="C94" s="1" t="s">
        <v>148</v>
      </c>
      <c r="D94" s="1" t="s">
        <v>135</v>
      </c>
    </row>
    <row r="95" spans="1:4" x14ac:dyDescent="0.35">
      <c r="A95">
        <v>138374</v>
      </c>
      <c r="B95" s="1" t="s">
        <v>164</v>
      </c>
      <c r="C95" s="1" t="s">
        <v>148</v>
      </c>
      <c r="D95" s="1" t="s">
        <v>135</v>
      </c>
    </row>
    <row r="96" spans="1:4" x14ac:dyDescent="0.35">
      <c r="A96">
        <v>138375</v>
      </c>
      <c r="B96" s="1" t="s">
        <v>147</v>
      </c>
      <c r="C96" s="1" t="s">
        <v>148</v>
      </c>
      <c r="D96" s="1" t="s">
        <v>135</v>
      </c>
    </row>
    <row r="97" spans="1:4" x14ac:dyDescent="0.35">
      <c r="A97">
        <v>138452</v>
      </c>
      <c r="B97" s="1" t="s">
        <v>155</v>
      </c>
      <c r="C97" s="1" t="s">
        <v>146</v>
      </c>
      <c r="D97" s="1" t="s">
        <v>135</v>
      </c>
    </row>
    <row r="98" spans="1:4" x14ac:dyDescent="0.35">
      <c r="A98">
        <v>138661</v>
      </c>
      <c r="B98" s="1" t="s">
        <v>150</v>
      </c>
      <c r="C98" s="1" t="s">
        <v>146</v>
      </c>
      <c r="D98" s="1" t="s">
        <v>135</v>
      </c>
    </row>
    <row r="99" spans="1:4" x14ac:dyDescent="0.35">
      <c r="A99">
        <v>138662</v>
      </c>
      <c r="B99" s="1" t="s">
        <v>150</v>
      </c>
      <c r="C99" s="1" t="s">
        <v>146</v>
      </c>
      <c r="D99" s="1" t="s">
        <v>135</v>
      </c>
    </row>
    <row r="100" spans="1:4" x14ac:dyDescent="0.35">
      <c r="A100">
        <v>138707</v>
      </c>
      <c r="B100" s="1" t="s">
        <v>150</v>
      </c>
      <c r="C100" s="1" t="s">
        <v>146</v>
      </c>
      <c r="D100" s="1" t="s">
        <v>135</v>
      </c>
    </row>
    <row r="101" spans="1:4" x14ac:dyDescent="0.35">
      <c r="A101">
        <v>138795</v>
      </c>
      <c r="B101" s="1" t="s">
        <v>150</v>
      </c>
      <c r="C101" s="1" t="s">
        <v>148</v>
      </c>
      <c r="D101" s="1" t="s">
        <v>135</v>
      </c>
    </row>
    <row r="102" spans="1:4" x14ac:dyDescent="0.35">
      <c r="A102">
        <v>138870</v>
      </c>
      <c r="B102" s="1" t="s">
        <v>156</v>
      </c>
      <c r="C102" s="1" t="s">
        <v>148</v>
      </c>
      <c r="D102" s="1" t="s">
        <v>135</v>
      </c>
    </row>
    <row r="103" spans="1:4" x14ac:dyDescent="0.35">
      <c r="A103">
        <v>138942</v>
      </c>
      <c r="B103" s="1" t="s">
        <v>156</v>
      </c>
      <c r="C103" s="1" t="s">
        <v>146</v>
      </c>
      <c r="D103" s="1" t="s">
        <v>135</v>
      </c>
    </row>
    <row r="104" spans="1:4" x14ac:dyDescent="0.35">
      <c r="A104">
        <v>139214</v>
      </c>
      <c r="B104" s="1" t="s">
        <v>156</v>
      </c>
      <c r="C104" s="1" t="s">
        <v>146</v>
      </c>
      <c r="D104" s="1" t="s">
        <v>135</v>
      </c>
    </row>
    <row r="105" spans="1:4" x14ac:dyDescent="0.35">
      <c r="A105">
        <v>139221</v>
      </c>
      <c r="B105" s="1" t="s">
        <v>164</v>
      </c>
      <c r="C105" s="1" t="s">
        <v>148</v>
      </c>
      <c r="D105" s="1" t="s">
        <v>135</v>
      </c>
    </row>
    <row r="106" spans="1:4" x14ac:dyDescent="0.35">
      <c r="A106">
        <v>139238</v>
      </c>
      <c r="B106" s="1" t="s">
        <v>156</v>
      </c>
      <c r="C106" s="1" t="s">
        <v>148</v>
      </c>
      <c r="D106" s="1" t="s">
        <v>135</v>
      </c>
    </row>
    <row r="107" spans="1:4" x14ac:dyDescent="0.35">
      <c r="A107">
        <v>139524</v>
      </c>
      <c r="B107" s="1" t="s">
        <v>165</v>
      </c>
      <c r="C107" s="1" t="s">
        <v>148</v>
      </c>
      <c r="D107" s="1" t="s">
        <v>135</v>
      </c>
    </row>
    <row r="108" spans="1:4" x14ac:dyDescent="0.35">
      <c r="A108">
        <v>139684</v>
      </c>
      <c r="B108" s="1" t="s">
        <v>155</v>
      </c>
      <c r="C108" s="1" t="s">
        <v>148</v>
      </c>
      <c r="D108" s="1" t="s">
        <v>135</v>
      </c>
    </row>
    <row r="109" spans="1:4" x14ac:dyDescent="0.35">
      <c r="A109">
        <v>139699</v>
      </c>
      <c r="B109" s="1" t="s">
        <v>154</v>
      </c>
      <c r="C109" s="1" t="s">
        <v>146</v>
      </c>
      <c r="D109" s="1" t="s">
        <v>135</v>
      </c>
    </row>
    <row r="110" spans="1:4" x14ac:dyDescent="0.35">
      <c r="A110">
        <v>139710</v>
      </c>
      <c r="B110" s="1" t="s">
        <v>166</v>
      </c>
      <c r="C110" s="1" t="s">
        <v>148</v>
      </c>
      <c r="D110" s="1" t="s">
        <v>135</v>
      </c>
    </row>
    <row r="111" spans="1:4" x14ac:dyDescent="0.35">
      <c r="A111">
        <v>139724</v>
      </c>
      <c r="B111" s="1" t="s">
        <v>152</v>
      </c>
      <c r="C111" s="1" t="s">
        <v>146</v>
      </c>
      <c r="D111" s="1" t="s">
        <v>135</v>
      </c>
    </row>
    <row r="112" spans="1:4" x14ac:dyDescent="0.35">
      <c r="A112">
        <v>139752</v>
      </c>
      <c r="B112" s="1" t="s">
        <v>155</v>
      </c>
      <c r="C112" s="1" t="s">
        <v>148</v>
      </c>
      <c r="D112" s="1" t="s">
        <v>135</v>
      </c>
    </row>
    <row r="113" spans="1:4" x14ac:dyDescent="0.35">
      <c r="A113">
        <v>139800</v>
      </c>
      <c r="B113" s="1" t="s">
        <v>155</v>
      </c>
      <c r="C113" s="1" t="s">
        <v>146</v>
      </c>
      <c r="D113" s="1" t="s">
        <v>135</v>
      </c>
    </row>
    <row r="114" spans="1:4" x14ac:dyDescent="0.35">
      <c r="A114">
        <v>139810</v>
      </c>
      <c r="B114" s="1" t="s">
        <v>152</v>
      </c>
      <c r="C114" s="1" t="s">
        <v>148</v>
      </c>
      <c r="D114" s="1" t="s">
        <v>135</v>
      </c>
    </row>
    <row r="115" spans="1:4" x14ac:dyDescent="0.35">
      <c r="A115">
        <v>139829</v>
      </c>
      <c r="B115" s="1" t="s">
        <v>152</v>
      </c>
      <c r="C115" s="1" t="s">
        <v>146</v>
      </c>
      <c r="D115" s="1" t="s">
        <v>135</v>
      </c>
    </row>
    <row r="116" spans="1:4" x14ac:dyDescent="0.35">
      <c r="A116">
        <v>139836</v>
      </c>
      <c r="B116" s="1" t="s">
        <v>150</v>
      </c>
      <c r="C116" s="1" t="s">
        <v>148</v>
      </c>
      <c r="D116" s="1" t="s">
        <v>135</v>
      </c>
    </row>
    <row r="117" spans="1:4" x14ac:dyDescent="0.35">
      <c r="A117">
        <v>139857</v>
      </c>
      <c r="B117" s="1" t="s">
        <v>150</v>
      </c>
      <c r="C117" s="1" t="s">
        <v>148</v>
      </c>
      <c r="D117" s="1" t="s">
        <v>135</v>
      </c>
    </row>
    <row r="118" spans="1:4" x14ac:dyDescent="0.35">
      <c r="A118">
        <v>139878</v>
      </c>
      <c r="B118" s="1" t="s">
        <v>152</v>
      </c>
      <c r="C118" s="1" t="s">
        <v>148</v>
      </c>
      <c r="D118" s="1" t="s">
        <v>135</v>
      </c>
    </row>
    <row r="119" spans="1:4" x14ac:dyDescent="0.35">
      <c r="A119">
        <v>139894</v>
      </c>
      <c r="B119" s="1" t="s">
        <v>167</v>
      </c>
      <c r="C119" s="1" t="s">
        <v>146</v>
      </c>
      <c r="D119" s="1" t="s">
        <v>135</v>
      </c>
    </row>
    <row r="120" spans="1:4" x14ac:dyDescent="0.35">
      <c r="A120">
        <v>139931</v>
      </c>
      <c r="B120" s="1" t="s">
        <v>150</v>
      </c>
      <c r="C120" s="1" t="s">
        <v>148</v>
      </c>
      <c r="D120" s="1" t="s">
        <v>135</v>
      </c>
    </row>
    <row r="121" spans="1:4" x14ac:dyDescent="0.35">
      <c r="A121">
        <v>139983</v>
      </c>
      <c r="B121" s="1" t="s">
        <v>152</v>
      </c>
      <c r="C121" s="1" t="s">
        <v>146</v>
      </c>
      <c r="D121" s="1" t="s">
        <v>135</v>
      </c>
    </row>
    <row r="122" spans="1:4" x14ac:dyDescent="0.35">
      <c r="A122">
        <v>140082</v>
      </c>
      <c r="B122" s="1" t="s">
        <v>150</v>
      </c>
      <c r="C122" s="1" t="s">
        <v>146</v>
      </c>
      <c r="D122" s="1" t="s">
        <v>135</v>
      </c>
    </row>
    <row r="123" spans="1:4" x14ac:dyDescent="0.35">
      <c r="A123">
        <v>140131</v>
      </c>
      <c r="B123" s="1" t="s">
        <v>150</v>
      </c>
      <c r="C123" s="1" t="s">
        <v>148</v>
      </c>
      <c r="D123" s="1" t="s">
        <v>135</v>
      </c>
    </row>
    <row r="124" spans="1:4" x14ac:dyDescent="0.35">
      <c r="A124">
        <v>140161</v>
      </c>
      <c r="B124" s="1" t="s">
        <v>152</v>
      </c>
      <c r="C124" s="1" t="s">
        <v>146</v>
      </c>
      <c r="D124" s="1" t="s">
        <v>135</v>
      </c>
    </row>
    <row r="125" spans="1:4" x14ac:dyDescent="0.35">
      <c r="A125">
        <v>140244</v>
      </c>
      <c r="B125" s="1" t="s">
        <v>152</v>
      </c>
      <c r="C125" s="1" t="s">
        <v>146</v>
      </c>
      <c r="D125" s="1" t="s">
        <v>135</v>
      </c>
    </row>
    <row r="126" spans="1:4" x14ac:dyDescent="0.35">
      <c r="A126">
        <v>140266</v>
      </c>
      <c r="B126" s="1" t="s">
        <v>156</v>
      </c>
      <c r="C126" s="1" t="s">
        <v>146</v>
      </c>
      <c r="D126" s="1" t="s">
        <v>135</v>
      </c>
    </row>
    <row r="127" spans="1:4" x14ac:dyDescent="0.35">
      <c r="A127">
        <v>140363</v>
      </c>
      <c r="B127" s="1" t="s">
        <v>153</v>
      </c>
      <c r="C127" s="1" t="s">
        <v>146</v>
      </c>
      <c r="D127" s="1" t="s">
        <v>135</v>
      </c>
    </row>
    <row r="128" spans="1:4" x14ac:dyDescent="0.35">
      <c r="A128">
        <v>140424</v>
      </c>
      <c r="B128" s="1" t="s">
        <v>155</v>
      </c>
      <c r="C128" s="1" t="s">
        <v>148</v>
      </c>
      <c r="D128" s="1" t="s">
        <v>135</v>
      </c>
    </row>
    <row r="129" spans="1:4" x14ac:dyDescent="0.35">
      <c r="A129">
        <v>140425</v>
      </c>
      <c r="B129" s="1" t="s">
        <v>156</v>
      </c>
      <c r="C129" s="1" t="s">
        <v>148</v>
      </c>
      <c r="D129" s="1" t="s">
        <v>135</v>
      </c>
    </row>
    <row r="130" spans="1:4" x14ac:dyDescent="0.35">
      <c r="A130">
        <v>140458</v>
      </c>
      <c r="B130" s="1" t="s">
        <v>150</v>
      </c>
      <c r="C130" s="1" t="s">
        <v>148</v>
      </c>
      <c r="D130" s="1" t="s">
        <v>135</v>
      </c>
    </row>
    <row r="131" spans="1:4" x14ac:dyDescent="0.35">
      <c r="A131">
        <v>140537</v>
      </c>
      <c r="B131" s="1" t="s">
        <v>155</v>
      </c>
      <c r="C131" s="1" t="s">
        <v>146</v>
      </c>
      <c r="D131" s="1" t="s">
        <v>135</v>
      </c>
    </row>
    <row r="132" spans="1:4" x14ac:dyDescent="0.35">
      <c r="A132">
        <v>140546</v>
      </c>
      <c r="B132" s="1" t="s">
        <v>155</v>
      </c>
      <c r="C132" s="1" t="s">
        <v>148</v>
      </c>
      <c r="D132" s="1" t="s">
        <v>135</v>
      </c>
    </row>
    <row r="133" spans="1:4" x14ac:dyDescent="0.35">
      <c r="A133">
        <v>140589</v>
      </c>
      <c r="B133" s="1" t="s">
        <v>168</v>
      </c>
      <c r="C133" s="1" t="s">
        <v>148</v>
      </c>
      <c r="D133" s="1" t="s">
        <v>135</v>
      </c>
    </row>
    <row r="134" spans="1:4" x14ac:dyDescent="0.35">
      <c r="A134">
        <v>140663</v>
      </c>
      <c r="B134" s="1" t="s">
        <v>150</v>
      </c>
      <c r="C134" s="1" t="s">
        <v>148</v>
      </c>
      <c r="D134" s="1" t="s">
        <v>135</v>
      </c>
    </row>
    <row r="135" spans="1:4" x14ac:dyDescent="0.35">
      <c r="A135">
        <v>140712</v>
      </c>
      <c r="B135" s="1" t="s">
        <v>169</v>
      </c>
      <c r="C135" s="1" t="s">
        <v>146</v>
      </c>
      <c r="D135" s="1" t="s">
        <v>135</v>
      </c>
    </row>
    <row r="136" spans="1:4" x14ac:dyDescent="0.35">
      <c r="A136">
        <v>140732</v>
      </c>
      <c r="B136" s="1" t="s">
        <v>156</v>
      </c>
      <c r="C136" s="1" t="s">
        <v>146</v>
      </c>
      <c r="D136" s="1" t="s">
        <v>135</v>
      </c>
    </row>
    <row r="137" spans="1:4" x14ac:dyDescent="0.35">
      <c r="A137">
        <v>140878</v>
      </c>
      <c r="B137" s="1" t="s">
        <v>156</v>
      </c>
      <c r="C137" s="1" t="s">
        <v>148</v>
      </c>
      <c r="D137" s="1" t="s">
        <v>135</v>
      </c>
    </row>
    <row r="138" spans="1:4" x14ac:dyDescent="0.35">
      <c r="A138">
        <v>140919</v>
      </c>
      <c r="B138" s="1" t="s">
        <v>156</v>
      </c>
      <c r="C138" s="1" t="s">
        <v>146</v>
      </c>
      <c r="D138" s="1" t="s">
        <v>135</v>
      </c>
    </row>
    <row r="139" spans="1:4" x14ac:dyDescent="0.35">
      <c r="A139">
        <v>140959</v>
      </c>
      <c r="B139" s="1" t="s">
        <v>152</v>
      </c>
      <c r="C139" s="1" t="s">
        <v>146</v>
      </c>
      <c r="D139" s="1" t="s">
        <v>135</v>
      </c>
    </row>
    <row r="140" spans="1:4" x14ac:dyDescent="0.35">
      <c r="A140">
        <v>140968</v>
      </c>
      <c r="B140" s="1" t="s">
        <v>156</v>
      </c>
      <c r="C140" s="1" t="s">
        <v>148</v>
      </c>
      <c r="D140" s="1" t="s">
        <v>135</v>
      </c>
    </row>
    <row r="141" spans="1:4" x14ac:dyDescent="0.35">
      <c r="A141">
        <v>140994</v>
      </c>
      <c r="B141" s="1" t="s">
        <v>152</v>
      </c>
      <c r="C141" s="1" t="s">
        <v>146</v>
      </c>
      <c r="D141" s="1" t="s">
        <v>135</v>
      </c>
    </row>
    <row r="142" spans="1:4" x14ac:dyDescent="0.35">
      <c r="A142">
        <v>141056</v>
      </c>
      <c r="B142" s="1" t="s">
        <v>155</v>
      </c>
      <c r="C142" s="1" t="s">
        <v>148</v>
      </c>
      <c r="D142" s="1" t="s">
        <v>135</v>
      </c>
    </row>
    <row r="143" spans="1:4" x14ac:dyDescent="0.35">
      <c r="A143">
        <v>141061</v>
      </c>
      <c r="B143" s="1" t="s">
        <v>150</v>
      </c>
      <c r="C143" s="1" t="s">
        <v>148</v>
      </c>
      <c r="D143" s="1" t="s">
        <v>135</v>
      </c>
    </row>
    <row r="144" spans="1:4" x14ac:dyDescent="0.35">
      <c r="A144">
        <v>141084</v>
      </c>
      <c r="B144" s="1" t="s">
        <v>150</v>
      </c>
      <c r="C144" s="1" t="s">
        <v>148</v>
      </c>
      <c r="D144" s="1" t="s">
        <v>135</v>
      </c>
    </row>
    <row r="145" spans="1:4" x14ac:dyDescent="0.35">
      <c r="A145">
        <v>141093</v>
      </c>
      <c r="B145" s="1" t="s">
        <v>156</v>
      </c>
      <c r="C145" s="1" t="s">
        <v>148</v>
      </c>
      <c r="D145" s="1" t="s">
        <v>135</v>
      </c>
    </row>
    <row r="146" spans="1:4" x14ac:dyDescent="0.35">
      <c r="A146">
        <v>141115</v>
      </c>
      <c r="B146" s="1" t="s">
        <v>152</v>
      </c>
      <c r="C146" s="1" t="s">
        <v>148</v>
      </c>
      <c r="D146" s="1" t="s">
        <v>135</v>
      </c>
    </row>
    <row r="147" spans="1:4" x14ac:dyDescent="0.35">
      <c r="A147">
        <v>141558</v>
      </c>
      <c r="B147" s="1" t="s">
        <v>155</v>
      </c>
      <c r="C147" s="1" t="s">
        <v>148</v>
      </c>
      <c r="D147" s="1" t="s">
        <v>135</v>
      </c>
    </row>
    <row r="148" spans="1:4" x14ac:dyDescent="0.35">
      <c r="A148">
        <v>141588</v>
      </c>
      <c r="B148" s="1" t="s">
        <v>152</v>
      </c>
      <c r="C148" s="1" t="s">
        <v>146</v>
      </c>
      <c r="D148" s="1" t="s">
        <v>135</v>
      </c>
    </row>
    <row r="149" spans="1:4" x14ac:dyDescent="0.35">
      <c r="A149">
        <v>141664</v>
      </c>
      <c r="B149" s="1" t="s">
        <v>150</v>
      </c>
      <c r="C149" s="1" t="s">
        <v>148</v>
      </c>
      <c r="D149" s="1" t="s">
        <v>135</v>
      </c>
    </row>
    <row r="150" spans="1:4" x14ac:dyDescent="0.35">
      <c r="A150">
        <v>141915</v>
      </c>
      <c r="B150" s="1" t="s">
        <v>156</v>
      </c>
      <c r="C150" s="1" t="s">
        <v>146</v>
      </c>
      <c r="D150" s="1" t="s">
        <v>135</v>
      </c>
    </row>
    <row r="151" spans="1:4" x14ac:dyDescent="0.35">
      <c r="A151">
        <v>141966</v>
      </c>
      <c r="B151" s="1" t="s">
        <v>152</v>
      </c>
      <c r="C151" s="1" t="s">
        <v>146</v>
      </c>
      <c r="D151" s="1" t="s">
        <v>135</v>
      </c>
    </row>
    <row r="152" spans="1:4" x14ac:dyDescent="0.35">
      <c r="A152">
        <v>142021</v>
      </c>
      <c r="B152" s="1" t="s">
        <v>152</v>
      </c>
      <c r="C152" s="1" t="s">
        <v>146</v>
      </c>
      <c r="D152" s="1" t="s">
        <v>135</v>
      </c>
    </row>
    <row r="153" spans="1:4" x14ac:dyDescent="0.35">
      <c r="A153">
        <v>142071</v>
      </c>
      <c r="B153" s="1" t="s">
        <v>155</v>
      </c>
      <c r="C153" s="1" t="s">
        <v>146</v>
      </c>
      <c r="D153" s="1" t="s">
        <v>135</v>
      </c>
    </row>
    <row r="154" spans="1:4" x14ac:dyDescent="0.35">
      <c r="A154">
        <v>142216</v>
      </c>
      <c r="B154" s="1" t="s">
        <v>156</v>
      </c>
      <c r="C154" s="1" t="s">
        <v>146</v>
      </c>
      <c r="D154" s="1" t="s">
        <v>135</v>
      </c>
    </row>
    <row r="155" spans="1:4" x14ac:dyDescent="0.35">
      <c r="A155">
        <v>142294</v>
      </c>
      <c r="B155" s="1" t="s">
        <v>155</v>
      </c>
      <c r="C155" s="1" t="s">
        <v>146</v>
      </c>
      <c r="D155" s="1" t="s">
        <v>135</v>
      </c>
    </row>
    <row r="156" spans="1:4" x14ac:dyDescent="0.35">
      <c r="A156">
        <v>142418</v>
      </c>
      <c r="B156" s="1" t="s">
        <v>154</v>
      </c>
      <c r="C156" s="1" t="s">
        <v>146</v>
      </c>
      <c r="D156" s="1" t="s">
        <v>135</v>
      </c>
    </row>
    <row r="157" spans="1:4" x14ac:dyDescent="0.35">
      <c r="A157">
        <v>142472</v>
      </c>
      <c r="B157" s="1" t="s">
        <v>152</v>
      </c>
      <c r="C157" s="1" t="s">
        <v>148</v>
      </c>
      <c r="D157" s="1" t="s">
        <v>135</v>
      </c>
    </row>
    <row r="158" spans="1:4" x14ac:dyDescent="0.35">
      <c r="A158">
        <v>142534</v>
      </c>
      <c r="B158" s="1" t="s">
        <v>170</v>
      </c>
      <c r="C158" s="1" t="s">
        <v>148</v>
      </c>
      <c r="D158" s="1" t="s">
        <v>135</v>
      </c>
    </row>
    <row r="159" spans="1:4" x14ac:dyDescent="0.35">
      <c r="A159">
        <v>142697</v>
      </c>
      <c r="B159" s="1" t="s">
        <v>150</v>
      </c>
      <c r="C159" s="1" t="s">
        <v>146</v>
      </c>
      <c r="D159" s="1" t="s">
        <v>135</v>
      </c>
    </row>
    <row r="160" spans="1:4" x14ac:dyDescent="0.35">
      <c r="A160">
        <v>142728</v>
      </c>
      <c r="B160" s="1" t="s">
        <v>150</v>
      </c>
      <c r="C160" s="1" t="s">
        <v>148</v>
      </c>
      <c r="D160" s="1" t="s">
        <v>135</v>
      </c>
    </row>
    <row r="161" spans="1:4" x14ac:dyDescent="0.35">
      <c r="A161">
        <v>142896</v>
      </c>
      <c r="B161" s="1" t="s">
        <v>156</v>
      </c>
      <c r="C161" s="1" t="s">
        <v>148</v>
      </c>
      <c r="D161" s="1" t="s">
        <v>135</v>
      </c>
    </row>
    <row r="162" spans="1:4" x14ac:dyDescent="0.35">
      <c r="A162">
        <v>142900</v>
      </c>
      <c r="B162" s="1" t="s">
        <v>150</v>
      </c>
      <c r="C162" s="1" t="s">
        <v>148</v>
      </c>
      <c r="D162" s="1" t="s">
        <v>135</v>
      </c>
    </row>
    <row r="163" spans="1:4" x14ac:dyDescent="0.35">
      <c r="A163">
        <v>143241</v>
      </c>
      <c r="B163" s="1" t="s">
        <v>155</v>
      </c>
      <c r="C163" s="1" t="s">
        <v>148</v>
      </c>
      <c r="D163" s="1" t="s">
        <v>135</v>
      </c>
    </row>
    <row r="164" spans="1:4" x14ac:dyDescent="0.35">
      <c r="A164">
        <v>143313</v>
      </c>
      <c r="B164" s="1" t="s">
        <v>156</v>
      </c>
      <c r="C164" s="1" t="s">
        <v>148</v>
      </c>
      <c r="D164" s="1" t="s">
        <v>135</v>
      </c>
    </row>
    <row r="165" spans="1:4" x14ac:dyDescent="0.35">
      <c r="A165">
        <v>143326</v>
      </c>
      <c r="B165" s="1" t="s">
        <v>150</v>
      </c>
      <c r="C165" s="1" t="s">
        <v>148</v>
      </c>
      <c r="D165" s="1" t="s">
        <v>135</v>
      </c>
    </row>
    <row r="166" spans="1:4" x14ac:dyDescent="0.35">
      <c r="A166">
        <v>143508</v>
      </c>
      <c r="B166" s="1" t="s">
        <v>160</v>
      </c>
      <c r="C166" s="1" t="s">
        <v>148</v>
      </c>
      <c r="D166" s="1" t="s">
        <v>135</v>
      </c>
    </row>
    <row r="167" spans="1:4" x14ac:dyDescent="0.35">
      <c r="A167">
        <v>143550</v>
      </c>
      <c r="B167" s="1" t="s">
        <v>152</v>
      </c>
      <c r="C167" s="1" t="s">
        <v>146</v>
      </c>
      <c r="D167" s="1" t="s">
        <v>135</v>
      </c>
    </row>
    <row r="168" spans="1:4" x14ac:dyDescent="0.35">
      <c r="A168">
        <v>143616</v>
      </c>
      <c r="B168" s="1" t="s">
        <v>156</v>
      </c>
      <c r="C168" s="1" t="s">
        <v>146</v>
      </c>
      <c r="D168" s="1" t="s">
        <v>135</v>
      </c>
    </row>
    <row r="169" spans="1:4" x14ac:dyDescent="0.35">
      <c r="A169">
        <v>143811</v>
      </c>
      <c r="B169" s="1" t="s">
        <v>156</v>
      </c>
      <c r="C169" s="1" t="s">
        <v>146</v>
      </c>
      <c r="D169" s="1" t="s">
        <v>135</v>
      </c>
    </row>
    <row r="170" spans="1:4" x14ac:dyDescent="0.35">
      <c r="A170">
        <v>143814</v>
      </c>
      <c r="B170" s="1" t="s">
        <v>156</v>
      </c>
      <c r="C170" s="1" t="s">
        <v>146</v>
      </c>
      <c r="D170" s="1" t="s">
        <v>135</v>
      </c>
    </row>
    <row r="171" spans="1:4" x14ac:dyDescent="0.35">
      <c r="A171">
        <v>143940</v>
      </c>
      <c r="B171" s="1" t="s">
        <v>155</v>
      </c>
      <c r="C171" s="1" t="s">
        <v>146</v>
      </c>
      <c r="D171" s="1" t="s">
        <v>135</v>
      </c>
    </row>
    <row r="172" spans="1:4" x14ac:dyDescent="0.35">
      <c r="A172">
        <v>144564</v>
      </c>
      <c r="B172" s="1" t="s">
        <v>155</v>
      </c>
      <c r="C172" s="1" t="s">
        <v>146</v>
      </c>
      <c r="D172" s="1" t="s">
        <v>135</v>
      </c>
    </row>
    <row r="173" spans="1:4" x14ac:dyDescent="0.35">
      <c r="A173">
        <v>145445</v>
      </c>
      <c r="B173" s="1" t="s">
        <v>155</v>
      </c>
      <c r="C173" s="1" t="s">
        <v>146</v>
      </c>
      <c r="D173" s="1" t="s">
        <v>135</v>
      </c>
    </row>
    <row r="174" spans="1:4" x14ac:dyDescent="0.35">
      <c r="A174">
        <v>146109</v>
      </c>
      <c r="B174" s="1" t="s">
        <v>155</v>
      </c>
      <c r="C174" s="1" t="s">
        <v>146</v>
      </c>
      <c r="D174" s="1" t="s">
        <v>135</v>
      </c>
    </row>
    <row r="175" spans="1:4" x14ac:dyDescent="0.35">
      <c r="A175">
        <v>147184</v>
      </c>
      <c r="B175" s="1" t="s">
        <v>155</v>
      </c>
      <c r="C175" s="1" t="s">
        <v>146</v>
      </c>
      <c r="D175" s="1" t="s">
        <v>135</v>
      </c>
    </row>
    <row r="176" spans="1:4" x14ac:dyDescent="0.35">
      <c r="A176">
        <v>147185</v>
      </c>
      <c r="B176" s="1" t="s">
        <v>150</v>
      </c>
      <c r="C176" s="1" t="s">
        <v>148</v>
      </c>
      <c r="D176" s="1" t="s">
        <v>135</v>
      </c>
    </row>
    <row r="177" spans="1:4" x14ac:dyDescent="0.35">
      <c r="A177">
        <v>147188</v>
      </c>
      <c r="B177" s="1" t="s">
        <v>152</v>
      </c>
      <c r="C177" s="1" t="s">
        <v>148</v>
      </c>
      <c r="D177" s="1" t="s">
        <v>135</v>
      </c>
    </row>
    <row r="178" spans="1:4" x14ac:dyDescent="0.35">
      <c r="A178">
        <v>147203</v>
      </c>
      <c r="B178" s="1" t="s">
        <v>171</v>
      </c>
      <c r="C178" s="1" t="s">
        <v>146</v>
      </c>
      <c r="D178" s="1" t="s">
        <v>135</v>
      </c>
    </row>
    <row r="179" spans="1:4" x14ac:dyDescent="0.35">
      <c r="A179">
        <v>147218</v>
      </c>
      <c r="B179" s="1" t="s">
        <v>150</v>
      </c>
      <c r="C179" s="1" t="s">
        <v>148</v>
      </c>
      <c r="D179" s="1" t="s">
        <v>135</v>
      </c>
    </row>
    <row r="180" spans="1:4" x14ac:dyDescent="0.35">
      <c r="A180">
        <v>147221</v>
      </c>
      <c r="B180" s="1" t="s">
        <v>155</v>
      </c>
      <c r="C180" s="1" t="s">
        <v>146</v>
      </c>
      <c r="D180" s="1" t="s">
        <v>135</v>
      </c>
    </row>
    <row r="181" spans="1:4" x14ac:dyDescent="0.35">
      <c r="A181">
        <v>147235</v>
      </c>
      <c r="B181" s="1" t="s">
        <v>152</v>
      </c>
      <c r="C181" s="1" t="s">
        <v>146</v>
      </c>
      <c r="D181" s="1" t="s">
        <v>135</v>
      </c>
    </row>
    <row r="182" spans="1:4" x14ac:dyDescent="0.35">
      <c r="A182">
        <v>147244</v>
      </c>
      <c r="B182" s="1" t="s">
        <v>152</v>
      </c>
      <c r="C182" s="1" t="s">
        <v>148</v>
      </c>
      <c r="D182" s="1" t="s">
        <v>135</v>
      </c>
    </row>
    <row r="183" spans="1:4" x14ac:dyDescent="0.35">
      <c r="A183">
        <v>147246</v>
      </c>
      <c r="B183" s="1" t="s">
        <v>154</v>
      </c>
      <c r="C183" s="1" t="s">
        <v>148</v>
      </c>
      <c r="D183" s="1" t="s">
        <v>135</v>
      </c>
    </row>
    <row r="184" spans="1:4" x14ac:dyDescent="0.35">
      <c r="A184">
        <v>147249</v>
      </c>
      <c r="B184" s="1" t="s">
        <v>152</v>
      </c>
      <c r="C184" s="1" t="s">
        <v>146</v>
      </c>
      <c r="D184" s="1" t="s">
        <v>135</v>
      </c>
    </row>
    <row r="185" spans="1:4" x14ac:dyDescent="0.35">
      <c r="A185">
        <v>147251</v>
      </c>
      <c r="B185" s="1" t="s">
        <v>150</v>
      </c>
      <c r="C185" s="1" t="s">
        <v>148</v>
      </c>
      <c r="D185" s="1" t="s">
        <v>135</v>
      </c>
    </row>
    <row r="186" spans="1:4" x14ac:dyDescent="0.35">
      <c r="A186">
        <v>147263</v>
      </c>
      <c r="B186" s="1" t="s">
        <v>154</v>
      </c>
      <c r="C186" s="1" t="s">
        <v>146</v>
      </c>
      <c r="D186" s="1" t="s">
        <v>135</v>
      </c>
    </row>
    <row r="187" spans="1:4" x14ac:dyDescent="0.35">
      <c r="A187">
        <v>147270</v>
      </c>
      <c r="B187" s="1" t="s">
        <v>150</v>
      </c>
      <c r="C187" s="1" t="s">
        <v>148</v>
      </c>
      <c r="D187" s="1" t="s">
        <v>135</v>
      </c>
    </row>
    <row r="188" spans="1:4" x14ac:dyDescent="0.35">
      <c r="A188">
        <v>147271</v>
      </c>
      <c r="B188" s="1" t="s">
        <v>150</v>
      </c>
      <c r="C188" s="1" t="s">
        <v>148</v>
      </c>
      <c r="D188" s="1" t="s">
        <v>135</v>
      </c>
    </row>
    <row r="189" spans="1:4" x14ac:dyDescent="0.35">
      <c r="A189">
        <v>147282</v>
      </c>
      <c r="B189" s="1" t="s">
        <v>172</v>
      </c>
      <c r="C189" s="1" t="s">
        <v>146</v>
      </c>
      <c r="D189" s="1" t="s">
        <v>135</v>
      </c>
    </row>
    <row r="190" spans="1:4" x14ac:dyDescent="0.35">
      <c r="A190">
        <v>147290</v>
      </c>
      <c r="B190" s="1" t="s">
        <v>154</v>
      </c>
      <c r="C190" s="1" t="s">
        <v>148</v>
      </c>
      <c r="D190" s="1" t="s">
        <v>135</v>
      </c>
    </row>
    <row r="191" spans="1:4" x14ac:dyDescent="0.35">
      <c r="A191">
        <v>147295</v>
      </c>
      <c r="B191" s="1" t="s">
        <v>155</v>
      </c>
      <c r="C191" s="1" t="s">
        <v>146</v>
      </c>
      <c r="D191" s="1" t="s">
        <v>135</v>
      </c>
    </row>
    <row r="192" spans="1:4" x14ac:dyDescent="0.35">
      <c r="A192">
        <v>147298</v>
      </c>
      <c r="B192" s="1" t="s">
        <v>156</v>
      </c>
      <c r="C192" s="1" t="s">
        <v>148</v>
      </c>
      <c r="D192" s="1" t="s">
        <v>135</v>
      </c>
    </row>
    <row r="193" spans="1:4" x14ac:dyDescent="0.35">
      <c r="A193">
        <v>147301</v>
      </c>
      <c r="B193" s="1" t="s">
        <v>156</v>
      </c>
      <c r="C193" s="1" t="s">
        <v>148</v>
      </c>
      <c r="D193" s="1" t="s">
        <v>135</v>
      </c>
    </row>
    <row r="194" spans="1:4" x14ac:dyDescent="0.35">
      <c r="A194">
        <v>147309</v>
      </c>
      <c r="B194" s="1" t="s">
        <v>150</v>
      </c>
      <c r="C194" s="1" t="s">
        <v>148</v>
      </c>
      <c r="D194" s="1" t="s">
        <v>135</v>
      </c>
    </row>
    <row r="195" spans="1:4" x14ac:dyDescent="0.35">
      <c r="A195">
        <v>147316</v>
      </c>
      <c r="B195" s="1" t="s">
        <v>173</v>
      </c>
      <c r="C195" s="1" t="s">
        <v>146</v>
      </c>
      <c r="D195" s="1" t="s">
        <v>135</v>
      </c>
    </row>
    <row r="196" spans="1:4" x14ac:dyDescent="0.35">
      <c r="A196">
        <v>147317</v>
      </c>
      <c r="B196" s="1" t="s">
        <v>156</v>
      </c>
      <c r="C196" s="1" t="s">
        <v>146</v>
      </c>
      <c r="D196" s="1" t="s">
        <v>135</v>
      </c>
    </row>
    <row r="197" spans="1:4" x14ac:dyDescent="0.35">
      <c r="A197">
        <v>147327</v>
      </c>
      <c r="B197" s="1" t="s">
        <v>153</v>
      </c>
      <c r="C197" s="1" t="s">
        <v>146</v>
      </c>
      <c r="D197" s="1" t="s">
        <v>135</v>
      </c>
    </row>
    <row r="198" spans="1:4" x14ac:dyDescent="0.35">
      <c r="A198">
        <v>147330</v>
      </c>
      <c r="B198" s="1" t="s">
        <v>152</v>
      </c>
      <c r="C198" s="1" t="s">
        <v>148</v>
      </c>
      <c r="D198" s="1" t="s">
        <v>135</v>
      </c>
    </row>
    <row r="199" spans="1:4" x14ac:dyDescent="0.35">
      <c r="A199">
        <v>147366</v>
      </c>
      <c r="B199" s="1" t="s">
        <v>154</v>
      </c>
      <c r="C199" s="1" t="s">
        <v>148</v>
      </c>
      <c r="D199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3941-6398-4652-85B4-C84098368AF1}">
  <dimension ref="A1:E27"/>
  <sheetViews>
    <sheetView tabSelected="1" topLeftCell="A29" workbookViewId="0">
      <selection activeCell="A29" sqref="A29"/>
    </sheetView>
  </sheetViews>
  <sheetFormatPr defaultRowHeight="14.5" x14ac:dyDescent="0.35"/>
  <cols>
    <col min="1" max="1" width="9.1796875" bestFit="1" customWidth="1"/>
    <col min="2" max="2" width="5.54296875" customWidth="1"/>
    <col min="3" max="3" width="9" customWidth="1"/>
    <col min="5" max="5" width="14.54296875" bestFit="1" customWidth="1"/>
  </cols>
  <sheetData>
    <row r="1" spans="1:3" ht="1" customHeight="1" x14ac:dyDescent="0.35">
      <c r="A1" t="s">
        <v>178</v>
      </c>
      <c r="B1" t="s">
        <v>179</v>
      </c>
      <c r="C1" t="str">
        <f>CONCATENATE(A1,B1)</f>
        <v>Professor Joshua O'Donnell Sebastian Hunt</v>
      </c>
    </row>
    <row r="2" spans="1:3" hidden="1" x14ac:dyDescent="0.35">
      <c r="C2" t="str">
        <f>MID(B1,7,10)</f>
        <v xml:space="preserve"> O'Donnell</v>
      </c>
    </row>
    <row r="3" spans="1:3" hidden="1" x14ac:dyDescent="0.35">
      <c r="C3" t="str">
        <f>LEFT(A1,4)</f>
        <v>Prof</v>
      </c>
    </row>
    <row r="4" spans="1:3" hidden="1" x14ac:dyDescent="0.35">
      <c r="C4" t="str">
        <f>RIGHT(B1,4)</f>
        <v>Hunt</v>
      </c>
    </row>
    <row r="5" spans="1:3" hidden="1" x14ac:dyDescent="0.35">
      <c r="C5" s="3">
        <f>LEN(A1)</f>
        <v>10</v>
      </c>
    </row>
    <row r="6" spans="1:3" hidden="1" x14ac:dyDescent="0.35">
      <c r="C6" t="str">
        <f>SUBSTITUTE(B1,"O'Donnell Sebastian", "O.S." )</f>
        <v>Joshua O.S. Hunt</v>
      </c>
    </row>
    <row r="7" spans="1:3" hidden="1" x14ac:dyDescent="0.35">
      <c r="C7" s="3">
        <f>FIND("Sebastian",B1)</f>
        <v>18</v>
      </c>
    </row>
    <row r="8" spans="1:3" hidden="1" x14ac:dyDescent="0.35"/>
    <row r="9" spans="1:3" hidden="1" x14ac:dyDescent="0.35"/>
    <row r="10" spans="1:3" hidden="1" x14ac:dyDescent="0.35">
      <c r="A10">
        <v>14</v>
      </c>
      <c r="B10">
        <v>76.45</v>
      </c>
      <c r="C10">
        <f>ROUND(B10,1)</f>
        <v>76.5</v>
      </c>
    </row>
    <row r="11" spans="1:3" hidden="1" x14ac:dyDescent="0.35">
      <c r="A11">
        <v>34</v>
      </c>
      <c r="C11">
        <f>LARGE(A10:A12,2)</f>
        <v>34</v>
      </c>
    </row>
    <row r="12" spans="1:3" hidden="1" x14ac:dyDescent="0.35">
      <c r="A12">
        <v>52</v>
      </c>
      <c r="C12">
        <f>SMALL(A10:A12,3)</f>
        <v>52</v>
      </c>
    </row>
    <row r="13" spans="1:3" hidden="1" x14ac:dyDescent="0.35">
      <c r="C13">
        <f>PRODUCT(A10,B10)</f>
        <v>1070.3</v>
      </c>
    </row>
    <row r="14" spans="1:3" hidden="1" x14ac:dyDescent="0.35">
      <c r="C14">
        <f>EXP(A10)</f>
        <v>1202604.2841647768</v>
      </c>
    </row>
    <row r="15" spans="1:3" hidden="1" x14ac:dyDescent="0.35">
      <c r="C15">
        <f ca="1">RAND()</f>
        <v>0.4976035851102546</v>
      </c>
    </row>
    <row r="16" spans="1:3" hidden="1" x14ac:dyDescent="0.35">
      <c r="C16">
        <f ca="1">RANDBETWEEN(A10,A12)</f>
        <v>30</v>
      </c>
    </row>
    <row r="17" spans="1:5" x14ac:dyDescent="0.35">
      <c r="A17" t="s">
        <v>180</v>
      </c>
      <c r="B17" t="s">
        <v>181</v>
      </c>
      <c r="C17" t="s">
        <v>182</v>
      </c>
    </row>
    <row r="18" spans="1:5" x14ac:dyDescent="0.35">
      <c r="A18">
        <v>3</v>
      </c>
      <c r="B18">
        <v>26</v>
      </c>
      <c r="C18">
        <v>1986</v>
      </c>
      <c r="E18" s="2">
        <f ca="1">TODAY()</f>
        <v>44376</v>
      </c>
    </row>
    <row r="19" spans="1:5" x14ac:dyDescent="0.35">
      <c r="E19" s="4">
        <f ca="1">NOW()</f>
        <v>44376.911000810185</v>
      </c>
    </row>
    <row r="20" spans="1:5" x14ac:dyDescent="0.35">
      <c r="E20" s="2">
        <f>DATE(C18,A18,B18)</f>
        <v>31497</v>
      </c>
    </row>
    <row r="21" spans="1:5" x14ac:dyDescent="0.35">
      <c r="E21">
        <f>DAY(14356)</f>
        <v>21</v>
      </c>
    </row>
    <row r="22" spans="1:5" x14ac:dyDescent="0.35">
      <c r="E22">
        <f>MONTH(14356)</f>
        <v>4</v>
      </c>
    </row>
    <row r="23" spans="1:5" x14ac:dyDescent="0.35">
      <c r="E23">
        <f>YEAR(14356)</f>
        <v>1939</v>
      </c>
    </row>
    <row r="24" spans="1:5" x14ac:dyDescent="0.35">
      <c r="E24">
        <f>WEEKNUM(14356)</f>
        <v>16</v>
      </c>
    </row>
    <row r="25" spans="1:5" x14ac:dyDescent="0.35">
      <c r="E25">
        <f>WEEKDAY(14356)</f>
        <v>6</v>
      </c>
    </row>
    <row r="26" spans="1:5" x14ac:dyDescent="0.35">
      <c r="E26">
        <f ca="1">_xlfn.DAYS(E18,E20)</f>
        <v>12879</v>
      </c>
    </row>
    <row r="27" spans="1:5" x14ac:dyDescent="0.35">
      <c r="E27">
        <f ca="1">NETWORKDAYS(E20,E18)</f>
        <v>9200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10C2F8-40E7-4D3F-8681-FF1F234542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payroll_data</vt:lpstr>
      <vt:lpstr>reference_data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Hunt</dc:creator>
  <cp:lastModifiedBy>Professor Hunt</cp:lastModifiedBy>
  <dcterms:created xsi:type="dcterms:W3CDTF">2021-06-29T19:32:20Z</dcterms:created>
  <dcterms:modified xsi:type="dcterms:W3CDTF">2021-06-30T04:18:46Z</dcterms:modified>
</cp:coreProperties>
</file>