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C22" i="1"/>
  <c r="C6" i="1"/>
  <c r="C7" i="1"/>
  <c r="C38" i="1" l="1"/>
  <c r="C39" i="1"/>
  <c r="C37" i="1"/>
  <c r="C24" i="1"/>
  <c r="C25" i="1"/>
  <c r="C26" i="1"/>
  <c r="C27" i="1"/>
  <c r="C23" i="1"/>
  <c r="B39" i="1"/>
  <c r="B38" i="1"/>
  <c r="B37" i="1"/>
  <c r="C8" i="1"/>
  <c r="C9" i="1"/>
  <c r="C10" i="1"/>
  <c r="C11" i="1"/>
  <c r="C12" i="1"/>
  <c r="C13" i="1"/>
  <c r="C14" i="1"/>
  <c r="C15" i="1"/>
  <c r="C16" i="1"/>
  <c r="B27" i="1"/>
  <c r="B26" i="1"/>
  <c r="B25" i="1"/>
  <c r="B24" i="1"/>
  <c r="B23" i="1"/>
  <c r="B16" i="1" l="1"/>
  <c r="B15" i="1"/>
  <c r="B14" i="1"/>
  <c r="B13" i="1"/>
  <c r="B12" i="1"/>
  <c r="B11" i="1"/>
  <c r="B10" i="1"/>
  <c r="B9" i="1"/>
  <c r="B8" i="1"/>
  <c r="B7" i="1"/>
</calcChain>
</file>

<file path=xl/sharedStrings.xml><?xml version="1.0" encoding="utf-8"?>
<sst xmlns="http://schemas.openxmlformats.org/spreadsheetml/2006/main" count="9" uniqueCount="9">
  <si>
    <t>8 Mhz</t>
  </si>
  <si>
    <t>16 Mhz</t>
  </si>
  <si>
    <t>24 Mhz</t>
  </si>
  <si>
    <t>10 samples</t>
  </si>
  <si>
    <t>(80e6 / 8e6)</t>
  </si>
  <si>
    <t>(80e6 / 16e6)</t>
  </si>
  <si>
    <t>5 samples</t>
  </si>
  <si>
    <t>(80e6 / 24e6)</t>
  </si>
  <si>
    <t>~3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</si>
</sst>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 Mhz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Sheet1!$B$6:$B$16</c:f>
              <c:numCache>
                <c:formatCode>0.00E+00</c:formatCode>
                <c:ptCount val="11"/>
                <c:pt idx="0" formatCode="General">
                  <c:v>0</c:v>
                </c:pt>
                <c:pt idx="1">
                  <c:v>1.2499999999999999E-8</c:v>
                </c:pt>
                <c:pt idx="2">
                  <c:v>2.4999999999999999E-8</c:v>
                </c:pt>
                <c:pt idx="3">
                  <c:v>3.7499999999999998E-8</c:v>
                </c:pt>
                <c:pt idx="4">
                  <c:v>4.9999999999999998E-8</c:v>
                </c:pt>
                <c:pt idx="5">
                  <c:v>6.2499999999999997E-8</c:v>
                </c:pt>
                <c:pt idx="6">
                  <c:v>7.4999999999999997E-8</c:v>
                </c:pt>
                <c:pt idx="7">
                  <c:v>8.7499999999999996E-8</c:v>
                </c:pt>
                <c:pt idx="8">
                  <c:v>9.9999999999999995E-8</c:v>
                </c:pt>
                <c:pt idx="9">
                  <c:v>1.1249999999999999E-7</c:v>
                </c:pt>
                <c:pt idx="10">
                  <c:v>1.2499999999999999E-7</c:v>
                </c:pt>
              </c:numCache>
            </c:numRef>
          </c:xVal>
          <c:yVal>
            <c:numRef>
              <c:f>Sheet1!$C$6:$C$16</c:f>
              <c:numCache>
                <c:formatCode>General</c:formatCode>
                <c:ptCount val="11"/>
                <c:pt idx="0">
                  <c:v>0</c:v>
                </c:pt>
                <c:pt idx="1">
                  <c:v>308168.16656866384</c:v>
                </c:pt>
                <c:pt idx="2">
                  <c:v>498626.56775883713</c:v>
                </c:pt>
                <c:pt idx="3">
                  <c:v>498626.56775883719</c:v>
                </c:pt>
                <c:pt idx="4">
                  <c:v>308168.1665686639</c:v>
                </c:pt>
                <c:pt idx="5">
                  <c:v>2.9706314036252734E-10</c:v>
                </c:pt>
                <c:pt idx="6">
                  <c:v>-308168.16656866361</c:v>
                </c:pt>
                <c:pt idx="7">
                  <c:v>-498626.56775883713</c:v>
                </c:pt>
                <c:pt idx="8">
                  <c:v>-498626.56775883719</c:v>
                </c:pt>
                <c:pt idx="9">
                  <c:v>-308168.16656866396</c:v>
                </c:pt>
                <c:pt idx="10">
                  <c:v>-5.9412628072505469E-10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D1-45F7-96BD-B51F44581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512640"/>
        <c:axId val="1756511808"/>
      </c:scatterChart>
      <c:valAx>
        <c:axId val="175651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511808"/>
        <c:crosses val="autoZero"/>
        <c:crossBetween val="midCat"/>
      </c:valAx>
      <c:valAx>
        <c:axId val="175651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51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 Mhz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Sheet1!$B$22:$B$27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1.2499999999999999E-8</c:v>
                </c:pt>
                <c:pt idx="2">
                  <c:v>2.4999999999999999E-8</c:v>
                </c:pt>
                <c:pt idx="3">
                  <c:v>3.7499999999999998E-8</c:v>
                </c:pt>
                <c:pt idx="4">
                  <c:v>4.9999999999999998E-8</c:v>
                </c:pt>
                <c:pt idx="5">
                  <c:v>6.2499999999999997E-8</c:v>
                </c:pt>
              </c:numCache>
            </c:numRef>
          </c:xVal>
          <c:yVal>
            <c:numRef>
              <c:f>Sheet1!$C$22:$C$27</c:f>
              <c:numCache>
                <c:formatCode>General</c:formatCode>
                <c:ptCount val="6"/>
                <c:pt idx="0">
                  <c:v>0</c:v>
                </c:pt>
                <c:pt idx="1">
                  <c:v>498626.56775883713</c:v>
                </c:pt>
                <c:pt idx="2">
                  <c:v>308168.1665686639</c:v>
                </c:pt>
                <c:pt idx="3">
                  <c:v>-308168.16656866361</c:v>
                </c:pt>
                <c:pt idx="4">
                  <c:v>-498626.56775883719</c:v>
                </c:pt>
                <c:pt idx="5">
                  <c:v>-5.9412628072505469E-10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24-431C-85DE-AF8E783E7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03647"/>
        <c:axId val="24302815"/>
      </c:scatterChart>
      <c:valAx>
        <c:axId val="2430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02815"/>
        <c:crosses val="autoZero"/>
        <c:crossBetween val="midCat"/>
      </c:valAx>
      <c:valAx>
        <c:axId val="2430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03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24</a:t>
            </a:r>
            <a:r>
              <a:rPr lang="en-US" baseline="0"/>
              <a:t> Mhz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Sheet1!$B$36:$B$39</c:f>
              <c:numCache>
                <c:formatCode>0.00E+00</c:formatCode>
                <c:ptCount val="4"/>
                <c:pt idx="0" formatCode="General">
                  <c:v>0</c:v>
                </c:pt>
                <c:pt idx="1">
                  <c:v>1.2499999999999999E-8</c:v>
                </c:pt>
                <c:pt idx="2">
                  <c:v>2.4999999999999999E-8</c:v>
                </c:pt>
                <c:pt idx="3">
                  <c:v>3.7499999999999998E-8</c:v>
                </c:pt>
              </c:numCache>
            </c:numRef>
          </c:xVal>
          <c:yVal>
            <c:numRef>
              <c:f>Sheet1!$C$36:$C$39</c:f>
              <c:numCache>
                <c:formatCode>General</c:formatCode>
                <c:ptCount val="4"/>
                <c:pt idx="0">
                  <c:v>0</c:v>
                </c:pt>
                <c:pt idx="1">
                  <c:v>498626.56775883719</c:v>
                </c:pt>
                <c:pt idx="2">
                  <c:v>-308168.16656866379</c:v>
                </c:pt>
                <c:pt idx="3">
                  <c:v>-308168.16656866396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DA-4BC2-87B8-E3B32CB7F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81231"/>
        <c:axId val="21874991"/>
      </c:scatterChart>
      <c:valAx>
        <c:axId val="21881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4991"/>
        <c:crosses val="autoZero"/>
        <c:crossBetween val="midCat"/>
      </c:valAx>
      <c:valAx>
        <c:axId val="2187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1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</xdr:row>
      <xdr:rowOff>14287</xdr:rowOff>
    </xdr:from>
    <xdr:to>
      <xdr:col>11</xdr:col>
      <xdr:colOff>371475</xdr:colOff>
      <xdr:row>17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18</xdr:row>
      <xdr:rowOff>104775</xdr:rowOff>
    </xdr:from>
    <xdr:to>
      <xdr:col>11</xdr:col>
      <xdr:colOff>476250</xdr:colOff>
      <xdr:row>32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161925</xdr:colOff>
      <xdr:row>33</xdr:row>
      <xdr:rowOff>152400</xdr:rowOff>
    </xdr:from>
    <xdr:to>
      <xdr:col>11</xdr:col>
      <xdr:colOff>466725</xdr:colOff>
      <xdr:row>48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"/>
  <sheetViews>
    <sheetView tabSelected="1" topLeftCell="A13" zoomScale="110" zoomScaleNormal="110" workbookViewId="0">
      <selection activeCell="D27" sqref="D27"/>
    </sheetView>
  </sheetViews>
  <sheetFormatPr defaultRowHeight="15" x14ac:dyDescent="0.25"/>
  <cols>
    <col min="2" max="2" width="11" bestFit="1" customWidth="1"/>
    <col min="3" max="3" width="12.7109375" customWidth="1"/>
  </cols>
  <sheetData>
    <row r="2" spans="2:6" x14ac:dyDescent="0.25">
      <c r="C2" t="s">
        <v>4</v>
      </c>
    </row>
    <row r="3" spans="2:6" x14ac:dyDescent="0.25">
      <c r="C3" t="s">
        <v>3</v>
      </c>
    </row>
    <row r="4" spans="2:6" x14ac:dyDescent="0.25">
      <c r="B4" s="3" t="s">
        <v>0</v>
      </c>
    </row>
    <row r="6" spans="2:6" x14ac:dyDescent="0.25">
      <c r="B6">
        <v>0</v>
      </c>
      <c r="C6">
        <f>SIN(2*PI()*8000000*B6)*(2^19-1)</f>
        <v>0</v>
      </c>
      <c r="F6" s="1"/>
    </row>
    <row r="7" spans="2:6" x14ac:dyDescent="0.25">
      <c r="B7" s="1">
        <f>0.0000000125*1</f>
        <v>1.2499999999999999E-8</v>
      </c>
      <c r="C7">
        <f>SIN(2*PI()*8000000*B7)*(2^19-1)</f>
        <v>308168.16656866384</v>
      </c>
    </row>
    <row r="8" spans="2:6" x14ac:dyDescent="0.25">
      <c r="B8" s="1">
        <f>0.0000000125*2</f>
        <v>2.4999999999999999E-8</v>
      </c>
      <c r="C8">
        <f t="shared" ref="C8:C16" si="0">SIN(2*PI()*8000000*B8)*(2^19-1)</f>
        <v>498626.56775883713</v>
      </c>
    </row>
    <row r="9" spans="2:6" x14ac:dyDescent="0.25">
      <c r="B9" s="1">
        <f>0.0000000125*3</f>
        <v>3.7499999999999998E-8</v>
      </c>
      <c r="C9">
        <f t="shared" si="0"/>
        <v>498626.56775883719</v>
      </c>
    </row>
    <row r="10" spans="2:6" x14ac:dyDescent="0.25">
      <c r="B10" s="1">
        <f>0.0000000125*4</f>
        <v>4.9999999999999998E-8</v>
      </c>
      <c r="C10">
        <f t="shared" si="0"/>
        <v>308168.1665686639</v>
      </c>
    </row>
    <row r="11" spans="2:6" x14ac:dyDescent="0.25">
      <c r="B11" s="1">
        <f>0.0000000125*5</f>
        <v>6.2499999999999997E-8</v>
      </c>
      <c r="C11">
        <f t="shared" si="0"/>
        <v>2.9706314036252734E-10</v>
      </c>
    </row>
    <row r="12" spans="2:6" x14ac:dyDescent="0.25">
      <c r="B12" s="1">
        <f>0.0000000125*6</f>
        <v>7.4999999999999997E-8</v>
      </c>
      <c r="C12">
        <f t="shared" si="0"/>
        <v>-308168.16656866361</v>
      </c>
    </row>
    <row r="13" spans="2:6" x14ac:dyDescent="0.25">
      <c r="B13" s="1">
        <f>0.0000000125*7</f>
        <v>8.7499999999999996E-8</v>
      </c>
      <c r="C13">
        <f t="shared" si="0"/>
        <v>-498626.56775883713</v>
      </c>
    </row>
    <row r="14" spans="2:6" x14ac:dyDescent="0.25">
      <c r="B14" s="1">
        <f>0.0000000125*8</f>
        <v>9.9999999999999995E-8</v>
      </c>
      <c r="C14">
        <f t="shared" si="0"/>
        <v>-498626.56775883719</v>
      </c>
    </row>
    <row r="15" spans="2:6" x14ac:dyDescent="0.25">
      <c r="B15" s="1">
        <f>0.0000000125*9</f>
        <v>1.1249999999999999E-7</v>
      </c>
      <c r="C15">
        <f t="shared" si="0"/>
        <v>-308168.16656866396</v>
      </c>
    </row>
    <row r="16" spans="2:6" x14ac:dyDescent="0.25">
      <c r="B16" s="1">
        <f>0.0000000125*10</f>
        <v>1.2499999999999999E-7</v>
      </c>
      <c r="C16">
        <f t="shared" si="0"/>
        <v>-5.9412628072505469E-10</v>
      </c>
    </row>
    <row r="19" spans="2:3" x14ac:dyDescent="0.25">
      <c r="C19" t="s">
        <v>5</v>
      </c>
    </row>
    <row r="20" spans="2:3" x14ac:dyDescent="0.25">
      <c r="C20" t="s">
        <v>6</v>
      </c>
    </row>
    <row r="21" spans="2:3" x14ac:dyDescent="0.25">
      <c r="B21" s="2" t="s">
        <v>1</v>
      </c>
    </row>
    <row r="22" spans="2:3" x14ac:dyDescent="0.25">
      <c r="B22">
        <v>0</v>
      </c>
      <c r="C22">
        <f>SIN(2*PI()*16000000*B22)*(2^19-1)</f>
        <v>0</v>
      </c>
    </row>
    <row r="23" spans="2:3" x14ac:dyDescent="0.25">
      <c r="B23" s="1">
        <f>0.0000000125*1</f>
        <v>1.2499999999999999E-8</v>
      </c>
      <c r="C23">
        <f>SIN(2*PI()*16000000*B23)*(2^19-1)</f>
        <v>498626.56775883713</v>
      </c>
    </row>
    <row r="24" spans="2:3" x14ac:dyDescent="0.25">
      <c r="B24" s="1">
        <f>0.0000000125*2</f>
        <v>2.4999999999999999E-8</v>
      </c>
      <c r="C24">
        <f t="shared" ref="C24:C27" si="1">SIN(2*PI()*16000000*B24)*(2^19-1)</f>
        <v>308168.1665686639</v>
      </c>
    </row>
    <row r="25" spans="2:3" x14ac:dyDescent="0.25">
      <c r="B25" s="1">
        <f>0.0000000125*3</f>
        <v>3.7499999999999998E-8</v>
      </c>
      <c r="C25">
        <f t="shared" si="1"/>
        <v>-308168.16656866361</v>
      </c>
    </row>
    <row r="26" spans="2:3" x14ac:dyDescent="0.25">
      <c r="B26" s="1">
        <f>0.0000000125*4</f>
        <v>4.9999999999999998E-8</v>
      </c>
      <c r="C26">
        <f t="shared" si="1"/>
        <v>-498626.56775883719</v>
      </c>
    </row>
    <row r="27" spans="2:3" x14ac:dyDescent="0.25">
      <c r="B27" s="1">
        <f>0.0000000125*5</f>
        <v>6.2499999999999997E-8</v>
      </c>
      <c r="C27">
        <f t="shared" si="1"/>
        <v>-5.9412628072505469E-10</v>
      </c>
    </row>
    <row r="28" spans="2:3" x14ac:dyDescent="0.25">
      <c r="B28" s="1"/>
    </row>
    <row r="29" spans="2:3" x14ac:dyDescent="0.25">
      <c r="B29" s="1"/>
    </row>
    <row r="30" spans="2:3" x14ac:dyDescent="0.25">
      <c r="B30" s="1"/>
    </row>
    <row r="31" spans="2:3" x14ac:dyDescent="0.25">
      <c r="B31" s="1"/>
    </row>
    <row r="32" spans="2:3" x14ac:dyDescent="0.25">
      <c r="B32" s="1"/>
    </row>
    <row r="33" spans="2:3" x14ac:dyDescent="0.25">
      <c r="C33" t="s">
        <v>7</v>
      </c>
    </row>
    <row r="34" spans="2:3" x14ac:dyDescent="0.25">
      <c r="C34" t="s">
        <v>8</v>
      </c>
    </row>
    <row r="35" spans="2:3" x14ac:dyDescent="0.25">
      <c r="B35" s="2" t="s">
        <v>2</v>
      </c>
    </row>
    <row r="36" spans="2:3" x14ac:dyDescent="0.25">
      <c r="B36">
        <v>0</v>
      </c>
      <c r="C36">
        <f>SIN(2*PI()*24000000*B36)*(2^19-1)</f>
        <v>0</v>
      </c>
    </row>
    <row r="37" spans="2:3" x14ac:dyDescent="0.25">
      <c r="B37" s="1">
        <f>0.0000000125*1</f>
        <v>1.2499999999999999E-8</v>
      </c>
      <c r="C37">
        <f>SIN(2*PI()*24000000*B37)*(2^19-1)</f>
        <v>498626.56775883719</v>
      </c>
    </row>
    <row r="38" spans="2:3" x14ac:dyDescent="0.25">
      <c r="B38" s="1">
        <f>0.0000000125*2</f>
        <v>2.4999999999999999E-8</v>
      </c>
      <c r="C38">
        <f t="shared" ref="C38:C39" si="2">SIN(2*PI()*24000000*B38)*(2^19-1)</f>
        <v>-308168.16656866379</v>
      </c>
    </row>
    <row r="39" spans="2:3" x14ac:dyDescent="0.25">
      <c r="B39" s="1">
        <f>0.0000000125*3</f>
        <v>3.7499999999999998E-8</v>
      </c>
      <c r="C39">
        <f t="shared" si="2"/>
        <v>-308168.16656866396</v>
      </c>
    </row>
    <row r="40" spans="2:3" x14ac:dyDescent="0.25">
      <c r="B40" s="1"/>
    </row>
    <row r="41" spans="2:3" x14ac:dyDescent="0.25">
      <c r="B41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2019-09-10T00:43:05Z</dcterms:modified>
</cp:coreProperties>
</file>