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RO\EPSCoR\STATEWIDE\"/>
    </mc:Choice>
  </mc:AlternateContent>
  <xr:revisionPtr revIDLastSave="0" documentId="13_ncr:1_{78433FCC-26DD-4C0F-90A7-062D9BFB8780}" xr6:coauthVersionLast="47" xr6:coauthVersionMax="47" xr10:uidLastSave="{00000000-0000-0000-0000-000000000000}"/>
  <bookViews>
    <workbookView xWindow="26010" yWindow="1125" windowWidth="23835" windowHeight="19095" xr2:uid="{840DBC57-F80A-4695-956B-212DB7F3F024}"/>
  </bookViews>
  <sheets>
    <sheet name="All" sheetId="8" r:id="rId1"/>
    <sheet name="UI Total" sheetId="1" r:id="rId2"/>
    <sheet name="BSU Total" sheetId="5" r:id="rId3"/>
    <sheet name="ISU Total" sheetId="6" r:id="rId4"/>
    <sheet name="UI Data" sheetId="3" r:id="rId5"/>
    <sheet name="BSU Data" sheetId="4" r:id="rId6"/>
    <sheet name="ISU 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0" i="8" l="1"/>
  <c r="J68" i="8"/>
  <c r="J48" i="8"/>
  <c r="K27" i="8"/>
  <c r="K3" i="8"/>
  <c r="Q35" i="8"/>
  <c r="P35" i="8"/>
  <c r="Q28" i="8"/>
  <c r="P28" i="8"/>
  <c r="Q22" i="8"/>
  <c r="P22" i="8"/>
  <c r="Q12" i="8"/>
  <c r="P12" i="8"/>
  <c r="Q3" i="8"/>
  <c r="P3" i="8"/>
  <c r="E34" i="6"/>
  <c r="D34" i="6"/>
  <c r="E27" i="6"/>
  <c r="D27" i="6"/>
  <c r="E21" i="6"/>
  <c r="D21" i="6"/>
  <c r="D11" i="6"/>
  <c r="E11" i="6"/>
  <c r="D2" i="6"/>
  <c r="E2" i="6"/>
  <c r="K90" i="8"/>
  <c r="K68" i="8"/>
  <c r="K48" i="8"/>
  <c r="K28" i="8"/>
  <c r="J27" i="8"/>
  <c r="J3" i="8"/>
  <c r="E57" i="8"/>
  <c r="D57" i="8"/>
  <c r="E43" i="8"/>
  <c r="E32" i="8"/>
  <c r="E27" i="8" s="1"/>
  <c r="D27" i="8"/>
  <c r="E26" i="8"/>
  <c r="E14" i="8" s="1"/>
  <c r="D14" i="8"/>
  <c r="E3" i="8"/>
  <c r="D3" i="8"/>
  <c r="AS5" i="7"/>
  <c r="AJ12" i="7"/>
  <c r="AJ10" i="7"/>
  <c r="AJ2" i="7"/>
  <c r="AJ4" i="7" s="1"/>
  <c r="AJ6" i="7"/>
  <c r="AA6" i="7"/>
  <c r="AA7" i="7" s="1"/>
  <c r="AA3" i="7"/>
  <c r="R11" i="7"/>
  <c r="R15" i="7"/>
  <c r="R13" i="7"/>
  <c r="R9" i="7"/>
  <c r="R7" i="7"/>
  <c r="I5" i="7"/>
  <c r="I8" i="7"/>
  <c r="E89" i="5"/>
  <c r="D89" i="5"/>
  <c r="AS43" i="4"/>
  <c r="AS33" i="4"/>
  <c r="R16" i="7" l="1"/>
  <c r="AS11" i="4"/>
  <c r="AS13" i="4"/>
  <c r="AS44" i="4"/>
  <c r="AS35" i="4"/>
  <c r="AS28" i="4"/>
  <c r="AS24" i="4"/>
  <c r="AS22" i="4"/>
  <c r="AS19" i="4"/>
  <c r="AS14" i="4"/>
  <c r="AS6" i="4"/>
  <c r="E67" i="5"/>
  <c r="D67" i="5"/>
  <c r="AJ56" i="4" l="1"/>
  <c r="AJ48" i="4"/>
  <c r="AJ49" i="4"/>
  <c r="AJ51" i="4" s="1"/>
  <c r="AJ42" i="4"/>
  <c r="AJ5" i="4" l="1"/>
  <c r="AJ52" i="4"/>
  <c r="AJ36" i="4"/>
  <c r="AJ39" i="4" s="1"/>
  <c r="AJ31" i="4"/>
  <c r="AJ34" i="4" s="1"/>
  <c r="AJ26" i="4"/>
  <c r="AJ24" i="4"/>
  <c r="AJ21" i="4"/>
  <c r="AJ22" i="4" s="1"/>
  <c r="AJ18" i="4"/>
  <c r="AJ15" i="4"/>
  <c r="AJ13" i="4"/>
  <c r="AJ9" i="4"/>
  <c r="AJ12" i="4" s="1"/>
  <c r="AJ6" i="4"/>
  <c r="AA36" i="4"/>
  <c r="E47" i="5"/>
  <c r="D47" i="5"/>
  <c r="AA52" i="4"/>
  <c r="AA49" i="4"/>
  <c r="AA40" i="4"/>
  <c r="AA33" i="4"/>
  <c r="AA29" i="4"/>
  <c r="AA23" i="4"/>
  <c r="AA27" i="4" s="1"/>
  <c r="AA21" i="4"/>
  <c r="AA19" i="4"/>
  <c r="AA16" i="4"/>
  <c r="AA17" i="4" s="1"/>
  <c r="AA14" i="4"/>
  <c r="AA11" i="4"/>
  <c r="AA4" i="4"/>
  <c r="AA6" i="4" s="1"/>
  <c r="AA3" i="4"/>
  <c r="D26" i="5"/>
  <c r="R52" i="4"/>
  <c r="R49" i="4"/>
  <c r="R44" i="4"/>
  <c r="R40" i="4"/>
  <c r="R39" i="4"/>
  <c r="R35" i="4"/>
  <c r="R37" i="4" s="1"/>
  <c r="R31" i="4"/>
  <c r="R14" i="4"/>
  <c r="R16" i="4" s="1"/>
  <c r="R8" i="4"/>
  <c r="R10" i="4" s="1"/>
  <c r="R7" i="4"/>
  <c r="R5" i="4"/>
  <c r="E27" i="5"/>
  <c r="E26" i="5" s="1"/>
  <c r="R27" i="4"/>
  <c r="R18" i="4"/>
  <c r="R20" i="4" s="1"/>
  <c r="R23" i="4"/>
  <c r="E2" i="5"/>
  <c r="D2" i="5"/>
  <c r="I62" i="4"/>
  <c r="I57" i="4"/>
  <c r="I55" i="4"/>
  <c r="I29" i="4"/>
  <c r="I25" i="4"/>
  <c r="I27" i="4"/>
  <c r="I10" i="4"/>
  <c r="I14" i="4"/>
  <c r="I64" i="4"/>
  <c r="I63" i="4" s="1"/>
  <c r="I47" i="4"/>
  <c r="I44" i="4"/>
  <c r="I41" i="4"/>
  <c r="I43" i="4" s="1"/>
  <c r="I34" i="4"/>
  <c r="I37" i="4"/>
  <c r="I32" i="4"/>
  <c r="I30" i="4"/>
  <c r="I22" i="4"/>
  <c r="I15" i="4"/>
  <c r="I17" i="4" s="1"/>
  <c r="I18" i="4"/>
  <c r="I6" i="4"/>
  <c r="I4" i="4"/>
  <c r="I2" i="4"/>
  <c r="F54" i="1"/>
  <c r="E42" i="1"/>
  <c r="AJ19" i="4" l="1"/>
  <c r="AA42" i="4"/>
  <c r="AA22" i="4"/>
  <c r="R48" i="4"/>
  <c r="R28" i="4"/>
  <c r="I50" i="4"/>
  <c r="I36" i="4"/>
  <c r="I23" i="4"/>
  <c r="E31" i="1"/>
  <c r="E56" i="1"/>
  <c r="F67" i="1" s="1"/>
  <c r="D56" i="1"/>
  <c r="AS22" i="3" l="1"/>
  <c r="AS16" i="3"/>
  <c r="AS18" i="3"/>
  <c r="AS20" i="3"/>
  <c r="AS5" i="3"/>
  <c r="AS8" i="3"/>
  <c r="AS11" i="3"/>
  <c r="AS25" i="3"/>
  <c r="AI40" i="3" l="1"/>
  <c r="AJ36" i="3"/>
  <c r="AJ33" i="3"/>
  <c r="AJ19" i="3"/>
  <c r="AJ17" i="3"/>
  <c r="AJ5" i="3"/>
  <c r="AJ39" i="3"/>
  <c r="AJ26" i="3"/>
  <c r="AJ24" i="3"/>
  <c r="AJ31" i="3"/>
  <c r="AJ21" i="3"/>
  <c r="AJ10" i="3"/>
  <c r="AJ11" i="3" s="1"/>
  <c r="AJ8" i="3"/>
  <c r="D26" i="1"/>
  <c r="E26" i="1"/>
  <c r="F38" i="1" s="1"/>
  <c r="AA40" i="3"/>
  <c r="AA26" i="3"/>
  <c r="AA37" i="3"/>
  <c r="AA35" i="3"/>
  <c r="AA24" i="3"/>
  <c r="AA22" i="3"/>
  <c r="AA20" i="3"/>
  <c r="AA17" i="3"/>
  <c r="AA14" i="3"/>
  <c r="AA11" i="3"/>
  <c r="AA4" i="3"/>
  <c r="D13" i="1"/>
  <c r="R24" i="3"/>
  <c r="R22" i="3"/>
  <c r="R20" i="3"/>
  <c r="R17" i="3"/>
  <c r="R15" i="3"/>
  <c r="R13" i="3"/>
  <c r="E25" i="1"/>
  <c r="R8" i="3"/>
  <c r="R3" i="3"/>
  <c r="E13" i="1" l="1"/>
  <c r="F25" i="1" s="1"/>
  <c r="AJ27" i="3"/>
  <c r="AA27" i="3"/>
  <c r="I18" i="3" l="1"/>
  <c r="E2" i="1"/>
  <c r="F12" i="1" s="1"/>
  <c r="D2" i="1"/>
  <c r="I20" i="3"/>
  <c r="I24" i="3" s="1"/>
  <c r="I16" i="3"/>
  <c r="I13" i="3"/>
  <c r="I14" i="3" s="1"/>
  <c r="I8" i="3"/>
  <c r="I6" i="3"/>
</calcChain>
</file>

<file path=xl/sharedStrings.xml><?xml version="1.0" encoding="utf-8"?>
<sst xmlns="http://schemas.openxmlformats.org/spreadsheetml/2006/main" count="3967" uniqueCount="918">
  <si>
    <t>Directorate</t>
  </si>
  <si>
    <t>Division</t>
  </si>
  <si>
    <t>Award $</t>
  </si>
  <si>
    <t>Award #</t>
  </si>
  <si>
    <t>2019-2023</t>
  </si>
  <si>
    <t>BIO</t>
  </si>
  <si>
    <t>DEB</t>
  </si>
  <si>
    <t>Year</t>
  </si>
  <si>
    <t>O/D</t>
  </si>
  <si>
    <t>Kliskey</t>
  </si>
  <si>
    <t> 2242769</t>
  </si>
  <si>
    <t>O/D/OIA-Office of Integrative Acti</t>
  </si>
  <si>
    <t>EPSCoR RII Track-1</t>
  </si>
  <si>
    <t>RII Track-1: Idaho Community-engaged Resilience for Energy-Water Systems (I-CREWS)</t>
  </si>
  <si>
    <t>1A23</t>
  </si>
  <si>
    <t>Ma</t>
  </si>
  <si>
    <t> 2019609</t>
  </si>
  <si>
    <t>EPSCoR RII Track-2 FEC</t>
  </si>
  <si>
    <t>RII Track-2 FEC: Leveraging Big Data to Improve Prediction of Tick-Borne Disease Patterns and Dynamics</t>
  </si>
  <si>
    <t>Alessa</t>
  </si>
  <si>
    <t> 2316126</t>
  </si>
  <si>
    <t>Collaborative Research: RII Track-2 FEC: Where We Live: Local and Place Based Adaptation to Climate Change in Underserved Rural Communities</t>
  </si>
  <si>
    <t>Maughan</t>
  </si>
  <si>
    <t> 2119809</t>
  </si>
  <si>
    <t>RII Track-2 FEC: Developing a Circular Bio-Based Framework For Architecture, Engineering and Construction Through Additive Manufacturing</t>
  </si>
  <si>
    <t>Amador</t>
  </si>
  <si>
    <t> 2246989</t>
  </si>
  <si>
    <t>EDU/Division Of Research On Learni</t>
  </si>
  <si>
    <t>Discovery Research K-12</t>
  </si>
  <si>
    <t>Collaborative Research: Exploring the Landscape of Rural Mathematics Education</t>
  </si>
  <si>
    <t>Nuismer</t>
  </si>
  <si>
    <t> 2314616</t>
  </si>
  <si>
    <t>BIO/Division Of Environmental Biol</t>
  </si>
  <si>
    <t>Population &amp; Community Ecology</t>
  </si>
  <si>
    <t>Predicting the spread and impact of transmissible vaccines</t>
  </si>
  <si>
    <t>Waynant</t>
  </si>
  <si>
    <t> 2306118</t>
  </si>
  <si>
    <t>MPS/Division Of Materials Research</t>
  </si>
  <si>
    <t>BIOMATERIALS PROGRAM</t>
  </si>
  <si>
    <t>Synthesis of Peptide-based Zwitterionic Cross-linkers and Evaluation in Bioadaptable Hydrogels</t>
  </si>
  <si>
    <t>Tranmer</t>
  </si>
  <si>
    <t> 2245496</t>
  </si>
  <si>
    <t>GEO/Division Of Earth Sciences</t>
  </si>
  <si>
    <t>Geomorphology &amp; Land-use Dynam</t>
  </si>
  <si>
    <t>Characterizing the physical drivers of vegetation-forced bar evolution in gravel-bed streams</t>
  </si>
  <si>
    <t>Hernandez Vargas</t>
  </si>
  <si>
    <t> 2315862</t>
  </si>
  <si>
    <t>MPS/Division Of Mathematical Scien</t>
  </si>
  <si>
    <t>MPS/MPS Multidisciplinary Activiti</t>
  </si>
  <si>
    <t>LEAPS-MPS</t>
  </si>
  <si>
    <t>LEAPS-MPS: Controllable sets for nonlinear switched models with applications to infectious diseases</t>
  </si>
  <si>
    <t>McMurtry</t>
  </si>
  <si>
    <t> 2235197</t>
  </si>
  <si>
    <t>EDU/Division Of Graduate Education</t>
  </si>
  <si>
    <t>Graduate Research Fellowship</t>
  </si>
  <si>
    <t>Graduate Research Fellowship Program (GRFP)</t>
  </si>
  <si>
    <t>4A23</t>
  </si>
  <si>
    <t>EPSCoR Co-Funding</t>
  </si>
  <si>
    <t>Yager</t>
  </si>
  <si>
    <t> 2229223</t>
  </si>
  <si>
    <t>Collaborative Research: Climatic Control of Erosion Rates and Landscape Morphology - Quantifying the Influence of Fluvial Thresholds</t>
  </si>
  <si>
    <t>Harley</t>
  </si>
  <si>
    <t> 2303481</t>
  </si>
  <si>
    <t>GEO/Div Atmospheric &amp; Geospace Sci</t>
  </si>
  <si>
    <t>P4CLIMATE</t>
  </si>
  <si>
    <t>Collaborative Research: High-Resolution, Multi-Species Reconstructions of Greater Yellowstone Region Paleoclimates Using Tree-Ring Anatomy</t>
  </si>
  <si>
    <t> 2006353</t>
  </si>
  <si>
    <t>Collaborative Research: Synchronous Online Video-Based Development for Rural Mathematics Coaches</t>
  </si>
  <si>
    <t>Mittelstaedt</t>
  </si>
  <si>
    <t> 2310324</t>
  </si>
  <si>
    <t>Geophysics</t>
  </si>
  <si>
    <t>Collaborative Research: As above so below: Quantifying the role of simultaneous LLSVPs and continents on Earth's cooling history using numerical simulations of mantle convection</t>
  </si>
  <si>
    <t>MATHEMATICAL BIOLOGY</t>
  </si>
  <si>
    <t>Charit</t>
  </si>
  <si>
    <t> 2328585</t>
  </si>
  <si>
    <t>EPSCoR Outreach and Workshops</t>
  </si>
  <si>
    <t>Conference: NSF EPSCoR Workshop: Intelligent Manufacturing for Extreme Environments</t>
  </si>
  <si>
    <t>Nelson</t>
  </si>
  <si>
    <t> 1916699</t>
  </si>
  <si>
    <t>ENG/Div Of Engineering Education a</t>
  </si>
  <si>
    <t>IUCRC-Indust-Univ Coop Res Ctr</t>
  </si>
  <si>
    <t>Phase III IUCRC at University of Idaho: Center for Advanced Forestry Systems</t>
  </si>
  <si>
    <t> 1432910</t>
  </si>
  <si>
    <t>EDU/Div. of Equity for Excellence</t>
  </si>
  <si>
    <t>AGEP</t>
  </si>
  <si>
    <t>Collaborative Research: The Pacific Northwest Alliance to Develop, Implement and Study a STEM Graduate Education Model for American Indians and Native Alaskans</t>
  </si>
  <si>
    <t>Luckhart</t>
  </si>
  <si>
    <t> 2316443</t>
  </si>
  <si>
    <t>Ecology of Infectious Diseases</t>
  </si>
  <si>
    <t>Conference: University of Idaho Institute for Health in the Human Ecosystem Biology of Vector-borne Diseases Course</t>
  </si>
  <si>
    <t>Budwig</t>
  </si>
  <si>
    <t> 2043382</t>
  </si>
  <si>
    <t>Instrumentation &amp; Facilities</t>
  </si>
  <si>
    <t>Acquisition of a Volumetric Velocimetry System</t>
  </si>
  <si>
    <t>Woo</t>
  </si>
  <si>
    <t> 2246773</t>
  </si>
  <si>
    <t>Combinatorics</t>
  </si>
  <si>
    <t>Conference: Permutation Patterns 2023 and 2024</t>
  </si>
  <si>
    <t>Reimbursables Excluded</t>
  </si>
  <si>
    <t>PI Name</t>
  </si>
  <si>
    <t>Award Id (Drill for Abstract)</t>
  </si>
  <si>
    <t>Managing Org</t>
  </si>
  <si>
    <t>Funding Org</t>
  </si>
  <si>
    <t>Funding Program</t>
  </si>
  <si>
    <t>Title</t>
  </si>
  <si>
    <t>Appropriation</t>
  </si>
  <si>
    <t>Amt</t>
  </si>
  <si>
    <t>EDU</t>
  </si>
  <si>
    <t xml:space="preserve"> </t>
  </si>
  <si>
    <t>MPS</t>
  </si>
  <si>
    <t>GEO</t>
  </si>
  <si>
    <t>ENG</t>
  </si>
  <si>
    <t>EES</t>
  </si>
  <si>
    <t>DRL</t>
  </si>
  <si>
    <t>DGE</t>
  </si>
  <si>
    <t>OIA</t>
  </si>
  <si>
    <t>DMR</t>
  </si>
  <si>
    <t>DMS</t>
  </si>
  <si>
    <t>AGS</t>
  </si>
  <si>
    <t>EAR</t>
  </si>
  <si>
    <t>EEC</t>
  </si>
  <si>
    <t>Strickland</t>
  </si>
  <si>
    <t> 2131837</t>
  </si>
  <si>
    <t>BIO/Div Of Biological Infrastructu</t>
  </si>
  <si>
    <t>Mid-scale RI-1 (M1:IP): A Deep Soil Ecotron facility to explore belowground communities and ecosystem processes</t>
  </si>
  <si>
    <t> 1757324</t>
  </si>
  <si>
    <t>RII Track-1: Linking Genome to Phenome to Predict Adaptive Responses of Organisms to Changing Landscapes</t>
  </si>
  <si>
    <t>Anthony-Stevens</t>
  </si>
  <si>
    <t> 2201148</t>
  </si>
  <si>
    <t>Cultivating Relationships: Partnering with Teachers and Tribes to Integrate Indigenous and School STEM Knowledge</t>
  </si>
  <si>
    <t>Alves-Foss</t>
  </si>
  <si>
    <t> 2146269</t>
  </si>
  <si>
    <t>CYBERCORPS: SCHLAR FOR SER</t>
  </si>
  <si>
    <t>CyberCorps Scholarship for Service (Renewal): Preparing an Adaptable Cyber Security Workforce</t>
  </si>
  <si>
    <t>Mid-scale RI - Track 1</t>
  </si>
  <si>
    <t>Hamilton</t>
  </si>
  <si>
    <t> 2144339</t>
  </si>
  <si>
    <t>BIO/Emerging Frontiers</t>
  </si>
  <si>
    <t>Cross-BIO Activities</t>
  </si>
  <si>
    <t>CAREER: Integrating Western Science and Traditional Ecological Knowledge (TEK) to Understand Aphonopelma Diversity Across the Madrean Sky Islands and Educate K-12 Tribal Students</t>
  </si>
  <si>
    <t>1V21</t>
  </si>
  <si>
    <t>Mirkouei</t>
  </si>
  <si>
    <t> 2229604</t>
  </si>
  <si>
    <t>CSE/Office of Advanced Cyberinfras</t>
  </si>
  <si>
    <t>CyberTraining - Training-based</t>
  </si>
  <si>
    <t>Collaborative Research: CyberTraining: Implementation: Medium: CyberTraining of Construction (CyCon) Research Workforce Through an Educational and Community Engagement Platform</t>
  </si>
  <si>
    <t>Rowley</t>
  </si>
  <si>
    <t> 2143405</t>
  </si>
  <si>
    <t>BIO/Div Of Molecular and Cellular</t>
  </si>
  <si>
    <t>CAREER: Cellular Mechanisms of Killer Toxin Resistance in Yeasts</t>
  </si>
  <si>
    <t>Cassel</t>
  </si>
  <si>
    <t> 1848563</t>
  </si>
  <si>
    <t>Tectonics</t>
  </si>
  <si>
    <t>CAREER: The Fall of Mountains: Reconstructing Extensional Collapse in the North American Cordillera from the Surface Record</t>
  </si>
  <si>
    <t>Schiele</t>
  </si>
  <si>
    <t> 2145004</t>
  </si>
  <si>
    <t>ENG/Div Of Civil, Mechanical, &amp; Ma</t>
  </si>
  <si>
    <t>BMMB-Biomech &amp; Mechanobiology</t>
  </si>
  <si>
    <t>Understanding Regulators of Collagen Crosslinking Enzymes for Tendon Formation</t>
  </si>
  <si>
    <t>Parent</t>
  </si>
  <si>
    <t> 1751157</t>
  </si>
  <si>
    <t>Systematics &amp; Biodiversity Sci</t>
  </si>
  <si>
    <t>CAREER: Islands as Models to Study Effects of Multidimensional Selection</t>
  </si>
  <si>
    <t>Top</t>
  </si>
  <si>
    <t> 2142719</t>
  </si>
  <si>
    <t>Evolutionary Processes</t>
  </si>
  <si>
    <t>Collaborative Research: Adaptive Bridge or Barrier? The Impact of Horizontal Transfer on Genetic Evolution</t>
  </si>
  <si>
    <t> 2214502</t>
  </si>
  <si>
    <t>Planning: Idaho EPSCoR RII Track-1 Planning Grant</t>
  </si>
  <si>
    <t> 2216790</t>
  </si>
  <si>
    <t>Conference: Coordinating the development of self-disseminating vaccines for spillover prevention</t>
  </si>
  <si>
    <t> 1753354</t>
  </si>
  <si>
    <t>GEO/Division Of Ocean Sciences</t>
  </si>
  <si>
    <t>EDUCATION/HUMAN RESOURCES,OCE</t>
  </si>
  <si>
    <t>CAREER: Moving into the 3rd Dimension: Quantifying the influence of Magmatism, Tectonics, Hydrothermal Cooling, and Hotspots on the Dynamic Evolution of Divergent Plate Boundaries</t>
  </si>
  <si>
    <t>Marine Geology and Geophysics</t>
  </si>
  <si>
    <t>Long</t>
  </si>
  <si>
    <t> 1656642</t>
  </si>
  <si>
    <t>BIO/Division Of Integrative Organi</t>
  </si>
  <si>
    <t>Behavioral Systems</t>
  </si>
  <si>
    <t>Collaborative Research: Allometry of Behavior in Spatially Patterned Resource Landscapes</t>
  </si>
  <si>
    <t>MCB</t>
  </si>
  <si>
    <t>IOS</t>
  </si>
  <si>
    <t>CSE</t>
  </si>
  <si>
    <t>OAC</t>
  </si>
  <si>
    <t>CMMI</t>
  </si>
  <si>
    <t>OCE</t>
  </si>
  <si>
    <t>EPSCoR Research Infrastructure</t>
  </si>
  <si>
    <t>Gilbert</t>
  </si>
  <si>
    <t> 2109005</t>
  </si>
  <si>
    <t>GEO/ICER</t>
  </si>
  <si>
    <t>DYN COUPLED NATURAL-HUMAN</t>
  </si>
  <si>
    <t>DISES: Cumulative effects of ecological and social stressors on the dynamics of integrated ranching-wildlife systems: drought, wolves, and human decision-makers</t>
  </si>
  <si>
    <t>Lynch</t>
  </si>
  <si>
    <t> 2054716</t>
  </si>
  <si>
    <t>Ecosystem Science</t>
  </si>
  <si>
    <t>Collaborative Research: Effects of top scavenger declines?from microbes to ecosystems</t>
  </si>
  <si>
    <t>Conte de Leon</t>
  </si>
  <si>
    <t> 1565572</t>
  </si>
  <si>
    <t>EHR/Division Of Graduate Education</t>
  </si>
  <si>
    <t>Renewal: University of Idaho Scholarship for Servi</t>
  </si>
  <si>
    <t>Reeder</t>
  </si>
  <si>
    <t> 2100926</t>
  </si>
  <si>
    <t>Hydrologic Sciences</t>
  </si>
  <si>
    <t>Collaborative Research: Changes in hyporheic exchange and nitrous oxide generation due to streambed alteration by macro-roughness elements</t>
  </si>
  <si>
    <t>IIBR: Infrastructure Innovatio</t>
  </si>
  <si>
    <t> 2114466</t>
  </si>
  <si>
    <t>RCN: Feedbacks between geological, climatological, and biological dynamics associated with the formation of the Galápagos Islands: The Island Systems Integration Consortium (ISIC)</t>
  </si>
  <si>
    <t> 2126315</t>
  </si>
  <si>
    <t>EarthCube</t>
  </si>
  <si>
    <t>EarthCube Capabilities: OpenMindat - Open Access and Interoperable Mineralogy Data to Broaden Community Access and Advance Geoscience Research</t>
  </si>
  <si>
    <t>Stanley</t>
  </si>
  <si>
    <t> 2126313</t>
  </si>
  <si>
    <t>XC-Crosscutting Activities Pro</t>
  </si>
  <si>
    <t>Collaborative Research: Exploring the tempo of exhumation and relief development to investigate mantle-to-surface connections around the Yellowstone hotspot</t>
  </si>
  <si>
    <t> 1842399</t>
  </si>
  <si>
    <t>Bradley Eitel</t>
  </si>
  <si>
    <t> 2121898</t>
  </si>
  <si>
    <t>ECR:BCSER Capcity STEM Ed Rscr</t>
  </si>
  <si>
    <t>MCA: Partnering Land and communities for equitable and inclusive STEM learning</t>
  </si>
  <si>
    <t>Vasdekis</t>
  </si>
  <si>
    <t> 2041523</t>
  </si>
  <si>
    <t>Systems and Synthetic Biology</t>
  </si>
  <si>
    <t>Collaborative Research: Multidimensional single-cell phenotyping for elucidating genome to phenome relationships</t>
  </si>
  <si>
    <t>Kobziar</t>
  </si>
  <si>
    <t> 2039525</t>
  </si>
  <si>
    <t>Collaborative Research: Biomass burning smoke as a driver of multi-scale microbial teleconnections</t>
  </si>
  <si>
    <t>Atmospheric Chemistry</t>
  </si>
  <si>
    <t> 2102938</t>
  </si>
  <si>
    <t>Paleoclimate</t>
  </si>
  <si>
    <t>Collaborative Research: P2C2--Reconstructing Tropical Cyclone Precipitation throughout the Southeastern United States</t>
  </si>
  <si>
    <t> 1818368</t>
  </si>
  <si>
    <t>Genetic Mechanisms</t>
  </si>
  <si>
    <t>Collaborative Research: Eukaryotic virus-host interaction and evolution in Saccharomyces yeasts</t>
  </si>
  <si>
    <t>ENG/Div Of Industrial Innovation &amp;</t>
  </si>
  <si>
    <t>Perry</t>
  </si>
  <si>
    <t> 1532239</t>
  </si>
  <si>
    <t>Special Initiatives</t>
  </si>
  <si>
    <t>MRI: Development of an exoskeleton for simultaneous assessment of brain, muscular, and nervous system output during functional arm and hand tasks</t>
  </si>
  <si>
    <t>COVID Impacts on Exisiting Act</t>
  </si>
  <si>
    <t>Jones</t>
  </si>
  <si>
    <t> 2015419</t>
  </si>
  <si>
    <t>DEVELOPMENTAL SYSTEMS CLUSTER</t>
  </si>
  <si>
    <t>Collaborative Research: RoL: The evo-devo of male pregnancy and its effects on the brood pouch microbiome</t>
  </si>
  <si>
    <t>Hudiburg</t>
  </si>
  <si>
    <t> 2052571</t>
  </si>
  <si>
    <t>RAPID: Collaborative Research: In-situ forest ecosystem response to wildfire</t>
  </si>
  <si>
    <t>Tonina</t>
  </si>
  <si>
    <t> 1559348</t>
  </si>
  <si>
    <t>The role of in-channel aquatic vegetation on hyporheic exchange</t>
  </si>
  <si>
    <t>Rader</t>
  </si>
  <si>
    <t> 2125659</t>
  </si>
  <si>
    <t>Petrology and Geochemistry</t>
  </si>
  <si>
    <t>RAPID: Kilauea 2020</t>
  </si>
  <si>
    <t> 1921790</t>
  </si>
  <si>
    <t>A mechanistic and predictive understanding of temporal variations in the onset of sediment motion</t>
  </si>
  <si>
    <t>DBI</t>
  </si>
  <si>
    <t>IIP</t>
  </si>
  <si>
    <t>RISE</t>
  </si>
  <si>
    <t>O/D/Office of Integrative Activiti</t>
  </si>
  <si>
    <t> 1953170</t>
  </si>
  <si>
    <t>DEB: Genomics of Sexual Selection in Pipefishes and Seahorses</t>
  </si>
  <si>
    <t>Bartholomaus</t>
  </si>
  <si>
    <t> 1954021</t>
  </si>
  <si>
    <t>GEO/Office of Polar Programs (OPP)</t>
  </si>
  <si>
    <t>ANS-Arctic Natural Sciences</t>
  </si>
  <si>
    <t>Collaborative Research: Initiation, Propagation, and Termination: Understanding coupled hydrologic and glacier dynamic instabilities from the surge of Turner Glacier</t>
  </si>
  <si>
    <t>02XX</t>
  </si>
  <si>
    <t>EHR/Division Of Research On Learni</t>
  </si>
  <si>
    <t>Cohn</t>
  </si>
  <si>
    <t> 2006101</t>
  </si>
  <si>
    <t>AISL</t>
  </si>
  <si>
    <t>Stories of Fire: Integrative Informal STEM Learning through Participatory Narratives</t>
  </si>
  <si>
    <t>Rezki</t>
  </si>
  <si>
    <t> 1944828</t>
  </si>
  <si>
    <t>ENG/Div Of Electrical, Commun &amp; Cy</t>
  </si>
  <si>
    <t>CAREER: Advancing Space Optical Communication Systems Via Hybrid Model-Based and Learning-Based Frameworks</t>
  </si>
  <si>
    <t>Coleman</t>
  </si>
  <si>
    <t>Gao</t>
  </si>
  <si>
    <t> 1940270</t>
  </si>
  <si>
    <t>CSE/CISE Information Technology Re</t>
  </si>
  <si>
    <t>HDR-Harnessing the Data Revolu</t>
  </si>
  <si>
    <t>Collaborative Research: Integrating Physics and Generative Machine Learning Models for Inverse Materials Design</t>
  </si>
  <si>
    <t>CCSS-Comms Circuits &amp; Sens Sys</t>
  </si>
  <si>
    <t>Choudhury</t>
  </si>
  <si>
    <t> 1929206</t>
  </si>
  <si>
    <t>RII Track-4: Optimizing the Chemistry of Heterointerfaces in Photovoltaics: A Combination of Electronic Structure Calculations and Machine Learning Approach</t>
  </si>
  <si>
    <t>McGowan</t>
  </si>
  <si>
    <t> 1553550</t>
  </si>
  <si>
    <t>PHYSIOLOG &amp; STRUCTURAL SYS</t>
  </si>
  <si>
    <t>CAREER: Establishing Links between Musculoskeletal Morphology and the Biomechanics of Bipedal Hopping in Desert Environments</t>
  </si>
  <si>
    <t>Xing</t>
  </si>
  <si>
    <t> 2019231</t>
  </si>
  <si>
    <t>ENG/Div Of Chem, Bioeng, Env, &amp; Tr</t>
  </si>
  <si>
    <t>MRI: Acquisition of a 3D Printer for Studying Biofluids and Biomechanics</t>
  </si>
  <si>
    <t> 2002524</t>
  </si>
  <si>
    <t>Collaborative Research: P2C2--Summer Temperature Reconstructions for Eastern North America</t>
  </si>
  <si>
    <t> 1856059</t>
  </si>
  <si>
    <t>SBE/Division Of Behavioral and Cog</t>
  </si>
  <si>
    <t>Track 1 INFEWS</t>
  </si>
  <si>
    <t>INFEWS/T3 RCN: EngageINFEWS - A Research Coordination Network for Community and Stakeholder Engagement Critical to Food, Energy, and Water Systems</t>
  </si>
  <si>
    <t> 1655183</t>
  </si>
  <si>
    <t>Collaborative Research: Causes and consequences of fire-regime variability in Rocky Mountain forests</t>
  </si>
  <si>
    <t>Stevens</t>
  </si>
  <si>
    <t> 2038371</t>
  </si>
  <si>
    <t>Collaborative Research: Cultivating Indigenous Research Communities for Leadership and Education in STEM (CIRCLES)</t>
  </si>
  <si>
    <t> 2032153</t>
  </si>
  <si>
    <t>RAPID: The potential of SARS-CoV2 to utilize the ACE2 receptor of domesticated and wild animals for cell entry.</t>
  </si>
  <si>
    <t>Coats</t>
  </si>
  <si>
    <t> 1705728</t>
  </si>
  <si>
    <t>GOALI: WERF: WRF: Mainstream Nitritation and Polyhydroxybutyrate-co-valerate Synthesis in a Next-generation Water Resource Recovery Facility (WRRF)</t>
  </si>
  <si>
    <t> 1553049</t>
  </si>
  <si>
    <t>CAREER: Forest-atmosphere interactions in an era of fire and drought</t>
  </si>
  <si>
    <t>Waterhouse</t>
  </si>
  <si>
    <t> 2013929</t>
  </si>
  <si>
    <t>ASSP-Arctic Social Science</t>
  </si>
  <si>
    <t>WOWCLAN People: Workshop on Water, Culture, Language, and Native People in the Arctic</t>
  </si>
  <si>
    <t>Major Research Instrumentation</t>
  </si>
  <si>
    <t> 1835717</t>
  </si>
  <si>
    <t>Software Institutes</t>
  </si>
  <si>
    <t>Elements: Software: HDR: A knowledge base of deep time to facilitate automated workflows in studying the co-evolution of the geosphere and biosphere</t>
  </si>
  <si>
    <t> 2012482</t>
  </si>
  <si>
    <t>Geography and Spatial Sciences</t>
  </si>
  <si>
    <t>Doctoral Dissertation Research: Temperature reconstructions for the United States Intermountain West</t>
  </si>
  <si>
    <t> 2029523</t>
  </si>
  <si>
    <t>Symposium SICB 2021 An Evolutionary Tail: EvoDevo, structure, and function of post-anal appendages.</t>
  </si>
  <si>
    <t>EnvE-Environmental Engineering</t>
  </si>
  <si>
    <t>Unallocated Program Costs</t>
  </si>
  <si>
    <t>CBET</t>
  </si>
  <si>
    <t>ECCS</t>
  </si>
  <si>
    <t>OPP</t>
  </si>
  <si>
    <t>SBE</t>
  </si>
  <si>
    <t>BCS</t>
  </si>
  <si>
    <t>Ytreberg</t>
  </si>
  <si>
    <t> 1736253</t>
  </si>
  <si>
    <t>RII Track-2 FEC: Using Biophysical Protein Models to Map Genetic Variation to Phenotypes</t>
  </si>
  <si>
    <t>Wiencek</t>
  </si>
  <si>
    <t> 1906157</t>
  </si>
  <si>
    <t>EHR/Division Of Human Resource Dev</t>
  </si>
  <si>
    <t>Alliances-Minority Participat.</t>
  </si>
  <si>
    <t>LSAMP BD: University of Idaho - All Nations LSAMP</t>
  </si>
  <si>
    <t> 1845417</t>
  </si>
  <si>
    <t>CAREER: Ecosystem Processes in the Age of Antibiotics</t>
  </si>
  <si>
    <t> 1927713</t>
  </si>
  <si>
    <t>NNA-Navigating the New Arctic</t>
  </si>
  <si>
    <t>NNA Track 1: Collaborative Research: Resilience and adaptation to the effects of permafrost degradation induced coastal erosion</t>
  </si>
  <si>
    <t>SBE/Divn Of Social and Economic Sc</t>
  </si>
  <si>
    <t>Baker</t>
  </si>
  <si>
    <t> 1924856</t>
  </si>
  <si>
    <t>Sedimentary Geo &amp; Paleobiology</t>
  </si>
  <si>
    <t>COLLABORATIVE RESEARCH: TRACKING PCO2, REGIONAL CLIMATE, AND VEGETATION CHANGE DURING MID-MIOCENE GLOBAL WARMING THROUGH THE EXCEPTIONAL PLANT RECORDS OF THE PACIFIC NORTHWEST, USA</t>
  </si>
  <si>
    <t>EDUCATION AND HUMAN RESOURCES</t>
  </si>
  <si>
    <t> 1540045</t>
  </si>
  <si>
    <t>I/UCRC Phase II: University of Idaho Membership in Center for Advanced Forestry Systems</t>
  </si>
  <si>
    <t>University of Idaho</t>
  </si>
  <si>
    <t>Boise State University</t>
  </si>
  <si>
    <t>Idaho State University</t>
  </si>
  <si>
    <t>GEM3 RII Track-1 start FY2018</t>
  </si>
  <si>
    <t>UI AVG (FY22/23)</t>
  </si>
  <si>
    <t>UI AVG (FY19/21)</t>
  </si>
  <si>
    <t>Proposals</t>
  </si>
  <si>
    <t xml:space="preserve">Awards </t>
  </si>
  <si>
    <t>Fund Rate</t>
  </si>
  <si>
    <t>UI AVG (FY17/18)</t>
  </si>
  <si>
    <t>29.8% decline in proposal submissions from pre-I-CREWS</t>
  </si>
  <si>
    <t>*co-fund</t>
  </si>
  <si>
    <t>There are 29 awards listed for a total of $9,873,128</t>
  </si>
  <si>
    <t>**    2020</t>
  </si>
  <si>
    <t>EDU~</t>
  </si>
  <si>
    <t>~Prior to 2022 EDU was EHR</t>
  </si>
  <si>
    <r>
      <rPr>
        <sz val="11"/>
        <rFont val="Calibri"/>
        <family val="2"/>
        <scheme val="minor"/>
      </rPr>
      <t>Data location:</t>
    </r>
    <r>
      <rPr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>https://dellweb.bfa.nsf.gov/AwdLst2/default.asp</t>
    </r>
  </si>
  <si>
    <t>Wampler</t>
  </si>
  <si>
    <t> 2331208</t>
  </si>
  <si>
    <t>TIP/Innovation and Technology Ecos</t>
  </si>
  <si>
    <t>ART-Accelerating Rsrch Trnsltn</t>
  </si>
  <si>
    <t>ART: Translational Research Ambassadors Network for Strengthening Institutional Capacity and Fostering a Responsive and Open Mindset (TRANSFORM)</t>
  </si>
  <si>
    <t>Champion</t>
  </si>
  <si>
    <t> 2300532</t>
  </si>
  <si>
    <t>Improving Rural Middle Grades Mathematics Instruction through a Statewide Teacher-Researcher Alliance</t>
  </si>
  <si>
    <t>Hagenah</t>
  </si>
  <si>
    <t> 2243412</t>
  </si>
  <si>
    <t>EDU/Division Of Undergraduate Educ</t>
  </si>
  <si>
    <t>Robert Noyce Scholarship Pgm</t>
  </si>
  <si>
    <t>Community-Based STEM Pathways to Develop Idaho Professional Educators</t>
  </si>
  <si>
    <t>Cutchin</t>
  </si>
  <si>
    <t> 2303007</t>
  </si>
  <si>
    <t>CSE/Div Of Information &amp; Intellige</t>
  </si>
  <si>
    <t>IUSE</t>
  </si>
  <si>
    <t>Using Extended Reality to Close Equity Gaps in Laboratory Training</t>
  </si>
  <si>
    <t>McDougal</t>
  </si>
  <si>
    <t> 2235992</t>
  </si>
  <si>
    <t>Convergence Accelerator Resrch</t>
  </si>
  <si>
    <t>NSF Convergence Accelerator Track J: Dairy Protein Product Research and Innovation Hub</t>
  </si>
  <si>
    <t>Pu</t>
  </si>
  <si>
    <t> 2320410</t>
  </si>
  <si>
    <t>MPS/Division Of Chemistry</t>
  </si>
  <si>
    <t>Chemical Instrumentation</t>
  </si>
  <si>
    <t>MRI: Track 1: Acquisition of a Liquid Chromatography-High Resolution Mass Spectrometry System for Multidisciplinary Research and Training</t>
  </si>
  <si>
    <t>Bittleston</t>
  </si>
  <si>
    <t> 2236782</t>
  </si>
  <si>
    <t>CAREER: MECHANISMS OF ASSEMBLY AND COEXISTENCE IN SPECIES-RICH MICROBIAL COMMUNITIES</t>
  </si>
  <si>
    <t>Andreussi</t>
  </si>
  <si>
    <t> 2321102</t>
  </si>
  <si>
    <t>Collaborative Research: CyberTraining: Implementation: Medium: Training Users, Developers, and Instructors at the Chemistry/Physics/Materials Science Interface</t>
  </si>
  <si>
    <t>Simler-Williamson</t>
  </si>
  <si>
    <t> 2312572</t>
  </si>
  <si>
    <t>NFE-New Faculty Enhancement</t>
  </si>
  <si>
    <t>BRC-BIO: Environmental variation and the disruption of biotic local adaptation: Predicting consequences of changing microbial interactions for plant populations</t>
  </si>
  <si>
    <t>Belthoff</t>
  </si>
  <si>
    <t> 2246324</t>
  </si>
  <si>
    <t>O/D/Office Of Internatl Science &amp;E</t>
  </si>
  <si>
    <t>IRES Track I: IRES Sites (IS)</t>
  </si>
  <si>
    <t>IRES Track I: Understanding Climate, Renewable Energy, and Oceanic Condition Effects on Intercontinental Connections of Birds of Prey</t>
  </si>
  <si>
    <t>Wright</t>
  </si>
  <si>
    <t> 2309712</t>
  </si>
  <si>
    <t>COMPUTATIONAL MATHEMATICS</t>
  </si>
  <si>
    <t>Fredholm Alternative Quadrature: A Novel Framework for Numerical Integration Over Geometrically Complex Domains</t>
  </si>
  <si>
    <t>Pakala</t>
  </si>
  <si>
    <t> 2325041</t>
  </si>
  <si>
    <t>Innovations in Grad Education</t>
  </si>
  <si>
    <t>Collaborative Research: Scalable Storytelling Interventions to Support Graduate Student Success in STEM</t>
  </si>
  <si>
    <t>Brand</t>
  </si>
  <si>
    <t> 2230618</t>
  </si>
  <si>
    <t>HDBE-Humans, Disasters, and th</t>
  </si>
  <si>
    <t>Collaborative Research: Household Response to Wildfire ? Integrating Behavioral Science and Evacuation Modeling to Improve Community Wildfire Resilience</t>
  </si>
  <si>
    <t>Johnson</t>
  </si>
  <si>
    <t> 2236238</t>
  </si>
  <si>
    <t>CAREER: Multi-channel, Sub-microliter Implants for Selective Neuromodulation</t>
  </si>
  <si>
    <t>OFFICE OF MULTIDISCIPLINARY AC</t>
  </si>
  <si>
    <t>Kennington</t>
  </si>
  <si>
    <t> 2140642</t>
  </si>
  <si>
    <t>Robust Intelligence</t>
  </si>
  <si>
    <t>CAREER: Integrating Interaction, Embodiment, and Emotion to Transform Language Models</t>
  </si>
  <si>
    <t>Lowe</t>
  </si>
  <si>
    <t> 1946726</t>
  </si>
  <si>
    <t>Yeh</t>
  </si>
  <si>
    <t> 2244596</t>
  </si>
  <si>
    <t>CSE/Division Of Computer and Netwo</t>
  </si>
  <si>
    <t>RSCH EXPER FOR UNDERGRAD SITES</t>
  </si>
  <si>
    <t>REU Site: Cloud Computing Security and Privacy</t>
  </si>
  <si>
    <t>Viskupic</t>
  </si>
  <si>
    <t> 2235543</t>
  </si>
  <si>
    <t>Quantifying the Extent of Student Learning and Affect Associated with Observed Levels of Instructional Reform</t>
  </si>
  <si>
    <t>Estrada</t>
  </si>
  <si>
    <t> 2235294</t>
  </si>
  <si>
    <t>FuSe-Future of Semiconductors</t>
  </si>
  <si>
    <t>FuSe-TG: A Co-Design Model for Advanced Manufacturing and Workforce Development to Enhance Future Semiconductor Technologies</t>
  </si>
  <si>
    <t>06XX</t>
  </si>
  <si>
    <t>Special Projects</t>
  </si>
  <si>
    <t> 1907840</t>
  </si>
  <si>
    <t>Improving Grades 6-8 students' mathematics achievement in modeling and problem solving through effective sequencing of instructional practices</t>
  </si>
  <si>
    <t>Forbey</t>
  </si>
  <si>
    <t> 2309541</t>
  </si>
  <si>
    <t>Conference: Building Bridges to Use-Inspired Research and Science-Informed Practices</t>
  </si>
  <si>
    <t>TIP/Technology Frontiers</t>
  </si>
  <si>
    <t> 2113873</t>
  </si>
  <si>
    <t>IUCRC Phase II Boise State University: Center for Atomically Thin Multifunctional Coatings (ATOMIC)</t>
  </si>
  <si>
    <t>Sherman</t>
  </si>
  <si>
    <t> 1942044</t>
  </si>
  <si>
    <t>CSE/Division of Computing and Comm</t>
  </si>
  <si>
    <t>Software &amp; Hardware Foundation</t>
  </si>
  <si>
    <t>CAREER: Computing Program Invariants using Abstract Domains Search</t>
  </si>
  <si>
    <t>Reynard</t>
  </si>
  <si>
    <t> 2309405</t>
  </si>
  <si>
    <t>ARCHAEOMETRY</t>
  </si>
  <si>
    <t>H and O isotopes in bone and tooth protein for paleoenvironmental reconstruction</t>
  </si>
  <si>
    <t>Ekstrand</t>
  </si>
  <si>
    <t> 2232553</t>
  </si>
  <si>
    <t>CCRI-CISE Cmnty Rsrch Infrstrc</t>
  </si>
  <si>
    <t>Collaborative Research: CCRI: New: A Research News Recommender Infrastructure with Live Users for Algorithm and Interface Experimentation</t>
  </si>
  <si>
    <t>Hossain</t>
  </si>
  <si>
    <t> 2320619</t>
  </si>
  <si>
    <t>Equipment: MRI: Track 1 Acquisition of a Digital Real-Time Simulator to Enhance Research and Student Research Training in Next-Generation Engineering and Computer Science</t>
  </si>
  <si>
    <t>Mead</t>
  </si>
  <si>
    <t> 2244635</t>
  </si>
  <si>
    <t>Intergovernmental Mobility Assignment</t>
  </si>
  <si>
    <t> 1848516</t>
  </si>
  <si>
    <t>CAREER: Graphene as a Bioscaffold for Musculoskeletal Tissue Engineering</t>
  </si>
  <si>
    <t>ENG/Emerging Frontiers &amp; Multidisc</t>
  </si>
  <si>
    <t>SBE/SBE Off Of Multidisciplinary A</t>
  </si>
  <si>
    <t>Advanced Tech Education Prog</t>
  </si>
  <si>
    <t>Spezzano</t>
  </si>
  <si>
    <t> 1943370</t>
  </si>
  <si>
    <t>Special Projects - CNS</t>
  </si>
  <si>
    <t>CAREER: Enhanced Analysis &amp; Algorithms to Minimize the Spread of Misinformation in Social Networks</t>
  </si>
  <si>
    <t>Mehrpouyan</t>
  </si>
  <si>
    <t> 1846493</t>
  </si>
  <si>
    <t>Secure &amp;Trustworthy Cyberspace</t>
  </si>
  <si>
    <t>CAREER: Formal TOols foR SafEty aNd Security of Industrial Control Systems (FORENSICS)</t>
  </si>
  <si>
    <t>Jain</t>
  </si>
  <si>
    <t> 2107135</t>
  </si>
  <si>
    <t>Information Technology Researc</t>
  </si>
  <si>
    <t>Collaborative Research: SHF: Medium: Co-Optimizing Computation and Data Transformations for Sparse Tensors</t>
  </si>
  <si>
    <t>Anderson</t>
  </si>
  <si>
    <t> 2122188</t>
  </si>
  <si>
    <t>Development of a User-Friendly, Low-Cost, Low-Power, Low-Noise, Lightweight, Self-Contained Infrasound Logging System</t>
  </si>
  <si>
    <t>Marshall</t>
  </si>
  <si>
    <t> 2137120</t>
  </si>
  <si>
    <t>AON-Arctic Observing Network</t>
  </si>
  <si>
    <t>Collaborative Research: NSFGEO-NERC: Integrated Characterization of Energy, Clouds, Atmospheric state, and Precipitation at Summit: Measurements along Lagrangian Transects</t>
  </si>
  <si>
    <t>Leake</t>
  </si>
  <si>
    <t> 2242735</t>
  </si>
  <si>
    <t>EDUCATION AND WORKFORCE</t>
  </si>
  <si>
    <t>Conference: EarthSci@SC22</t>
  </si>
  <si>
    <t>Graugnard</t>
  </si>
  <si>
    <t> 1751268</t>
  </si>
  <si>
    <t>AM-Advanced Manufacturing</t>
  </si>
  <si>
    <t>CAREER: Scalable Manufacturing of Two-dimensional Atomic Layer Materials for Energy-efficient Electronic Devices via Selective-area Atomic Layer Deposition</t>
  </si>
  <si>
    <t>Tenne</t>
  </si>
  <si>
    <t> 2104918</t>
  </si>
  <si>
    <t>CONDENSED MATTER PHYSICS</t>
  </si>
  <si>
    <t>Lattice dynamics and phase transitions in multifunctional oxide nanomaterials studied by ultraviolet Raman spectroscop</t>
  </si>
  <si>
    <t> 2331818</t>
  </si>
  <si>
    <t>Geobiology &amp; Low-Temp Geochem</t>
  </si>
  <si>
    <t>Collaborative Research: RAPID: Mechanisms and fate of fire-induced carbonate formation in a cold desert ecosystem</t>
  </si>
  <si>
    <t>Hurley</t>
  </si>
  <si>
    <t> 1945650</t>
  </si>
  <si>
    <t>METAL &amp; METALLIC NANOSTRUCTURE</t>
  </si>
  <si>
    <t>CAREER: Resolving the origins of microgalvanic corrosion on metal surfaces</t>
  </si>
  <si>
    <t>Niu</t>
  </si>
  <si>
    <t> 2330004</t>
  </si>
  <si>
    <t>RAPID: Monitoring subsurface water storage dynamics associated with the 2023 extreme snowfall events in precipitation-limited systems</t>
  </si>
  <si>
    <t>Uzer</t>
  </si>
  <si>
    <t> 2025505</t>
  </si>
  <si>
    <t>GOALI-Grnt Opp Acad Lia wIndus</t>
  </si>
  <si>
    <t>ISS/Collaborative Research: 3D Bone Marrow Analogs to Determine the Contribution of Mechanical Signals to Aging MSC Function in Microgravity</t>
  </si>
  <si>
    <t>Schmitz</t>
  </si>
  <si>
    <t> 1952346</t>
  </si>
  <si>
    <t>NSFGEO-NERC: Collaborative Research: Developing a new Lower Cretaceous time scale: Foundation for the next generation of paleoceanographic and biogeochemical studies</t>
  </si>
  <si>
    <t>Lunstrum</t>
  </si>
  <si>
    <t> 2117652</t>
  </si>
  <si>
    <t>Human-Envi &amp; Geographical Scis</t>
  </si>
  <si>
    <t>Indigenous-Led Ecological Restoration</t>
  </si>
  <si>
    <t>Wanless</t>
  </si>
  <si>
    <t> 2318853</t>
  </si>
  <si>
    <t>Collaborative Research: Chain Transform Fault: Understanding the dynamic behavior of a slow-slipping oceanic transform system</t>
  </si>
  <si>
    <t>Lindquist</t>
  </si>
  <si>
    <t> 2048557</t>
  </si>
  <si>
    <t> 2306113</t>
  </si>
  <si>
    <t>Collaborative Research: Conference: Dialogue and Robots</t>
  </si>
  <si>
    <t>EF</t>
  </si>
  <si>
    <t>CCF</t>
  </si>
  <si>
    <t>CNS</t>
  </si>
  <si>
    <t>IIS</t>
  </si>
  <si>
    <t>DUE</t>
  </si>
  <si>
    <t>CHE</t>
  </si>
  <si>
    <t>OISE</t>
  </si>
  <si>
    <t>TIP</t>
  </si>
  <si>
    <t>ITE</t>
  </si>
  <si>
    <t>Plumlee</t>
  </si>
  <si>
    <t> 2221665</t>
  </si>
  <si>
    <t>S-STEM-Schlr Sci Tech Eng&amp;Math</t>
  </si>
  <si>
    <t>Collaborative Research:New Pathways to STEM Careers in Southern Idaho</t>
  </si>
  <si>
    <t>13XX</t>
  </si>
  <si>
    <t>Warner</t>
  </si>
  <si>
    <t> 2215180</t>
  </si>
  <si>
    <t>MRI: Acquisition of a 600 MHz NMR Console and Cryoprobe to Support Research and Education at Boise State University</t>
  </si>
  <si>
    <t> 2142137</t>
  </si>
  <si>
    <t>Embedding Personal Narratives in Engineering Courses to Improve Engineering Student Success</t>
  </si>
  <si>
    <t>Deng</t>
  </si>
  <si>
    <t> 2216310</t>
  </si>
  <si>
    <t>MRI: Acquisition of Broadband and All-in-One Optical Workstation for Micro-scale Vibration and Topography Measurement</t>
  </si>
  <si>
    <t> 2227626</t>
  </si>
  <si>
    <t>SemiSynBio-III: Scalable Nucleic Acid Memory</t>
  </si>
  <si>
    <t>SemiSynBio - Semicon Synth Bio</t>
  </si>
  <si>
    <t>DMR SHORT TERM SUPPORT</t>
  </si>
  <si>
    <t>Bergstrom</t>
  </si>
  <si>
    <t> 2148066</t>
  </si>
  <si>
    <t>ANT Earth Sciences</t>
  </si>
  <si>
    <t>Collaborative Research: Straight to the Source- Mineral Weathering in Snowbanks and Supraglacial Ice, McMurdo Dry Valleys, Antarctica</t>
  </si>
  <si>
    <t>Mamivand</t>
  </si>
  <si>
    <t> 2142935</t>
  </si>
  <si>
    <t>CAREER: Advancing nanostructure &amp; interface science for permanent magnets without rare earth materials</t>
  </si>
  <si>
    <t>Fails</t>
  </si>
  <si>
    <t> 2210082</t>
  </si>
  <si>
    <t>EAGER: DCL: SaTC: Enabling Interdisciplinary Collaboration: Evolutionary Insights into Digital Ecologies of Fear</t>
  </si>
  <si>
    <t>Caughlin</t>
  </si>
  <si>
    <t> 2207158</t>
  </si>
  <si>
    <t>EAGER: Scaling Up Plant Demographic Rates with Imagery from Unoccupied Aerial Systems</t>
  </si>
  <si>
    <t> 2138697</t>
  </si>
  <si>
    <t>ERI-Eng. Research Initiation</t>
  </si>
  <si>
    <t>ERI: Microscale Implants for Closed-loop Neuromodulation</t>
  </si>
  <si>
    <t>Dagher</t>
  </si>
  <si>
    <t> 2142622</t>
  </si>
  <si>
    <t>Enhancing Undergraduate Cybersecurity Education using a Mission-Based Learning Model</t>
  </si>
  <si>
    <t> 2219403</t>
  </si>
  <si>
    <t>Investigation of Dominant Controls on Electrical Properties of Granitic Regolith</t>
  </si>
  <si>
    <t>Vacha-Haase</t>
  </si>
  <si>
    <t> 2213494</t>
  </si>
  <si>
    <t>MPS/Division Of Astronomical Scien</t>
  </si>
  <si>
    <t>LEAPS-MPS: A Systematic and Automatic Spectral Analysis of Physical Conditions of Circumgalactic Medium using Genetic Algorithms;</t>
  </si>
  <si>
    <t>Fitzpatrick</t>
  </si>
  <si>
    <t> 1944180</t>
  </si>
  <si>
    <t>Disability &amp; Rehab Engineering</t>
  </si>
  <si>
    <t>CAREER: Computational modeling to predict subject-specific osteoarthritis risk and facilitate treatment</t>
  </si>
  <si>
    <t>CONDENSED MATTER &amp; MAT THEORY</t>
  </si>
  <si>
    <t>Andersen</t>
  </si>
  <si>
    <t> 2223932</t>
  </si>
  <si>
    <t>TensorLABE - Robust Characterization of Data Tensors and Synthetic Data Generation</t>
  </si>
  <si>
    <t>Lighty</t>
  </si>
  <si>
    <t> 2217681</t>
  </si>
  <si>
    <t>EDA-Eng Diversity Activities</t>
  </si>
  <si>
    <t>Planning: Track 1: Curriculum and Advancements in Recruitment, Education, and Engineering Retention (CAREER)</t>
  </si>
  <si>
    <t> 1751278</t>
  </si>
  <si>
    <t>HCC-Human-Centered Computing</t>
  </si>
  <si>
    <t>CAREER: User-Based Simulation Methods for Quantifying Sources of Error and Bias in Recommender Systems</t>
  </si>
  <si>
    <t> 2128091</t>
  </si>
  <si>
    <t>Collaborative Research: Towards quantifying eruptive timing and volcanic accretion on the Southern East Pacific Rise</t>
  </si>
  <si>
    <t>Xiong</t>
  </si>
  <si>
    <t> 1838604</t>
  </si>
  <si>
    <t>CERAMICS</t>
  </si>
  <si>
    <t>Collaborative Research: Tunable Control of Mixed Ionic and Electronic Conductivity through Ion Irradiation in Electroceramic Materials for Energy Storage System</t>
  </si>
  <si>
    <t>Mechanics of Materials and Str</t>
  </si>
  <si>
    <t> 2137377</t>
  </si>
  <si>
    <t>ANT Organisms &amp; Ecosystems</t>
  </si>
  <si>
    <t>Collaborative Research: Role of Nutrient Limitation and Viral Interactions on Antarctic Microbial Community Assembly: A Cryoconite Microcosm Study</t>
  </si>
  <si>
    <t>Lenhart</t>
  </si>
  <si>
    <t> 2228697</t>
  </si>
  <si>
    <t>Strengthening American Infras.</t>
  </si>
  <si>
    <t>Collaborative Research: SAI-P: Institutional Design Innovation for Power System Reliability as the Grid Decarbonizes</t>
  </si>
  <si>
    <t>Coskey</t>
  </si>
  <si>
    <t> 1914763</t>
  </si>
  <si>
    <t>FOUNDATIONS</t>
  </si>
  <si>
    <t>Boise Extravaganza in Set Theory</t>
  </si>
  <si>
    <t>Engineering of Biomed Systems</t>
  </si>
  <si>
    <t> 2000292</t>
  </si>
  <si>
    <t>ECR-EDU Core Research</t>
  </si>
  <si>
    <t>Investigating Effective Methods that Adults Use to Improve Children's Math Achievement in Informal Learning Environments: A Meta Analysis</t>
  </si>
  <si>
    <t>AST</t>
  </si>
  <si>
    <t>BSU</t>
  </si>
  <si>
    <t>UI</t>
  </si>
  <si>
    <t>Wang</t>
  </si>
  <si>
    <t> 2111549</t>
  </si>
  <si>
    <t>EHR/Division Of Undergraduate Educ</t>
  </si>
  <si>
    <t>Using Constructive Mathematics Pathways to Advance Preservice Elementary Teachers? Learning</t>
  </si>
  <si>
    <t>Ziker</t>
  </si>
  <si>
    <t> 2126794</t>
  </si>
  <si>
    <t>Collaborative Research: NNA Research: Interactions of natural and social systems with climate change, globalization, and infrastructure development in the Arctic</t>
  </si>
  <si>
    <t> 1826801</t>
  </si>
  <si>
    <t>RII Track-2 FEC: Genomics Underlying Toxin Tolerance (GUTT): Identifying Molecular Innovations that Predict Phenotypes of Toxin Tolerance in Wild Vertebrate Herbivores</t>
  </si>
  <si>
    <t> 2111585</t>
  </si>
  <si>
    <t>Data-Enabled Modeling of Wildfire Smoke Transport</t>
  </si>
  <si>
    <t>Cavey</t>
  </si>
  <si>
    <t> 1758436</t>
  </si>
  <si>
    <t>Closing the Loop: From Student to STEM Teacher for Idaho Schools</t>
  </si>
  <si>
    <t> 2037658</t>
  </si>
  <si>
    <t>SaTC: EDU: Vertically-Aligned Hands-on Cybersecurity Curriculum Based on Adversarial Thinking</t>
  </si>
  <si>
    <t>Build and Broaden</t>
  </si>
  <si>
    <t>McNamara</t>
  </si>
  <si>
    <t> 2118114</t>
  </si>
  <si>
    <t>Collaborative Research: How do ultrahigh pressure metamorphic sheets form and exhume? A case study from the Tso Morari complex, India</t>
  </si>
  <si>
    <t>Flores</t>
  </si>
  <si>
    <t> 2121595</t>
  </si>
  <si>
    <t>Collaborative Research: How roots, regolith, rock and climate interact over decades to centuries, the R3-C Frontier</t>
  </si>
  <si>
    <t>Enderlin</t>
  </si>
  <si>
    <t> 2052561</t>
  </si>
  <si>
    <t>Collaborative Research: Improving estimates of Greenland?s freshwater flux: Where do icebergs form and where do they melt?</t>
  </si>
  <si>
    <t>Lujan</t>
  </si>
  <si>
    <t> 2117661</t>
  </si>
  <si>
    <t>MRI: Acquisition of a Robotic Joint Simulator for In-vitro Testing of the Musculoskeletal System</t>
  </si>
  <si>
    <t> 2051127</t>
  </si>
  <si>
    <t>REU Site: Blockchain Technology for a Secure Data and Communication Future</t>
  </si>
  <si>
    <t>Cantley</t>
  </si>
  <si>
    <t> 1751230</t>
  </si>
  <si>
    <t>CAREER: Spiking Neural Circuits and Networks with Temporally Dynamic Learning</t>
  </si>
  <si>
    <t> 2051090</t>
  </si>
  <si>
    <t>EWFD-Eng Workforce Development</t>
  </si>
  <si>
    <t>REU Site: Advanced Manufacturing for a Sustainable Energy Future</t>
  </si>
  <si>
    <t> 2121108</t>
  </si>
  <si>
    <t>MCA: Navigating the Clouds on the Horizon: Research and Education for Cloud-enabled Computational Hydrology in the Data Revolution</t>
  </si>
  <si>
    <t> 2051670</t>
  </si>
  <si>
    <t>Efficient discharge monitoring using whitewater sounds</t>
  </si>
  <si>
    <t>Olschanowsky</t>
  </si>
  <si>
    <t> 1735889</t>
  </si>
  <si>
    <t>Laboratory Technician Support: Enhanced Community Access to High-Precision U-Pb Geochronology Across the Earth Sciences</t>
  </si>
  <si>
    <t> 2043150</t>
  </si>
  <si>
    <t>Collaborative Research: Quantifying Watershed Dynamics in Snow-Dominated Mountainous Karst Watersheds Using Hybrid Physically Based and Deep Learning Models</t>
  </si>
  <si>
    <t>Jankowski</t>
  </si>
  <si>
    <t> 2118217</t>
  </si>
  <si>
    <t>Collaborative Research: CyberTraining: Implementation: Medium: Establishing Sustainable Ecosystem for Computational Molecular Science Training and Education</t>
  </si>
  <si>
    <t> 2106345</t>
  </si>
  <si>
    <t>EngEd-Engineering Education</t>
  </si>
  <si>
    <t>Collaborative Research: Research Initiation: The Use of Mobile Technology and Innovative Pedagogy to Improve Undergraduate Thermal-Fluid Science Learning</t>
  </si>
  <si>
    <t> 1830976</t>
  </si>
  <si>
    <t>The Volcano Acoustic Source: Decoupling Crater Modulation From Infrasound Signal</t>
  </si>
  <si>
    <t> 2054805</t>
  </si>
  <si>
    <t>Development of a proof-of-concept geoelectric monitoring system for advancing research and education in hydrogeophysics at Boise State University</t>
  </si>
  <si>
    <t>de Graaff</t>
  </si>
  <si>
    <t> 2037660</t>
  </si>
  <si>
    <t>RAPID: The effects of wildfire on an ecohydrological experiment and the role of abiotic drivers of resistance and resilience in sagebrush-steppe landscapes</t>
  </si>
  <si>
    <t> 1950599</t>
  </si>
  <si>
    <t>REU Site: Data-driven Security</t>
  </si>
  <si>
    <t> 2035649</t>
  </si>
  <si>
    <t>Collaborative Research: Linking pyroclastic surge dynamics and deposits through integration of field data, multiphase numerical modeling, and experiments</t>
  </si>
  <si>
    <t>Subbaraman</t>
  </si>
  <si>
    <t> 1825502</t>
  </si>
  <si>
    <t>Collaborative Research: Direct, Nozzle-Free Printing of Functional Nanomaterials Using Ultrasound Bubble Cavitation</t>
  </si>
  <si>
    <t> 1545903</t>
  </si>
  <si>
    <t>PIRE: ExTerra Field Institute and Research Endeavo</t>
  </si>
  <si>
    <t>Smith</t>
  </si>
  <si>
    <t> 1916885</t>
  </si>
  <si>
    <t>Collaborative Research: ARTS: Diversification in the Perennial Endemic North American (PENA) clade of Apiaceae: Defining genera and species in a major western North American radiat</t>
  </si>
  <si>
    <t> 1554353</t>
  </si>
  <si>
    <t>CAREER: Characterization and Simulation of Failure Mechanisms in Soft Fibrous Tissue</t>
  </si>
  <si>
    <t>ICER</t>
  </si>
  <si>
    <t>Salzman</t>
  </si>
  <si>
    <t> 2013613</t>
  </si>
  <si>
    <t>Improving Undergraduate Engineering Education by Integrating Sustainable and Resilient Engineering Design Skills</t>
  </si>
  <si>
    <t> 1954006</t>
  </si>
  <si>
    <t> 2025250</t>
  </si>
  <si>
    <t>URoL-Understanding the Rules o</t>
  </si>
  <si>
    <t>Collaborative Research: MTM 2: Using successional dynamics, biogeography, and experimental communities to examine mechanisms of plant-microbiome functional interactions</t>
  </si>
  <si>
    <t>Ubic</t>
  </si>
  <si>
    <t> 1950305</t>
  </si>
  <si>
    <t>REU Site: Materials for Society</t>
  </si>
  <si>
    <t> 2040102</t>
  </si>
  <si>
    <t>EAGER: Room-Temperature Fabrication of Electroceramics</t>
  </si>
  <si>
    <t> 1943319</t>
  </si>
  <si>
    <t>CAREER: Compilation Processes to Enhance Dataflow Optimizations</t>
  </si>
  <si>
    <t>Pierce</t>
  </si>
  <si>
    <t> 2037464</t>
  </si>
  <si>
    <t>Integrat &amp; Collab Ed &amp; Rsearch</t>
  </si>
  <si>
    <t>EAGER: Collaborative Research: Promoting Diverse and Inclusive Leadership in the Geosciences (GOLD-EN)</t>
  </si>
  <si>
    <t> 1954583</t>
  </si>
  <si>
    <t>Collaborative Research: Constraining the tempo and dynamics of Cambrian Earth systems in western Laurentia</t>
  </si>
  <si>
    <t>Kohn</t>
  </si>
  <si>
    <t>PIRE- Prtnrshps Inter Res &amp; Ed</t>
  </si>
  <si>
    <t>Atkins</t>
  </si>
  <si>
    <t> 2021258</t>
  </si>
  <si>
    <t>Assessing Attentiveness to Student Ideas in Physics</t>
  </si>
  <si>
    <t> 1929188</t>
  </si>
  <si>
    <t>RII Track-4: Mechanical Regulation of Intra-Nuclear Mechanics and Gene Transcription</t>
  </si>
  <si>
    <t> 1950245</t>
  </si>
  <si>
    <t>Collaborative Research: High-resolution volcanic stratigraphy and geochemical evolution of the Galapagos Platform</t>
  </si>
  <si>
    <t> 2001331</t>
  </si>
  <si>
    <t>Collaborative Research: Developing New Models of Oceanic Magmatism and Source Heterogeneity Using the 8 degree 20' N Seamounts as Windows into the Sub-Ridge Mantle</t>
  </si>
  <si>
    <t>Hughes</t>
  </si>
  <si>
    <t> 1807809</t>
  </si>
  <si>
    <t>SemiSynBio: Nucleic Acid Memory</t>
  </si>
  <si>
    <t> 2016981</t>
  </si>
  <si>
    <t>Collaborative Research: CyberTraining: Implementation: Medium: The Informatics Skunkworks Program for Undergraduate Research at the Interface of Data Science and Materials Science</t>
  </si>
  <si>
    <t>Simmonds</t>
  </si>
  <si>
    <t> 1555270</t>
  </si>
  <si>
    <t>ELECTRONIC/PHOTONIC MATERIALS</t>
  </si>
  <si>
    <t>CAREER: Novel Nanomaterials for Scalable Entangled Photon Emitters</t>
  </si>
  <si>
    <t> 2010614</t>
  </si>
  <si>
    <t>Accelerating Discovery in Ed</t>
  </si>
  <si>
    <t>Workshop on The State of High School Cybersecurity Education for Preparing a Cybersecurity Workforce</t>
  </si>
  <si>
    <t> 1952674</t>
  </si>
  <si>
    <t>CDS&amp;E-MSS</t>
  </si>
  <si>
    <t>Collaborative Research: Optimal-Complexity Spectral Methods for Complex Fluids</t>
  </si>
  <si>
    <t>Schneider</t>
  </si>
  <si>
    <t> 1827574</t>
  </si>
  <si>
    <t>STS-Sci, Tech &amp; Society</t>
  </si>
  <si>
    <t>Collaborative Research: Participatory Technology Assessment and Cultures of Expertise in the U.S. Federal Government</t>
  </si>
  <si>
    <t>Mikesell</t>
  </si>
  <si>
    <t> 2029940</t>
  </si>
  <si>
    <t>RAPID: Seismo-acoustic radiation from a local earthquake aftershock sequence: how, when, and why seismic waves cross the ground-atmosphere interface</t>
  </si>
  <si>
    <t>CDS&amp;E</t>
  </si>
  <si>
    <t> 2025309</t>
  </si>
  <si>
    <t>WORKSHOP: Interaction Design and Children (IDC) 2020 Doctoral Consortium</t>
  </si>
  <si>
    <t> 1936461</t>
  </si>
  <si>
    <t>Collaborative Research: Testing for large scale Hawaiian arch volcanism and associated magma sources</t>
  </si>
  <si>
    <t>SES</t>
  </si>
  <si>
    <t>Roark</t>
  </si>
  <si>
    <t> 1906160</t>
  </si>
  <si>
    <t>LSAMP BD: Boise State University - Pacific Northwest Alliance - PNW Graduate Fellows Program</t>
  </si>
  <si>
    <t>Farid</t>
  </si>
  <si>
    <t> 1930464</t>
  </si>
  <si>
    <t>Scholarships and Supports to Increase Access to and Completion of Masters Degrees in Engineering</t>
  </si>
  <si>
    <t>Barber</t>
  </si>
  <si>
    <t> 1920936</t>
  </si>
  <si>
    <t>Collaborative Research: Acoustic Deflection in Bat-Moth Interactions: Revealing the Mechanism and Evolution of a Sensory Illusion</t>
  </si>
  <si>
    <t> 1920336</t>
  </si>
  <si>
    <t>MRI: Acquisition of an Inductively Coupled Plasma Mass Spectrometer and UV Excimer Laser Platform for Trace Element Analysis and U-Th-Pb Petrochronology</t>
  </si>
  <si>
    <t>Simonson</t>
  </si>
  <si>
    <t> 1856653</t>
  </si>
  <si>
    <t>Implementing a Framework for Assessing Teaching Effectiveness</t>
  </si>
  <si>
    <t>Nagarajan</t>
  </si>
  <si>
    <t> 1905311</t>
  </si>
  <si>
    <t>Chemistry of Life Processes</t>
  </si>
  <si>
    <t>Mechanistic Investigation on Carrier Protein Recognition in Quorum Signal Synthases</t>
  </si>
  <si>
    <t> 1918488</t>
  </si>
  <si>
    <t>Reevaluation of metamorphic garnet-based P-T paths and their tectonic implications</t>
  </si>
  <si>
    <t>Hill</t>
  </si>
  <si>
    <t> 1761383</t>
  </si>
  <si>
    <t>Fologea</t>
  </si>
  <si>
    <t> 1554166</t>
  </si>
  <si>
    <t>CAREER: Single molecule characterization and controlled transport using lysenin channels inserted into lipid membranes</t>
  </si>
  <si>
    <t> 1925204</t>
  </si>
  <si>
    <t>Mullner</t>
  </si>
  <si>
    <t> 1710640</t>
  </si>
  <si>
    <t>NSF/DMR-BSF: Twin boundary structure and mobility in shape memory alloys</t>
  </si>
  <si>
    <t>PREEVENTS - Prediction of and</t>
  </si>
  <si>
    <t> 1914491</t>
  </si>
  <si>
    <t>Collaborative Research: Lahar dynamics and Monitoring: A multiparametric approach grounded in infrasound</t>
  </si>
  <si>
    <t> 1454984</t>
  </si>
  <si>
    <t>CAREER: Defect-driven Metal Oxides for Enhanced Energy Storage Systems</t>
  </si>
  <si>
    <t> 1725229</t>
  </si>
  <si>
    <t>Collaborative Research: Using Titanite as a Petrochronometer for Direct Fabric Dating of High Temperature Systems</t>
  </si>
  <si>
    <t>Llewellyn</t>
  </si>
  <si>
    <t> 1937926</t>
  </si>
  <si>
    <t>EFRI Research Projects</t>
  </si>
  <si>
    <t>2019 Germination Meeting at Boise State University</t>
  </si>
  <si>
    <t> 1852133</t>
  </si>
  <si>
    <t>REU Site: Raptor Research 'Soaring Higher'</t>
  </si>
  <si>
    <t> 1744643</t>
  </si>
  <si>
    <t>SEES Fellows</t>
  </si>
  <si>
    <t>SEES Fellows: Landowner decision-making and landscape-level reforestation</t>
  </si>
  <si>
    <t> 1352631</t>
  </si>
  <si>
    <t>CAREER: Citizens, Conservation, and Climate: Research and Education for Climate Literacy in Managed Landscapes</t>
  </si>
  <si>
    <t> 1923043</t>
  </si>
  <si>
    <t>WORKSHOP: Interaction Design and Children (IDC) 2019 Doctoral Consortium</t>
  </si>
  <si>
    <t> 1914598</t>
  </si>
  <si>
    <t>RAPID: The role of vegetation-moderated longwave radiation on the spatiotemporal distribution of snow during accumulation and ablation in mountain terrain</t>
  </si>
  <si>
    <t> 1831143</t>
  </si>
  <si>
    <t>Collaborative Research: Exploring the Magmatic, Crustal, and Conduit Conditions Required for Mafic, Plinian Volcanism</t>
  </si>
  <si>
    <t>EFMA</t>
  </si>
  <si>
    <t>SMA</t>
  </si>
  <si>
    <t>ISU</t>
  </si>
  <si>
    <t>McBride</t>
  </si>
  <si>
    <t> 2234718</t>
  </si>
  <si>
    <t>CyberCorps Scholarship for Service (Renewal): Interdisciplinary Scholarship for Service for the Intermountain West</t>
  </si>
  <si>
    <t>Speer</t>
  </si>
  <si>
    <t> 2320040</t>
  </si>
  <si>
    <t>MRI: Acquisition of a Laser Ablation - Inductively Coupled Plasma - Triple Quadrupole - Mass Spectrometer (LA-ICP-QQQ-MS) System For Research and Education</t>
  </si>
  <si>
    <t>Kalivas</t>
  </si>
  <si>
    <t> 2305020</t>
  </si>
  <si>
    <t>Chemical Measurement &amp; Imaging</t>
  </si>
  <si>
    <t>CDS&amp;E: Immersive Virtual Reality for Discovering Hidden Chemical Information and Improving Multivariate Modeling and Predication</t>
  </si>
  <si>
    <t>McNulty</t>
  </si>
  <si>
    <t> 2012839</t>
  </si>
  <si>
    <t>MPS/Division Of Physics</t>
  </si>
  <si>
    <t>Midscale Physics Projects</t>
  </si>
  <si>
    <t>Collaborative Research: Apparatus for Normalization and Systematic Control of the MOLLER Experiment</t>
  </si>
  <si>
    <t>Baxter</t>
  </si>
  <si>
    <t> 2244011</t>
  </si>
  <si>
    <t>RAPID: Does riparian vegetation state mediate consequences of climate change-induced extreme flooding for stream-riparian food webs and communities?</t>
  </si>
  <si>
    <t>Fouda</t>
  </si>
  <si>
    <t> 2210252</t>
  </si>
  <si>
    <t>Networking Technology and Syst</t>
  </si>
  <si>
    <t>Collaborative Research: NeTS: JUNO3: SWIFT: Softwarization of Intelligence for Efficient 6G Mobile Networks</t>
  </si>
  <si>
    <t>Rodgers</t>
  </si>
  <si>
    <t> 2141543</t>
  </si>
  <si>
    <t>Godsey</t>
  </si>
  <si>
    <t> 1653998</t>
  </si>
  <si>
    <t>GEO/Div of Res, Innovation, Synerg</t>
  </si>
  <si>
    <t>SPECIAL EMPHASIS PROGRAM</t>
  </si>
  <si>
    <t>CAREER: Active Learning Across Interfaces: Controls on Flow Intermittency and Water Age in Temporary Streams</t>
  </si>
  <si>
    <t>Reedy</t>
  </si>
  <si>
    <t> 2220554</t>
  </si>
  <si>
    <t>NNA Incubator: Collaborative Research: Historical Ecology of the Pacific Cod Fishery</t>
  </si>
  <si>
    <t>PHY</t>
  </si>
  <si>
    <t>Grinath</t>
  </si>
  <si>
    <t> 2220844</t>
  </si>
  <si>
    <t>Supporting Transfer Student Success Using a Multidisciplinary Approach</t>
  </si>
  <si>
    <t>Schou</t>
  </si>
  <si>
    <t> 1504528</t>
  </si>
  <si>
    <t>Interdisciplinary Scholarship for Service for the Inter-Mountain West - Idaho State University</t>
  </si>
  <si>
    <t>Pradhan</t>
  </si>
  <si>
    <t> 2145398</t>
  </si>
  <si>
    <t>NEURAL SYSTEMS CLUSTER</t>
  </si>
  <si>
    <t>CAREER: Mechanisms regulating phenotypic plasticity in a highly social hermaphroditic fish</t>
  </si>
  <si>
    <t>Serve</t>
  </si>
  <si>
    <t> 2216005</t>
  </si>
  <si>
    <t>MRI: Acquisition of a FACSMelody Flow Cytometer and Cell Sorter</t>
  </si>
  <si>
    <t>Murray</t>
  </si>
  <si>
    <t> 2140480</t>
  </si>
  <si>
    <t>Collaborative Research: Reconstructing the missing record of late Proterozoic tectonism along the western margin of Laurentia using deep-time thermochronology</t>
  </si>
  <si>
    <t>Bennett</t>
  </si>
  <si>
    <t> 2151100</t>
  </si>
  <si>
    <t>Idaho Making Progress Against Critical Teacher Shortages</t>
  </si>
  <si>
    <t> 1754224</t>
  </si>
  <si>
    <t>Collaborative Research: Reverberating Responses to Trophic Cascades across Ecosystems: from Land to Streams and Back Again</t>
  </si>
  <si>
    <t>Lohse</t>
  </si>
  <si>
    <t> 1331872</t>
  </si>
  <si>
    <t>Reynolds Creek Carbon Critical Zone Observatory</t>
  </si>
  <si>
    <t> 2102342</t>
  </si>
  <si>
    <t>Collaborative Research: RUI: Zero-order to first-order: Hydrologic drivers of surface-subsurface storage dynamics in thawing permafrost landscapes</t>
  </si>
  <si>
    <t>Bottenberg</t>
  </si>
  <si>
    <t> 2120038</t>
  </si>
  <si>
    <t>GP-IN: Pathways to tribal geosciences careers through cultural connections to iconic landscapes</t>
  </si>
  <si>
    <t> 2118125</t>
  </si>
  <si>
    <t>RAPID: Ecological memories and theory-guided recovery of post-fire steppe</t>
  </si>
  <si>
    <t>Hale</t>
  </si>
  <si>
    <t> 2015616</t>
  </si>
  <si>
    <t>Collaborative Research: Scales and drivers of variability in dissolved organic carbon across diverse urban watersheds</t>
  </si>
  <si>
    <t>MacroSysBIO &amp; NEON-Enabled Sci</t>
  </si>
  <si>
    <t>Reinhardt</t>
  </si>
  <si>
    <t> 2027608</t>
  </si>
  <si>
    <t>Collaborative Research: Quantifying the amount and functional significance of long-term stored-water in trees</t>
  </si>
  <si>
    <t> 1935839</t>
  </si>
  <si>
    <t>Network-scale streamflow intermittence controls on dissolved organic carbon concentrations and processes</t>
  </si>
  <si>
    <t>Holland</t>
  </si>
  <si>
    <t> 2019074</t>
  </si>
  <si>
    <t>MRI: Acquisition of a 400 MHz Nuclear Magnetic Resonance (NMR) Spectrometer at Idaho State University</t>
  </si>
  <si>
    <t>Jenkins</t>
  </si>
  <si>
    <t> 2004257</t>
  </si>
  <si>
    <t>CAS: Recycling Sulfur Petroleum Waste to Fabricate Metal Capture and Adhesive Polysulfides</t>
  </si>
  <si>
    <t>POLYMERS</t>
  </si>
  <si>
    <t>Crosby</t>
  </si>
  <si>
    <t> 2037438</t>
  </si>
  <si>
    <t>Blaney</t>
  </si>
  <si>
    <t> 1953525</t>
  </si>
  <si>
    <t>Investigating Community College to PhD: Developing Graduate Aspirations Among Upward Transfer Students in Computing and Technology</t>
  </si>
  <si>
    <t>NSF Research Traineeship (NRT)</t>
  </si>
  <si>
    <t>CZO-Critical Zone Obsrvatories</t>
  </si>
  <si>
    <t> 1904166</t>
  </si>
  <si>
    <t>CDS&amp;E: Adaptive Learning for Multivariate Calibration with Big Data Attributes</t>
  </si>
  <si>
    <t> 1914946</t>
  </si>
  <si>
    <t>Collaborative Research: Broadening Use of Modern Geodetic Methods in Earth Science Field Courses</t>
  </si>
  <si>
    <t> 1615146</t>
  </si>
  <si>
    <t>Nuclear &amp; Hadron Quantum Chrom</t>
  </si>
  <si>
    <t>Probing the Weak and Strong Nature of the Nucleon</t>
  </si>
  <si>
    <t>Tapanila</t>
  </si>
  <si>
    <t> 1817597</t>
  </si>
  <si>
    <t>RAPID: High-resolution 3D digitization of complete blue whale skeleton</t>
  </si>
  <si>
    <t>2023-2019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</si>
</sst>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7030A0"/>
      <name val="Times New Roman"/>
      <family val="1"/>
    </font>
    <font>
      <u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Times New Roman"/>
      <family val="1"/>
    </font>
    <font>
      <u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DEAE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14" fillId="0" borderId="0" applyFont="0" applyFill="0" applyBorder="0" applyAlignment="0" applyProtection="0"/>
  </cellStyleXfs>
  <cellXfs count="24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1" xfId="0" applyFont="1" applyBorder="1"/>
    <xf numFmtId="164" fontId="3" fillId="0" borderId="1" xfId="0" applyNumberFormat="1" applyFont="1" applyBorder="1"/>
    <xf numFmtId="0" fontId="4" fillId="2" borderId="2" xfId="0" applyFont="1" applyFill="1" applyBorder="1" applyAlignment="1">
      <alignment horizontal="left" vertical="center" wrapText="1"/>
    </xf>
    <xf numFmtId="0" fontId="6" fillId="2" borderId="2" xfId="1" applyFill="1" applyBorder="1" applyAlignment="1">
      <alignment horizontal="left" vertical="center" wrapText="1"/>
    </xf>
    <xf numFmtId="6" fontId="4" fillId="2" borderId="2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6" fontId="0" fillId="0" borderId="0" xfId="0" applyNumberFormat="1"/>
    <xf numFmtId="0" fontId="7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3" borderId="2" xfId="1" applyFill="1" applyBorder="1" applyAlignment="1">
      <alignment horizontal="left" vertical="center" wrapText="1"/>
    </xf>
    <xf numFmtId="6" fontId="4" fillId="3" borderId="2" xfId="0" applyNumberFormat="1" applyFont="1" applyFill="1" applyBorder="1" applyAlignment="1">
      <alignment horizontal="right" vertical="center" wrapText="1"/>
    </xf>
    <xf numFmtId="6" fontId="0" fillId="3" borderId="0" xfId="0" applyNumberFormat="1" applyFill="1"/>
    <xf numFmtId="0" fontId="4" fillId="4" borderId="2" xfId="0" applyFont="1" applyFill="1" applyBorder="1" applyAlignment="1">
      <alignment horizontal="left" vertical="center" wrapText="1"/>
    </xf>
    <xf numFmtId="0" fontId="6" fillId="4" borderId="2" xfId="1" applyFill="1" applyBorder="1" applyAlignment="1">
      <alignment horizontal="left" vertical="center" wrapText="1"/>
    </xf>
    <xf numFmtId="6" fontId="4" fillId="4" borderId="2" xfId="0" applyNumberFormat="1" applyFont="1" applyFill="1" applyBorder="1" applyAlignment="1">
      <alignment horizontal="right" vertical="center" wrapText="1"/>
    </xf>
    <xf numFmtId="6" fontId="0" fillId="4" borderId="0" xfId="0" applyNumberFormat="1" applyFill="1"/>
    <xf numFmtId="0" fontId="2" fillId="0" borderId="0" xfId="0" applyFont="1"/>
    <xf numFmtId="0" fontId="4" fillId="5" borderId="2" xfId="0" applyFont="1" applyFill="1" applyBorder="1" applyAlignment="1">
      <alignment horizontal="left" vertical="center" wrapText="1"/>
    </xf>
    <xf numFmtId="0" fontId="6" fillId="5" borderId="2" xfId="1" applyFill="1" applyBorder="1" applyAlignment="1">
      <alignment horizontal="left" vertical="center" wrapText="1"/>
    </xf>
    <xf numFmtId="6" fontId="4" fillId="5" borderId="2" xfId="0" applyNumberFormat="1" applyFont="1" applyFill="1" applyBorder="1" applyAlignment="1">
      <alignment horizontal="right" vertical="center" wrapText="1"/>
    </xf>
    <xf numFmtId="6" fontId="0" fillId="5" borderId="0" xfId="0" applyNumberFormat="1" applyFill="1"/>
    <xf numFmtId="0" fontId="8" fillId="5" borderId="2" xfId="0" applyFont="1" applyFill="1" applyBorder="1" applyAlignment="1">
      <alignment horizontal="left" vertical="center" wrapText="1"/>
    </xf>
    <xf numFmtId="0" fontId="9" fillId="5" borderId="2" xfId="1" applyFont="1" applyFill="1" applyBorder="1" applyAlignment="1">
      <alignment horizontal="left" vertical="center" wrapText="1"/>
    </xf>
    <xf numFmtId="6" fontId="8" fillId="5" borderId="2" xfId="0" applyNumberFormat="1" applyFont="1" applyFill="1" applyBorder="1" applyAlignment="1">
      <alignment horizontal="right" vertical="center" wrapText="1"/>
    </xf>
    <xf numFmtId="0" fontId="10" fillId="0" borderId="0" xfId="0" applyFont="1"/>
    <xf numFmtId="6" fontId="10" fillId="5" borderId="0" xfId="0" applyNumberFormat="1" applyFont="1" applyFill="1"/>
    <xf numFmtId="0" fontId="8" fillId="2" borderId="2" xfId="0" applyFont="1" applyFill="1" applyBorder="1" applyAlignment="1">
      <alignment horizontal="left" vertical="center" wrapText="1"/>
    </xf>
    <xf numFmtId="0" fontId="9" fillId="2" borderId="2" xfId="1" applyFont="1" applyFill="1" applyBorder="1" applyAlignment="1">
      <alignment horizontal="left" vertical="center" wrapText="1"/>
    </xf>
    <xf numFmtId="6" fontId="8" fillId="2" borderId="2" xfId="0" applyNumberFormat="1" applyFont="1" applyFill="1" applyBorder="1" applyAlignment="1">
      <alignment horizontal="right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9" fillId="6" borderId="2" xfId="1" applyFont="1" applyFill="1" applyBorder="1" applyAlignment="1">
      <alignment horizontal="left" vertical="center" wrapText="1"/>
    </xf>
    <xf numFmtId="6" fontId="8" fillId="6" borderId="2" xfId="0" applyNumberFormat="1" applyFont="1" applyFill="1" applyBorder="1" applyAlignment="1">
      <alignment horizontal="right" vertical="center" wrapText="1"/>
    </xf>
    <xf numFmtId="6" fontId="0" fillId="6" borderId="0" xfId="0" applyNumberFormat="1" applyFill="1"/>
    <xf numFmtId="6" fontId="10" fillId="6" borderId="0" xfId="0" applyNumberFormat="1" applyFont="1" applyFill="1"/>
    <xf numFmtId="0" fontId="4" fillId="6" borderId="2" xfId="0" applyFont="1" applyFill="1" applyBorder="1" applyAlignment="1">
      <alignment horizontal="left" vertical="center" wrapText="1"/>
    </xf>
    <xf numFmtId="0" fontId="6" fillId="6" borderId="2" xfId="1" applyFill="1" applyBorder="1" applyAlignment="1">
      <alignment horizontal="left" vertical="center" wrapText="1"/>
    </xf>
    <xf numFmtId="6" fontId="4" fillId="6" borderId="2" xfId="0" applyNumberFormat="1" applyFont="1" applyFill="1" applyBorder="1" applyAlignment="1">
      <alignment horizontal="right" vertical="center" wrapText="1"/>
    </xf>
    <xf numFmtId="0" fontId="8" fillId="7" borderId="2" xfId="0" applyFont="1" applyFill="1" applyBorder="1" applyAlignment="1">
      <alignment horizontal="left" vertical="center" wrapText="1"/>
    </xf>
    <xf numFmtId="0" fontId="9" fillId="7" borderId="2" xfId="1" applyFont="1" applyFill="1" applyBorder="1" applyAlignment="1">
      <alignment horizontal="left" vertical="center" wrapText="1"/>
    </xf>
    <xf numFmtId="6" fontId="8" fillId="7" borderId="2" xfId="0" applyNumberFormat="1" applyFont="1" applyFill="1" applyBorder="1" applyAlignment="1">
      <alignment horizontal="right" vertical="center" wrapText="1"/>
    </xf>
    <xf numFmtId="6" fontId="10" fillId="7" borderId="0" xfId="0" applyNumberFormat="1" applyFont="1" applyFill="1"/>
    <xf numFmtId="0" fontId="4" fillId="7" borderId="2" xfId="0" applyFont="1" applyFill="1" applyBorder="1" applyAlignment="1">
      <alignment horizontal="left" vertical="center" wrapText="1"/>
    </xf>
    <xf numFmtId="0" fontId="6" fillId="7" borderId="2" xfId="1" applyFill="1" applyBorder="1" applyAlignment="1">
      <alignment horizontal="left" vertical="center" wrapText="1"/>
    </xf>
    <xf numFmtId="6" fontId="4" fillId="7" borderId="2" xfId="0" applyNumberFormat="1" applyFont="1" applyFill="1" applyBorder="1" applyAlignment="1">
      <alignment horizontal="right" vertical="center" wrapText="1"/>
    </xf>
    <xf numFmtId="6" fontId="0" fillId="7" borderId="0" xfId="0" applyNumberFormat="1" applyFill="1"/>
    <xf numFmtId="0" fontId="4" fillId="8" borderId="2" xfId="0" applyFont="1" applyFill="1" applyBorder="1" applyAlignment="1">
      <alignment horizontal="left" vertical="center" wrapText="1"/>
    </xf>
    <xf numFmtId="0" fontId="6" fillId="8" borderId="2" xfId="1" applyFill="1" applyBorder="1" applyAlignment="1">
      <alignment horizontal="left" vertical="center" wrapText="1"/>
    </xf>
    <xf numFmtId="6" fontId="4" fillId="8" borderId="2" xfId="0" applyNumberFormat="1" applyFont="1" applyFill="1" applyBorder="1" applyAlignment="1">
      <alignment horizontal="right" vertical="center" wrapText="1"/>
    </xf>
    <xf numFmtId="0" fontId="0" fillId="8" borderId="0" xfId="0" applyFill="1"/>
    <xf numFmtId="6" fontId="0" fillId="8" borderId="0" xfId="0" applyNumberFormat="1" applyFill="1"/>
    <xf numFmtId="0" fontId="4" fillId="9" borderId="2" xfId="0" applyFont="1" applyFill="1" applyBorder="1" applyAlignment="1">
      <alignment horizontal="left" vertical="center" wrapText="1"/>
    </xf>
    <xf numFmtId="0" fontId="6" fillId="9" borderId="2" xfId="1" applyFill="1" applyBorder="1" applyAlignment="1">
      <alignment horizontal="left" vertical="center" wrapText="1"/>
    </xf>
    <xf numFmtId="6" fontId="4" fillId="9" borderId="2" xfId="0" applyNumberFormat="1" applyFont="1" applyFill="1" applyBorder="1" applyAlignment="1">
      <alignment horizontal="right" vertical="center" wrapText="1"/>
    </xf>
    <xf numFmtId="6" fontId="0" fillId="9" borderId="0" xfId="0" applyNumberFormat="1" applyFill="1"/>
    <xf numFmtId="0" fontId="4" fillId="10" borderId="2" xfId="0" applyFont="1" applyFill="1" applyBorder="1" applyAlignment="1">
      <alignment horizontal="left" vertical="center" wrapText="1"/>
    </xf>
    <xf numFmtId="0" fontId="6" fillId="10" borderId="2" xfId="1" applyFill="1" applyBorder="1" applyAlignment="1">
      <alignment horizontal="left" vertical="center" wrapText="1"/>
    </xf>
    <xf numFmtId="6" fontId="4" fillId="10" borderId="2" xfId="0" applyNumberFormat="1" applyFont="1" applyFill="1" applyBorder="1" applyAlignment="1">
      <alignment horizontal="right" vertical="center" wrapText="1"/>
    </xf>
    <xf numFmtId="6" fontId="0" fillId="10" borderId="0" xfId="0" applyNumberFormat="1" applyFill="1"/>
    <xf numFmtId="0" fontId="4" fillId="11" borderId="2" xfId="0" applyFont="1" applyFill="1" applyBorder="1" applyAlignment="1">
      <alignment horizontal="left" vertical="center" wrapText="1"/>
    </xf>
    <xf numFmtId="0" fontId="6" fillId="11" borderId="2" xfId="1" applyFill="1" applyBorder="1" applyAlignment="1">
      <alignment horizontal="left" vertical="center" wrapText="1"/>
    </xf>
    <xf numFmtId="6" fontId="4" fillId="11" borderId="2" xfId="0" applyNumberFormat="1" applyFont="1" applyFill="1" applyBorder="1" applyAlignment="1">
      <alignment horizontal="right" vertical="center" wrapText="1"/>
    </xf>
    <xf numFmtId="6" fontId="0" fillId="11" borderId="0" xfId="0" applyNumberFormat="1" applyFill="1"/>
    <xf numFmtId="0" fontId="8" fillId="12" borderId="2" xfId="0" applyFont="1" applyFill="1" applyBorder="1" applyAlignment="1">
      <alignment horizontal="left" vertical="center" wrapText="1"/>
    </xf>
    <xf numFmtId="0" fontId="9" fillId="12" borderId="2" xfId="1" applyFont="1" applyFill="1" applyBorder="1" applyAlignment="1">
      <alignment horizontal="left" vertical="center" wrapText="1"/>
    </xf>
    <xf numFmtId="6" fontId="8" fillId="12" borderId="2" xfId="0" applyNumberFormat="1" applyFont="1" applyFill="1" applyBorder="1" applyAlignment="1">
      <alignment horizontal="right" vertical="center" wrapText="1"/>
    </xf>
    <xf numFmtId="6" fontId="0" fillId="12" borderId="0" xfId="0" applyNumberFormat="1" applyFill="1"/>
    <xf numFmtId="0" fontId="8" fillId="13" borderId="2" xfId="0" applyFont="1" applyFill="1" applyBorder="1" applyAlignment="1">
      <alignment horizontal="left" vertical="center" wrapText="1"/>
    </xf>
    <xf numFmtId="0" fontId="9" fillId="13" borderId="2" xfId="1" applyFont="1" applyFill="1" applyBorder="1" applyAlignment="1">
      <alignment horizontal="left" vertical="center" wrapText="1"/>
    </xf>
    <xf numFmtId="6" fontId="8" fillId="13" borderId="2" xfId="0" applyNumberFormat="1" applyFont="1" applyFill="1" applyBorder="1" applyAlignment="1">
      <alignment horizontal="right" vertical="center" wrapText="1"/>
    </xf>
    <xf numFmtId="6" fontId="0" fillId="13" borderId="0" xfId="0" applyNumberFormat="1" applyFill="1"/>
    <xf numFmtId="0" fontId="0" fillId="12" borderId="0" xfId="0" applyFill="1"/>
    <xf numFmtId="0" fontId="11" fillId="12" borderId="0" xfId="0" applyFont="1" applyFill="1"/>
    <xf numFmtId="164" fontId="11" fillId="12" borderId="0" xfId="0" applyNumberFormat="1" applyFont="1" applyFill="1"/>
    <xf numFmtId="164" fontId="0" fillId="12" borderId="0" xfId="0" applyNumberFormat="1" applyFill="1"/>
    <xf numFmtId="0" fontId="1" fillId="13" borderId="0" xfId="0" applyFont="1" applyFill="1"/>
    <xf numFmtId="164" fontId="1" fillId="13" borderId="0" xfId="0" applyNumberFormat="1" applyFont="1" applyFill="1"/>
    <xf numFmtId="0" fontId="1" fillId="14" borderId="0" xfId="0" applyFont="1" applyFill="1"/>
    <xf numFmtId="164" fontId="1" fillId="14" borderId="0" xfId="0" applyNumberFormat="1" applyFont="1" applyFill="1"/>
    <xf numFmtId="164" fontId="0" fillId="8" borderId="0" xfId="0" applyNumberFormat="1" applyFill="1"/>
    <xf numFmtId="0" fontId="4" fillId="15" borderId="2" xfId="0" applyFont="1" applyFill="1" applyBorder="1" applyAlignment="1">
      <alignment horizontal="left" vertical="center" wrapText="1"/>
    </xf>
    <xf numFmtId="0" fontId="6" fillId="15" borderId="2" xfId="1" applyFill="1" applyBorder="1" applyAlignment="1">
      <alignment horizontal="left" vertical="center" wrapText="1"/>
    </xf>
    <xf numFmtId="6" fontId="4" fillId="15" borderId="2" xfId="0" applyNumberFormat="1" applyFont="1" applyFill="1" applyBorder="1" applyAlignment="1">
      <alignment horizontal="right" vertical="center" wrapText="1"/>
    </xf>
    <xf numFmtId="0" fontId="8" fillId="15" borderId="2" xfId="0" applyFont="1" applyFill="1" applyBorder="1" applyAlignment="1">
      <alignment horizontal="left" vertical="center" wrapText="1"/>
    </xf>
    <xf numFmtId="0" fontId="9" fillId="15" borderId="2" xfId="1" applyFont="1" applyFill="1" applyBorder="1" applyAlignment="1">
      <alignment horizontal="left" vertical="center" wrapText="1"/>
    </xf>
    <xf numFmtId="6" fontId="8" fillId="15" borderId="2" xfId="0" applyNumberFormat="1" applyFont="1" applyFill="1" applyBorder="1" applyAlignment="1">
      <alignment horizontal="right" vertical="center" wrapText="1"/>
    </xf>
    <xf numFmtId="0" fontId="0" fillId="15" borderId="0" xfId="0" applyFill="1"/>
    <xf numFmtId="6" fontId="0" fillId="15" borderId="0" xfId="0" applyNumberFormat="1" applyFill="1"/>
    <xf numFmtId="0" fontId="4" fillId="16" borderId="2" xfId="0" applyFont="1" applyFill="1" applyBorder="1" applyAlignment="1">
      <alignment horizontal="left" vertical="center" wrapText="1"/>
    </xf>
    <xf numFmtId="0" fontId="6" fillId="16" borderId="2" xfId="1" applyFill="1" applyBorder="1" applyAlignment="1">
      <alignment horizontal="left" vertical="center" wrapText="1"/>
    </xf>
    <xf numFmtId="6" fontId="4" fillId="16" borderId="2" xfId="0" applyNumberFormat="1" applyFont="1" applyFill="1" applyBorder="1" applyAlignment="1">
      <alignment horizontal="right" vertical="center" wrapText="1"/>
    </xf>
    <xf numFmtId="6" fontId="0" fillId="16" borderId="0" xfId="0" applyNumberFormat="1" applyFill="1"/>
    <xf numFmtId="0" fontId="8" fillId="17" borderId="2" xfId="0" applyFont="1" applyFill="1" applyBorder="1" applyAlignment="1">
      <alignment horizontal="left" vertical="center" wrapText="1"/>
    </xf>
    <xf numFmtId="0" fontId="9" fillId="17" borderId="2" xfId="1" applyFont="1" applyFill="1" applyBorder="1" applyAlignment="1">
      <alignment horizontal="left" vertical="center" wrapText="1"/>
    </xf>
    <xf numFmtId="6" fontId="8" fillId="17" borderId="2" xfId="0" applyNumberFormat="1" applyFont="1" applyFill="1" applyBorder="1" applyAlignment="1">
      <alignment horizontal="right" vertical="center" wrapText="1"/>
    </xf>
    <xf numFmtId="6" fontId="0" fillId="17" borderId="0" xfId="0" applyNumberFormat="1" applyFill="1"/>
    <xf numFmtId="0" fontId="8" fillId="18" borderId="2" xfId="0" applyFont="1" applyFill="1" applyBorder="1" applyAlignment="1">
      <alignment horizontal="left" vertical="center" wrapText="1"/>
    </xf>
    <xf numFmtId="0" fontId="9" fillId="18" borderId="2" xfId="1" applyFont="1" applyFill="1" applyBorder="1" applyAlignment="1">
      <alignment horizontal="left" vertical="center" wrapText="1"/>
    </xf>
    <xf numFmtId="6" fontId="8" fillId="18" borderId="2" xfId="0" applyNumberFormat="1" applyFont="1" applyFill="1" applyBorder="1" applyAlignment="1">
      <alignment horizontal="right" vertical="center" wrapText="1"/>
    </xf>
    <xf numFmtId="6" fontId="0" fillId="18" borderId="0" xfId="0" applyNumberFormat="1" applyFill="1"/>
    <xf numFmtId="0" fontId="4" fillId="19" borderId="2" xfId="0" applyFont="1" applyFill="1" applyBorder="1" applyAlignment="1">
      <alignment horizontal="left" vertical="center" wrapText="1"/>
    </xf>
    <xf numFmtId="0" fontId="6" fillId="19" borderId="2" xfId="1" applyFill="1" applyBorder="1" applyAlignment="1">
      <alignment horizontal="left" vertical="center" wrapText="1"/>
    </xf>
    <xf numFmtId="6" fontId="4" fillId="19" borderId="2" xfId="0" applyNumberFormat="1" applyFont="1" applyFill="1" applyBorder="1" applyAlignment="1">
      <alignment horizontal="right" vertical="center" wrapText="1"/>
    </xf>
    <xf numFmtId="0" fontId="8" fillId="19" borderId="2" xfId="0" applyFont="1" applyFill="1" applyBorder="1" applyAlignment="1">
      <alignment horizontal="left" vertical="center" wrapText="1"/>
    </xf>
    <xf numFmtId="0" fontId="9" fillId="19" borderId="2" xfId="1" applyFont="1" applyFill="1" applyBorder="1" applyAlignment="1">
      <alignment horizontal="left" vertical="center" wrapText="1"/>
    </xf>
    <xf numFmtId="6" fontId="8" fillId="19" borderId="2" xfId="0" applyNumberFormat="1" applyFont="1" applyFill="1" applyBorder="1" applyAlignment="1">
      <alignment horizontal="right" vertical="center" wrapText="1"/>
    </xf>
    <xf numFmtId="6" fontId="0" fillId="19" borderId="0" xfId="0" applyNumberFormat="1" applyFill="1"/>
    <xf numFmtId="0" fontId="8" fillId="20" borderId="2" xfId="0" applyFont="1" applyFill="1" applyBorder="1" applyAlignment="1">
      <alignment horizontal="left" vertical="center" wrapText="1"/>
    </xf>
    <xf numFmtId="0" fontId="9" fillId="20" borderId="2" xfId="1" applyFont="1" applyFill="1" applyBorder="1" applyAlignment="1">
      <alignment horizontal="left" vertical="center" wrapText="1"/>
    </xf>
    <xf numFmtId="6" fontId="8" fillId="20" borderId="2" xfId="0" applyNumberFormat="1" applyFont="1" applyFill="1" applyBorder="1" applyAlignment="1">
      <alignment horizontal="right" vertical="center" wrapText="1"/>
    </xf>
    <xf numFmtId="6" fontId="0" fillId="20" borderId="0" xfId="0" applyNumberFormat="1" applyFill="1"/>
    <xf numFmtId="0" fontId="8" fillId="21" borderId="2" xfId="0" applyFont="1" applyFill="1" applyBorder="1" applyAlignment="1">
      <alignment horizontal="left" vertical="center" wrapText="1"/>
    </xf>
    <xf numFmtId="0" fontId="9" fillId="21" borderId="2" xfId="1" applyFont="1" applyFill="1" applyBorder="1" applyAlignment="1">
      <alignment horizontal="left" vertical="center" wrapText="1"/>
    </xf>
    <xf numFmtId="6" fontId="8" fillId="21" borderId="2" xfId="0" applyNumberFormat="1" applyFont="1" applyFill="1" applyBorder="1" applyAlignment="1">
      <alignment horizontal="right" vertical="center" wrapText="1"/>
    </xf>
    <xf numFmtId="6" fontId="0" fillId="21" borderId="0" xfId="0" applyNumberFormat="1" applyFill="1"/>
    <xf numFmtId="0" fontId="4" fillId="22" borderId="2" xfId="0" applyFont="1" applyFill="1" applyBorder="1" applyAlignment="1">
      <alignment horizontal="left" vertical="center" wrapText="1"/>
    </xf>
    <xf numFmtId="0" fontId="6" fillId="22" borderId="2" xfId="1" applyFill="1" applyBorder="1" applyAlignment="1">
      <alignment horizontal="left" vertical="center" wrapText="1"/>
    </xf>
    <xf numFmtId="6" fontId="4" fillId="22" borderId="2" xfId="0" applyNumberFormat="1" applyFont="1" applyFill="1" applyBorder="1" applyAlignment="1">
      <alignment horizontal="right" vertical="center" wrapText="1"/>
    </xf>
    <xf numFmtId="6" fontId="0" fillId="22" borderId="0" xfId="0" applyNumberFormat="1" applyFill="1"/>
    <xf numFmtId="0" fontId="8" fillId="23" borderId="2" xfId="0" applyFont="1" applyFill="1" applyBorder="1" applyAlignment="1">
      <alignment horizontal="left" vertical="center" wrapText="1"/>
    </xf>
    <xf numFmtId="0" fontId="9" fillId="23" borderId="2" xfId="1" applyFont="1" applyFill="1" applyBorder="1" applyAlignment="1">
      <alignment horizontal="left" vertical="center" wrapText="1"/>
    </xf>
    <xf numFmtId="6" fontId="8" fillId="23" borderId="2" xfId="0" applyNumberFormat="1" applyFont="1" applyFill="1" applyBorder="1" applyAlignment="1">
      <alignment horizontal="right" vertical="center" wrapText="1"/>
    </xf>
    <xf numFmtId="6" fontId="0" fillId="23" borderId="0" xfId="0" applyNumberFormat="1" applyFill="1"/>
    <xf numFmtId="0" fontId="1" fillId="6" borderId="0" xfId="0" applyFont="1" applyFill="1"/>
    <xf numFmtId="164" fontId="1" fillId="6" borderId="0" xfId="0" applyNumberFormat="1" applyFont="1" applyFill="1"/>
    <xf numFmtId="164" fontId="0" fillId="15" borderId="0" xfId="0" applyNumberFormat="1" applyFill="1"/>
    <xf numFmtId="0" fontId="4" fillId="24" borderId="2" xfId="0" applyFont="1" applyFill="1" applyBorder="1" applyAlignment="1">
      <alignment horizontal="left" vertical="center" wrapText="1"/>
    </xf>
    <xf numFmtId="0" fontId="6" fillId="24" borderId="2" xfId="1" applyFill="1" applyBorder="1" applyAlignment="1">
      <alignment horizontal="left" vertical="center" wrapText="1"/>
    </xf>
    <xf numFmtId="6" fontId="4" fillId="24" borderId="2" xfId="0" applyNumberFormat="1" applyFont="1" applyFill="1" applyBorder="1" applyAlignment="1">
      <alignment horizontal="right" vertical="center" wrapText="1"/>
    </xf>
    <xf numFmtId="6" fontId="0" fillId="24" borderId="0" xfId="0" applyNumberFormat="1" applyFill="1"/>
    <xf numFmtId="0" fontId="8" fillId="4" borderId="2" xfId="0" applyFont="1" applyFill="1" applyBorder="1" applyAlignment="1">
      <alignment horizontal="left" vertical="center" wrapText="1"/>
    </xf>
    <xf numFmtId="0" fontId="9" fillId="4" borderId="2" xfId="1" applyFont="1" applyFill="1" applyBorder="1" applyAlignment="1">
      <alignment horizontal="left" vertical="center" wrapText="1"/>
    </xf>
    <xf numFmtId="6" fontId="8" fillId="4" borderId="2" xfId="0" applyNumberFormat="1" applyFont="1" applyFill="1" applyBorder="1" applyAlignment="1">
      <alignment horizontal="righ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3" fillId="2" borderId="2" xfId="1" applyFont="1" applyFill="1" applyBorder="1" applyAlignment="1">
      <alignment horizontal="left" vertical="center" wrapText="1"/>
    </xf>
    <xf numFmtId="6" fontId="12" fillId="2" borderId="2" xfId="0" applyNumberFormat="1" applyFont="1" applyFill="1" applyBorder="1" applyAlignment="1">
      <alignment horizontal="right" vertical="center" wrapText="1"/>
    </xf>
    <xf numFmtId="0" fontId="4" fillId="25" borderId="2" xfId="0" applyFont="1" applyFill="1" applyBorder="1" applyAlignment="1">
      <alignment horizontal="left" vertical="center" wrapText="1"/>
    </xf>
    <xf numFmtId="0" fontId="6" fillId="25" borderId="2" xfId="1" applyFill="1" applyBorder="1" applyAlignment="1">
      <alignment horizontal="left" vertical="center" wrapText="1"/>
    </xf>
    <xf numFmtId="6" fontId="4" fillId="25" borderId="2" xfId="0" applyNumberFormat="1" applyFont="1" applyFill="1" applyBorder="1" applyAlignment="1">
      <alignment horizontal="right" vertical="center" wrapText="1"/>
    </xf>
    <xf numFmtId="6" fontId="0" fillId="25" borderId="0" xfId="0" applyNumberFormat="1" applyFill="1"/>
    <xf numFmtId="0" fontId="12" fillId="14" borderId="2" xfId="0" applyFont="1" applyFill="1" applyBorder="1" applyAlignment="1">
      <alignment horizontal="left" vertical="center" wrapText="1"/>
    </xf>
    <xf numFmtId="0" fontId="13" fillId="14" borderId="2" xfId="1" applyFont="1" applyFill="1" applyBorder="1" applyAlignment="1">
      <alignment horizontal="left" vertical="center" wrapText="1"/>
    </xf>
    <xf numFmtId="6" fontId="12" fillId="14" borderId="2" xfId="0" applyNumberFormat="1" applyFont="1" applyFill="1" applyBorder="1" applyAlignment="1">
      <alignment horizontal="right" vertical="center" wrapText="1"/>
    </xf>
    <xf numFmtId="0" fontId="0" fillId="21" borderId="0" xfId="0" applyFill="1"/>
    <xf numFmtId="164" fontId="0" fillId="21" borderId="0" xfId="0" applyNumberFormat="1" applyFill="1"/>
    <xf numFmtId="0" fontId="4" fillId="21" borderId="2" xfId="0" applyFont="1" applyFill="1" applyBorder="1" applyAlignment="1">
      <alignment horizontal="left" vertical="center" wrapText="1"/>
    </xf>
    <xf numFmtId="0" fontId="6" fillId="21" borderId="2" xfId="1" applyFill="1" applyBorder="1" applyAlignment="1">
      <alignment horizontal="left" vertical="center" wrapText="1"/>
    </xf>
    <xf numFmtId="6" fontId="4" fillId="21" borderId="2" xfId="0" applyNumberFormat="1" applyFont="1" applyFill="1" applyBorder="1" applyAlignment="1">
      <alignment horizontal="right" vertical="center" wrapText="1"/>
    </xf>
    <xf numFmtId="0" fontId="8" fillId="22" borderId="2" xfId="0" applyFont="1" applyFill="1" applyBorder="1" applyAlignment="1">
      <alignment horizontal="left" vertical="center" wrapText="1"/>
    </xf>
    <xf numFmtId="0" fontId="9" fillId="22" borderId="2" xfId="1" applyFont="1" applyFill="1" applyBorder="1" applyAlignment="1">
      <alignment horizontal="left" vertical="center" wrapText="1"/>
    </xf>
    <xf numFmtId="6" fontId="8" fillId="22" borderId="2" xfId="0" applyNumberFormat="1" applyFont="1" applyFill="1" applyBorder="1" applyAlignment="1">
      <alignment horizontal="right" vertical="center" wrapText="1"/>
    </xf>
    <xf numFmtId="0" fontId="4" fillId="23" borderId="2" xfId="0" applyFont="1" applyFill="1" applyBorder="1" applyAlignment="1">
      <alignment horizontal="left" vertical="center" wrapText="1"/>
    </xf>
    <xf numFmtId="0" fontId="6" fillId="23" borderId="2" xfId="1" applyFill="1" applyBorder="1" applyAlignment="1">
      <alignment horizontal="left" vertical="center" wrapText="1"/>
    </xf>
    <xf numFmtId="6" fontId="4" fillId="23" borderId="2" xfId="0" applyNumberFormat="1" applyFont="1" applyFill="1" applyBorder="1" applyAlignment="1">
      <alignment horizontal="right" vertical="center" wrapText="1"/>
    </xf>
    <xf numFmtId="0" fontId="8" fillId="26" borderId="2" xfId="0" applyFont="1" applyFill="1" applyBorder="1" applyAlignment="1">
      <alignment horizontal="left" vertical="center" wrapText="1"/>
    </xf>
    <xf numFmtId="0" fontId="9" fillId="26" borderId="2" xfId="1" applyFont="1" applyFill="1" applyBorder="1" applyAlignment="1">
      <alignment horizontal="left" vertical="center" wrapText="1"/>
    </xf>
    <xf numFmtId="6" fontId="8" fillId="26" borderId="2" xfId="0" applyNumberFormat="1" applyFont="1" applyFill="1" applyBorder="1" applyAlignment="1">
      <alignment horizontal="right" vertical="center" wrapText="1"/>
    </xf>
    <xf numFmtId="6" fontId="0" fillId="26" borderId="0" xfId="0" applyNumberFormat="1" applyFill="1"/>
    <xf numFmtId="0" fontId="4" fillId="27" borderId="2" xfId="0" applyFont="1" applyFill="1" applyBorder="1" applyAlignment="1">
      <alignment horizontal="left" vertical="center" wrapText="1"/>
    </xf>
    <xf numFmtId="0" fontId="6" fillId="27" borderId="2" xfId="1" applyFill="1" applyBorder="1" applyAlignment="1">
      <alignment horizontal="left" vertical="center" wrapText="1"/>
    </xf>
    <xf numFmtId="6" fontId="4" fillId="27" borderId="2" xfId="0" applyNumberFormat="1" applyFont="1" applyFill="1" applyBorder="1" applyAlignment="1">
      <alignment horizontal="right" vertical="center" wrapText="1"/>
    </xf>
    <xf numFmtId="6" fontId="0" fillId="27" borderId="0" xfId="0" applyNumberFormat="1" applyFill="1"/>
    <xf numFmtId="0" fontId="1" fillId="17" borderId="0" xfId="0" applyFont="1" applyFill="1"/>
    <xf numFmtId="164" fontId="1" fillId="17" borderId="0" xfId="0" applyNumberFormat="1" applyFont="1" applyFill="1"/>
    <xf numFmtId="0" fontId="0" fillId="28" borderId="0" xfId="0" applyFill="1"/>
    <xf numFmtId="164" fontId="0" fillId="28" borderId="0" xfId="0" applyNumberFormat="1" applyFill="1"/>
    <xf numFmtId="0" fontId="1" fillId="0" borderId="3" xfId="0" applyFont="1" applyBorder="1"/>
    <xf numFmtId="0" fontId="1" fillId="0" borderId="4" xfId="0" applyFont="1" applyBorder="1"/>
    <xf numFmtId="9" fontId="1" fillId="0" borderId="5" xfId="0" applyNumberFormat="1" applyFont="1" applyBorder="1"/>
    <xf numFmtId="0" fontId="0" fillId="0" borderId="6" xfId="0" applyBorder="1"/>
    <xf numFmtId="9" fontId="0" fillId="0" borderId="7" xfId="0" applyNumberFormat="1" applyBorder="1"/>
    <xf numFmtId="0" fontId="0" fillId="0" borderId="7" xfId="0" applyBorder="1"/>
    <xf numFmtId="0" fontId="1" fillId="12" borderId="6" xfId="0" applyFont="1" applyFill="1" applyBorder="1"/>
    <xf numFmtId="0" fontId="1" fillId="12" borderId="0" xfId="0" applyFont="1" applyFill="1"/>
    <xf numFmtId="10" fontId="1" fillId="12" borderId="7" xfId="0" applyNumberFormat="1" applyFont="1" applyFill="1" applyBorder="1"/>
    <xf numFmtId="0" fontId="1" fillId="0" borderId="6" xfId="0" applyFont="1" applyBorder="1"/>
    <xf numFmtId="9" fontId="1" fillId="0" borderId="7" xfId="0" applyNumberFormat="1" applyFont="1" applyBorder="1"/>
    <xf numFmtId="0" fontId="0" fillId="0" borderId="8" xfId="0" applyBorder="1"/>
    <xf numFmtId="0" fontId="0" fillId="0" borderId="1" xfId="0" applyBorder="1"/>
    <xf numFmtId="9" fontId="0" fillId="0" borderId="9" xfId="0" applyNumberFormat="1" applyBorder="1"/>
    <xf numFmtId="165" fontId="1" fillId="12" borderId="7" xfId="0" applyNumberFormat="1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/>
    <xf numFmtId="0" fontId="1" fillId="3" borderId="0" xfId="0" applyFont="1" applyFill="1"/>
    <xf numFmtId="0" fontId="0" fillId="0" borderId="9" xfId="0" applyBorder="1"/>
    <xf numFmtId="165" fontId="1" fillId="3" borderId="7" xfId="0" applyNumberFormat="1" applyFont="1" applyFill="1" applyBorder="1"/>
    <xf numFmtId="9" fontId="0" fillId="0" borderId="0" xfId="2" applyFont="1"/>
    <xf numFmtId="9" fontId="1" fillId="0" borderId="0" xfId="2" applyFont="1"/>
    <xf numFmtId="0" fontId="1" fillId="20" borderId="0" xfId="0" applyFont="1" applyFill="1"/>
    <xf numFmtId="0" fontId="0" fillId="20" borderId="0" xfId="0" applyFill="1"/>
    <xf numFmtId="164" fontId="1" fillId="20" borderId="0" xfId="0" applyNumberFormat="1" applyFont="1" applyFill="1"/>
    <xf numFmtId="0" fontId="15" fillId="22" borderId="0" xfId="0" applyFont="1" applyFill="1"/>
    <xf numFmtId="164" fontId="15" fillId="22" borderId="0" xfId="0" applyNumberFormat="1" applyFont="1" applyFill="1"/>
    <xf numFmtId="0" fontId="11" fillId="8" borderId="0" xfId="0" applyFont="1" applyFill="1"/>
    <xf numFmtId="164" fontId="11" fillId="8" borderId="0" xfId="0" applyNumberFormat="1" applyFont="1" applyFill="1"/>
    <xf numFmtId="0" fontId="11" fillId="15" borderId="0" xfId="0" applyFont="1" applyFill="1"/>
    <xf numFmtId="164" fontId="11" fillId="15" borderId="0" xfId="0" applyNumberFormat="1" applyFont="1" applyFill="1"/>
    <xf numFmtId="0" fontId="11" fillId="28" borderId="0" xfId="0" applyFont="1" applyFill="1"/>
    <xf numFmtId="164" fontId="11" fillId="28" borderId="0" xfId="0" applyNumberFormat="1" applyFont="1" applyFill="1"/>
    <xf numFmtId="0" fontId="4" fillId="26" borderId="2" xfId="0" applyFont="1" applyFill="1" applyBorder="1" applyAlignment="1">
      <alignment horizontal="left" vertical="center" wrapText="1"/>
    </xf>
    <xf numFmtId="0" fontId="6" fillId="26" borderId="2" xfId="1" applyFill="1" applyBorder="1" applyAlignment="1">
      <alignment horizontal="left" vertical="center" wrapText="1"/>
    </xf>
    <xf numFmtId="6" fontId="4" fillId="26" borderId="2" xfId="0" applyNumberFormat="1" applyFont="1" applyFill="1" applyBorder="1" applyAlignment="1">
      <alignment horizontal="right" vertical="center" wrapText="1"/>
    </xf>
    <xf numFmtId="0" fontId="4" fillId="14" borderId="2" xfId="0" applyFont="1" applyFill="1" applyBorder="1" applyAlignment="1">
      <alignment horizontal="left" vertical="center" wrapText="1"/>
    </xf>
    <xf numFmtId="0" fontId="6" fillId="14" borderId="2" xfId="1" applyFill="1" applyBorder="1" applyAlignment="1">
      <alignment horizontal="left" vertical="center" wrapText="1"/>
    </xf>
    <xf numFmtId="6" fontId="4" fillId="14" borderId="2" xfId="0" applyNumberFormat="1" applyFont="1" applyFill="1" applyBorder="1" applyAlignment="1">
      <alignment horizontal="right" vertical="center" wrapText="1"/>
    </xf>
    <xf numFmtId="0" fontId="4" fillId="28" borderId="2" xfId="0" applyFont="1" applyFill="1" applyBorder="1" applyAlignment="1">
      <alignment horizontal="left" vertical="center" wrapText="1"/>
    </xf>
    <xf numFmtId="0" fontId="6" fillId="28" borderId="2" xfId="1" applyFill="1" applyBorder="1" applyAlignment="1">
      <alignment horizontal="left" vertical="center" wrapText="1"/>
    </xf>
    <xf numFmtId="6" fontId="4" fillId="28" borderId="2" xfId="0" applyNumberFormat="1" applyFont="1" applyFill="1" applyBorder="1" applyAlignment="1">
      <alignment horizontal="right" vertical="center" wrapText="1"/>
    </xf>
    <xf numFmtId="0" fontId="4" fillId="17" borderId="2" xfId="0" applyFont="1" applyFill="1" applyBorder="1" applyAlignment="1">
      <alignment horizontal="left" vertical="center" wrapText="1"/>
    </xf>
    <xf numFmtId="0" fontId="6" fillId="17" borderId="2" xfId="1" applyFill="1" applyBorder="1" applyAlignment="1">
      <alignment horizontal="left" vertical="center" wrapText="1"/>
    </xf>
    <xf numFmtId="6" fontId="4" fillId="17" borderId="2" xfId="0" applyNumberFormat="1" applyFont="1" applyFill="1" applyBorder="1" applyAlignment="1">
      <alignment horizontal="right" vertical="center" wrapText="1"/>
    </xf>
    <xf numFmtId="0" fontId="4" fillId="18" borderId="2" xfId="0" applyFont="1" applyFill="1" applyBorder="1" applyAlignment="1">
      <alignment horizontal="left" vertical="center" wrapText="1"/>
    </xf>
    <xf numFmtId="0" fontId="6" fillId="18" borderId="2" xfId="1" applyFill="1" applyBorder="1" applyAlignment="1">
      <alignment horizontal="left" vertical="center" wrapText="1"/>
    </xf>
    <xf numFmtId="6" fontId="4" fillId="18" borderId="2" xfId="0" applyNumberFormat="1" applyFont="1" applyFill="1" applyBorder="1" applyAlignment="1">
      <alignment horizontal="right" vertical="center" wrapText="1"/>
    </xf>
    <xf numFmtId="0" fontId="4" fillId="29" borderId="2" xfId="0" applyFont="1" applyFill="1" applyBorder="1" applyAlignment="1">
      <alignment horizontal="left" vertical="center" wrapText="1"/>
    </xf>
    <xf numFmtId="0" fontId="6" fillId="29" borderId="2" xfId="1" applyFill="1" applyBorder="1" applyAlignment="1">
      <alignment horizontal="left" vertical="center" wrapText="1"/>
    </xf>
    <xf numFmtId="6" fontId="4" fillId="29" borderId="2" xfId="0" applyNumberFormat="1" applyFont="1" applyFill="1" applyBorder="1" applyAlignment="1">
      <alignment horizontal="right" vertical="center" wrapText="1"/>
    </xf>
    <xf numFmtId="0" fontId="4" fillId="30" borderId="2" xfId="0" applyFont="1" applyFill="1" applyBorder="1" applyAlignment="1">
      <alignment horizontal="left" vertical="center" wrapText="1"/>
    </xf>
    <xf numFmtId="0" fontId="6" fillId="30" borderId="2" xfId="1" applyFill="1" applyBorder="1" applyAlignment="1">
      <alignment horizontal="left" vertical="center" wrapText="1"/>
    </xf>
    <xf numFmtId="6" fontId="4" fillId="30" borderId="2" xfId="0" applyNumberFormat="1" applyFont="1" applyFill="1" applyBorder="1" applyAlignment="1">
      <alignment horizontal="right" vertical="center" wrapText="1"/>
    </xf>
    <xf numFmtId="0" fontId="4" fillId="31" borderId="2" xfId="0" applyFont="1" applyFill="1" applyBorder="1" applyAlignment="1">
      <alignment horizontal="left" vertical="center" wrapText="1"/>
    </xf>
    <xf numFmtId="0" fontId="6" fillId="31" borderId="2" xfId="1" applyFill="1" applyBorder="1" applyAlignment="1">
      <alignment horizontal="left" vertical="center" wrapText="1"/>
    </xf>
    <xf numFmtId="6" fontId="4" fillId="31" borderId="2" xfId="0" applyNumberFormat="1" applyFont="1" applyFill="1" applyBorder="1" applyAlignment="1">
      <alignment horizontal="right" vertical="center" wrapText="1"/>
    </xf>
    <xf numFmtId="0" fontId="1" fillId="22" borderId="0" xfId="0" applyFont="1" applyFill="1"/>
    <xf numFmtId="164" fontId="1" fillId="22" borderId="0" xfId="0" applyNumberFormat="1" applyFont="1" applyFill="1"/>
    <xf numFmtId="0" fontId="4" fillId="32" borderId="2" xfId="0" applyFont="1" applyFill="1" applyBorder="1" applyAlignment="1">
      <alignment horizontal="left" vertical="center" wrapText="1"/>
    </xf>
    <xf numFmtId="0" fontId="6" fillId="32" borderId="2" xfId="1" applyFill="1" applyBorder="1" applyAlignment="1">
      <alignment horizontal="left" vertical="center" wrapText="1"/>
    </xf>
    <xf numFmtId="6" fontId="4" fillId="32" borderId="2" xfId="0" applyNumberFormat="1" applyFont="1" applyFill="1" applyBorder="1" applyAlignment="1">
      <alignment horizontal="right" vertical="center" wrapText="1"/>
    </xf>
    <xf numFmtId="0" fontId="4" fillId="33" borderId="2" xfId="0" applyFont="1" applyFill="1" applyBorder="1" applyAlignment="1">
      <alignment horizontal="left" vertical="center" wrapText="1"/>
    </xf>
    <xf numFmtId="0" fontId="6" fillId="33" borderId="2" xfId="1" applyFill="1" applyBorder="1" applyAlignment="1">
      <alignment horizontal="left" vertical="center" wrapText="1"/>
    </xf>
    <xf numFmtId="6" fontId="4" fillId="33" borderId="2" xfId="0" applyNumberFormat="1" applyFont="1" applyFill="1" applyBorder="1" applyAlignment="1">
      <alignment horizontal="right" vertical="center" wrapText="1"/>
    </xf>
    <xf numFmtId="0" fontId="4" fillId="34" borderId="2" xfId="0" applyFont="1" applyFill="1" applyBorder="1" applyAlignment="1">
      <alignment horizontal="left" vertical="center" wrapText="1"/>
    </xf>
    <xf numFmtId="0" fontId="6" fillId="34" borderId="2" xfId="1" applyFill="1" applyBorder="1" applyAlignment="1">
      <alignment horizontal="left" vertical="center" wrapText="1"/>
    </xf>
    <xf numFmtId="6" fontId="4" fillId="34" borderId="2" xfId="0" applyNumberFormat="1" applyFont="1" applyFill="1" applyBorder="1" applyAlignment="1">
      <alignment horizontal="right" vertical="center" wrapText="1"/>
    </xf>
    <xf numFmtId="0" fontId="4" fillId="35" borderId="2" xfId="0" applyFont="1" applyFill="1" applyBorder="1" applyAlignment="1">
      <alignment horizontal="left" vertical="center" wrapText="1"/>
    </xf>
    <xf numFmtId="0" fontId="6" fillId="35" borderId="2" xfId="1" applyFill="1" applyBorder="1" applyAlignment="1">
      <alignment horizontal="left" vertical="center" wrapText="1"/>
    </xf>
    <xf numFmtId="6" fontId="4" fillId="35" borderId="2" xfId="0" applyNumberFormat="1" applyFont="1" applyFill="1" applyBorder="1" applyAlignment="1">
      <alignment horizontal="right" vertical="center" wrapText="1"/>
    </xf>
    <xf numFmtId="0" fontId="4" fillId="13" borderId="2" xfId="0" applyFont="1" applyFill="1" applyBorder="1" applyAlignment="1">
      <alignment horizontal="left" vertical="center" wrapText="1"/>
    </xf>
    <xf numFmtId="0" fontId="6" fillId="13" borderId="2" xfId="1" applyFill="1" applyBorder="1" applyAlignment="1">
      <alignment horizontal="left" vertical="center" wrapText="1"/>
    </xf>
    <xf numFmtId="6" fontId="4" fillId="13" borderId="2" xfId="0" applyNumberFormat="1" applyFont="1" applyFill="1" applyBorder="1" applyAlignment="1">
      <alignment horizontal="right" vertical="center" wrapText="1"/>
    </xf>
    <xf numFmtId="164" fontId="1" fillId="0" borderId="0" xfId="0" applyNumberFormat="1" applyFont="1"/>
    <xf numFmtId="0" fontId="17" fillId="0" borderId="0" xfId="0" applyFont="1" applyAlignment="1">
      <alignment horizontal="center"/>
    </xf>
    <xf numFmtId="0" fontId="6" fillId="0" borderId="0" xfId="1" applyAlignment="1">
      <alignment horizontal="left"/>
    </xf>
    <xf numFmtId="0" fontId="0" fillId="0" borderId="0" xfId="0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dellweb.bfa.nsf.gov/AwdLst2/BOTTOM.ASP?DRILLINFO=ABST2144339" TargetMode="External"/><Relationship Id="rId21" Type="http://schemas.openxmlformats.org/officeDocument/2006/relationships/hyperlink" Target="https://dellweb.bfa.nsf.gov/AwdLst2/BOTTOM.ASP?DRILLINFO=ABST2246773" TargetMode="External"/><Relationship Id="rId42" Type="http://schemas.openxmlformats.org/officeDocument/2006/relationships/hyperlink" Target="https://dellweb.bfa.nsf.gov/AwdLst2/BOTTOM.ASP?DRILLINFO=ABST2126315" TargetMode="External"/><Relationship Id="rId47" Type="http://schemas.openxmlformats.org/officeDocument/2006/relationships/hyperlink" Target="https://dellweb.bfa.nsf.gov/AwdLst2/BOTTOM.ASP?DRILLINFO=ABST2039525" TargetMode="External"/><Relationship Id="rId63" Type="http://schemas.openxmlformats.org/officeDocument/2006/relationships/hyperlink" Target="https://dellweb.bfa.nsf.gov/AwdLst2/BOTTOM.ASP?DRILLINFO=ABST2019231" TargetMode="External"/><Relationship Id="rId68" Type="http://schemas.openxmlformats.org/officeDocument/2006/relationships/hyperlink" Target="https://dellweb.bfa.nsf.gov/AwdLst2/BOTTOM.ASP?DRILLINFO=ABST2032153" TargetMode="External"/><Relationship Id="rId16" Type="http://schemas.openxmlformats.org/officeDocument/2006/relationships/hyperlink" Target="https://dellweb.bfa.nsf.gov/AwdLst2/BOTTOM.ASP?DRILLINFO=ABST2328585" TargetMode="External"/><Relationship Id="rId11" Type="http://schemas.openxmlformats.org/officeDocument/2006/relationships/hyperlink" Target="https://dellweb.bfa.nsf.gov/AwdLst2/BOTTOM.ASP?DRILLINFO=ABST2235197" TargetMode="External"/><Relationship Id="rId24" Type="http://schemas.openxmlformats.org/officeDocument/2006/relationships/hyperlink" Target="https://dellweb.bfa.nsf.gov/AwdLst2/BOTTOM.ASP?DRILLINFO=ABST2201148" TargetMode="External"/><Relationship Id="rId32" Type="http://schemas.openxmlformats.org/officeDocument/2006/relationships/hyperlink" Target="https://dellweb.bfa.nsf.gov/AwdLst2/BOTTOM.ASP?DRILLINFO=ABST2142719" TargetMode="External"/><Relationship Id="rId37" Type="http://schemas.openxmlformats.org/officeDocument/2006/relationships/hyperlink" Target="https://dellweb.bfa.nsf.gov/AwdLst2/BOTTOM.ASP?DRILLINFO=ABST2109005" TargetMode="External"/><Relationship Id="rId40" Type="http://schemas.openxmlformats.org/officeDocument/2006/relationships/hyperlink" Target="https://dellweb.bfa.nsf.gov/AwdLst2/BOTTOM.ASP?DRILLINFO=ABST2100926" TargetMode="External"/><Relationship Id="rId45" Type="http://schemas.openxmlformats.org/officeDocument/2006/relationships/hyperlink" Target="https://dellweb.bfa.nsf.gov/AwdLst2/BOTTOM.ASP?DRILLINFO=ABST2121898" TargetMode="External"/><Relationship Id="rId53" Type="http://schemas.openxmlformats.org/officeDocument/2006/relationships/hyperlink" Target="https://dellweb.bfa.nsf.gov/AwdLst2/BOTTOM.ASP?DRILLINFO=ABST1559348" TargetMode="External"/><Relationship Id="rId58" Type="http://schemas.openxmlformats.org/officeDocument/2006/relationships/hyperlink" Target="https://dellweb.bfa.nsf.gov/AwdLst2/BOTTOM.ASP?DRILLINFO=ABST2006101" TargetMode="External"/><Relationship Id="rId66" Type="http://schemas.openxmlformats.org/officeDocument/2006/relationships/hyperlink" Target="https://dellweb.bfa.nsf.gov/AwdLst2/BOTTOM.ASP?DRILLINFO=ABST1655183" TargetMode="External"/><Relationship Id="rId74" Type="http://schemas.openxmlformats.org/officeDocument/2006/relationships/hyperlink" Target="https://dellweb.bfa.nsf.gov/AwdLst2/BOTTOM.ASP?DRILLINFO=ABST2029523" TargetMode="External"/><Relationship Id="rId79" Type="http://schemas.openxmlformats.org/officeDocument/2006/relationships/hyperlink" Target="https://dellweb.bfa.nsf.gov/AwdLst2/BOTTOM.ASP?DRILLINFO=ABST1924856" TargetMode="External"/><Relationship Id="rId5" Type="http://schemas.openxmlformats.org/officeDocument/2006/relationships/hyperlink" Target="https://dellweb.bfa.nsf.gov/AwdLst2/BOTTOM.ASP?DRILLINFO=ABST2119809" TargetMode="External"/><Relationship Id="rId61" Type="http://schemas.openxmlformats.org/officeDocument/2006/relationships/hyperlink" Target="https://dellweb.bfa.nsf.gov/AwdLst2/BOTTOM.ASP?DRILLINFO=ABST1929206" TargetMode="External"/><Relationship Id="rId19" Type="http://schemas.openxmlformats.org/officeDocument/2006/relationships/hyperlink" Target="https://dellweb.bfa.nsf.gov/AwdLst2/BOTTOM.ASP?DRILLINFO=ABST2316443" TargetMode="External"/><Relationship Id="rId14" Type="http://schemas.openxmlformats.org/officeDocument/2006/relationships/hyperlink" Target="https://dellweb.bfa.nsf.gov/AwdLst2/BOTTOM.ASP?DRILLINFO=ABST2006353" TargetMode="External"/><Relationship Id="rId22" Type="http://schemas.openxmlformats.org/officeDocument/2006/relationships/hyperlink" Target="https://dellweb.bfa.nsf.gov/AwdLst2/BOTTOM.ASP?DRILLINFO=ABST2131837" TargetMode="External"/><Relationship Id="rId27" Type="http://schemas.openxmlformats.org/officeDocument/2006/relationships/hyperlink" Target="https://dellweb.bfa.nsf.gov/AwdLst2/BOTTOM.ASP?DRILLINFO=ABST2229604" TargetMode="External"/><Relationship Id="rId30" Type="http://schemas.openxmlformats.org/officeDocument/2006/relationships/hyperlink" Target="https://dellweb.bfa.nsf.gov/AwdLst2/BOTTOM.ASP?DRILLINFO=ABST2145004" TargetMode="External"/><Relationship Id="rId35" Type="http://schemas.openxmlformats.org/officeDocument/2006/relationships/hyperlink" Target="https://dellweb.bfa.nsf.gov/AwdLst2/BOTTOM.ASP?DRILLINFO=ABST1753354" TargetMode="External"/><Relationship Id="rId43" Type="http://schemas.openxmlformats.org/officeDocument/2006/relationships/hyperlink" Target="https://dellweb.bfa.nsf.gov/AwdLst2/BOTTOM.ASP?DRILLINFO=ABST2126313" TargetMode="External"/><Relationship Id="rId48" Type="http://schemas.openxmlformats.org/officeDocument/2006/relationships/hyperlink" Target="https://dellweb.bfa.nsf.gov/AwdLst2/BOTTOM.ASP?DRILLINFO=ABST2102938" TargetMode="External"/><Relationship Id="rId56" Type="http://schemas.openxmlformats.org/officeDocument/2006/relationships/hyperlink" Target="https://dellweb.bfa.nsf.gov/AwdLst2/BOTTOM.ASP?DRILLINFO=ABST1953170" TargetMode="External"/><Relationship Id="rId64" Type="http://schemas.openxmlformats.org/officeDocument/2006/relationships/hyperlink" Target="https://dellweb.bfa.nsf.gov/AwdLst2/BOTTOM.ASP?DRILLINFO=ABST2002524" TargetMode="External"/><Relationship Id="rId69" Type="http://schemas.openxmlformats.org/officeDocument/2006/relationships/hyperlink" Target="https://dellweb.bfa.nsf.gov/AwdLst2/BOTTOM.ASP?DRILLINFO=ABST1705728" TargetMode="External"/><Relationship Id="rId77" Type="http://schemas.openxmlformats.org/officeDocument/2006/relationships/hyperlink" Target="https://dellweb.bfa.nsf.gov/AwdLst2/BOTTOM.ASP?DRILLINFO=ABST1845417" TargetMode="External"/><Relationship Id="rId8" Type="http://schemas.openxmlformats.org/officeDocument/2006/relationships/hyperlink" Target="https://dellweb.bfa.nsf.gov/AwdLst2/BOTTOM.ASP?DRILLINFO=ABST2306118" TargetMode="External"/><Relationship Id="rId51" Type="http://schemas.openxmlformats.org/officeDocument/2006/relationships/hyperlink" Target="https://dellweb.bfa.nsf.gov/AwdLst2/BOTTOM.ASP?DRILLINFO=ABST2015419" TargetMode="External"/><Relationship Id="rId72" Type="http://schemas.openxmlformats.org/officeDocument/2006/relationships/hyperlink" Target="https://dellweb.bfa.nsf.gov/AwdLst2/BOTTOM.ASP?DRILLINFO=ABST1835717" TargetMode="External"/><Relationship Id="rId80" Type="http://schemas.openxmlformats.org/officeDocument/2006/relationships/hyperlink" Target="https://dellweb.bfa.nsf.gov/AwdLst2/BOTTOM.ASP?DRILLINFO=ABST1540045" TargetMode="External"/><Relationship Id="rId3" Type="http://schemas.openxmlformats.org/officeDocument/2006/relationships/hyperlink" Target="https://dellweb.bfa.nsf.gov/AwdLst2/BOTTOM.ASP?DRILLINFO=ABST2019609" TargetMode="External"/><Relationship Id="rId12" Type="http://schemas.openxmlformats.org/officeDocument/2006/relationships/hyperlink" Target="https://dellweb.bfa.nsf.gov/AwdLst2/BOTTOM.ASP?DRILLINFO=ABST2229223" TargetMode="External"/><Relationship Id="rId17" Type="http://schemas.openxmlformats.org/officeDocument/2006/relationships/hyperlink" Target="https://dellweb.bfa.nsf.gov/AwdLst2/BOTTOM.ASP?DRILLINFO=ABST1916699" TargetMode="External"/><Relationship Id="rId25" Type="http://schemas.openxmlformats.org/officeDocument/2006/relationships/hyperlink" Target="https://dellweb.bfa.nsf.gov/AwdLst2/BOTTOM.ASP?DRILLINFO=ABST2146269" TargetMode="External"/><Relationship Id="rId33" Type="http://schemas.openxmlformats.org/officeDocument/2006/relationships/hyperlink" Target="https://dellweb.bfa.nsf.gov/AwdLst2/BOTTOM.ASP?DRILLINFO=ABST2214502" TargetMode="External"/><Relationship Id="rId38" Type="http://schemas.openxmlformats.org/officeDocument/2006/relationships/hyperlink" Target="https://dellweb.bfa.nsf.gov/AwdLst2/BOTTOM.ASP?DRILLINFO=ABST2054716" TargetMode="External"/><Relationship Id="rId46" Type="http://schemas.openxmlformats.org/officeDocument/2006/relationships/hyperlink" Target="https://dellweb.bfa.nsf.gov/AwdLst2/BOTTOM.ASP?DRILLINFO=ABST2041523" TargetMode="External"/><Relationship Id="rId59" Type="http://schemas.openxmlformats.org/officeDocument/2006/relationships/hyperlink" Target="https://dellweb.bfa.nsf.gov/AwdLst2/BOTTOM.ASP?DRILLINFO=ABST1944828" TargetMode="External"/><Relationship Id="rId67" Type="http://schemas.openxmlformats.org/officeDocument/2006/relationships/hyperlink" Target="https://dellweb.bfa.nsf.gov/AwdLst2/BOTTOM.ASP?DRILLINFO=ABST2038371" TargetMode="External"/><Relationship Id="rId20" Type="http://schemas.openxmlformats.org/officeDocument/2006/relationships/hyperlink" Target="https://dellweb.bfa.nsf.gov/AwdLst2/BOTTOM.ASP?DRILLINFO=ABST2043382" TargetMode="External"/><Relationship Id="rId41" Type="http://schemas.openxmlformats.org/officeDocument/2006/relationships/hyperlink" Target="https://dellweb.bfa.nsf.gov/AwdLst2/BOTTOM.ASP?DRILLINFO=ABST2114466" TargetMode="External"/><Relationship Id="rId54" Type="http://schemas.openxmlformats.org/officeDocument/2006/relationships/hyperlink" Target="https://dellweb.bfa.nsf.gov/AwdLst2/BOTTOM.ASP?DRILLINFO=ABST2125659" TargetMode="External"/><Relationship Id="rId62" Type="http://schemas.openxmlformats.org/officeDocument/2006/relationships/hyperlink" Target="https://dellweb.bfa.nsf.gov/AwdLst2/BOTTOM.ASP?DRILLINFO=ABST1553550" TargetMode="External"/><Relationship Id="rId70" Type="http://schemas.openxmlformats.org/officeDocument/2006/relationships/hyperlink" Target="https://dellweb.bfa.nsf.gov/AwdLst2/BOTTOM.ASP?DRILLINFO=ABST1553049" TargetMode="External"/><Relationship Id="rId75" Type="http://schemas.openxmlformats.org/officeDocument/2006/relationships/hyperlink" Target="https://dellweb.bfa.nsf.gov/AwdLst2/BOTTOM.ASP?DRILLINFO=ABST1736253" TargetMode="External"/><Relationship Id="rId1" Type="http://schemas.openxmlformats.org/officeDocument/2006/relationships/hyperlink" Target="https://dellweb.bfa.nsf.gov/AwdLst2/BOTTOM.ASP?DRILLINFO=ABST2242769" TargetMode="External"/><Relationship Id="rId6" Type="http://schemas.openxmlformats.org/officeDocument/2006/relationships/hyperlink" Target="https://dellweb.bfa.nsf.gov/AwdLst2/BOTTOM.ASP?DRILLINFO=ABST2246989" TargetMode="External"/><Relationship Id="rId15" Type="http://schemas.openxmlformats.org/officeDocument/2006/relationships/hyperlink" Target="https://dellweb.bfa.nsf.gov/AwdLst2/BOTTOM.ASP?DRILLINFO=ABST2310324" TargetMode="External"/><Relationship Id="rId23" Type="http://schemas.openxmlformats.org/officeDocument/2006/relationships/hyperlink" Target="https://dellweb.bfa.nsf.gov/AwdLst2/BOTTOM.ASP?DRILLINFO=ABST1757324" TargetMode="External"/><Relationship Id="rId28" Type="http://schemas.openxmlformats.org/officeDocument/2006/relationships/hyperlink" Target="https://dellweb.bfa.nsf.gov/AwdLst2/BOTTOM.ASP?DRILLINFO=ABST2143405" TargetMode="External"/><Relationship Id="rId36" Type="http://schemas.openxmlformats.org/officeDocument/2006/relationships/hyperlink" Target="https://dellweb.bfa.nsf.gov/AwdLst2/BOTTOM.ASP?DRILLINFO=ABST1656642" TargetMode="External"/><Relationship Id="rId49" Type="http://schemas.openxmlformats.org/officeDocument/2006/relationships/hyperlink" Target="https://dellweb.bfa.nsf.gov/AwdLst2/BOTTOM.ASP?DRILLINFO=ABST1818368" TargetMode="External"/><Relationship Id="rId57" Type="http://schemas.openxmlformats.org/officeDocument/2006/relationships/hyperlink" Target="https://dellweb.bfa.nsf.gov/AwdLst2/BOTTOM.ASP?DRILLINFO=ABST1954021" TargetMode="External"/><Relationship Id="rId10" Type="http://schemas.openxmlformats.org/officeDocument/2006/relationships/hyperlink" Target="https://dellweb.bfa.nsf.gov/AwdLst2/BOTTOM.ASP?DRILLINFO=ABST2315862" TargetMode="External"/><Relationship Id="rId31" Type="http://schemas.openxmlformats.org/officeDocument/2006/relationships/hyperlink" Target="https://dellweb.bfa.nsf.gov/AwdLst2/BOTTOM.ASP?DRILLINFO=ABST1751157" TargetMode="External"/><Relationship Id="rId44" Type="http://schemas.openxmlformats.org/officeDocument/2006/relationships/hyperlink" Target="https://dellweb.bfa.nsf.gov/AwdLst2/BOTTOM.ASP?DRILLINFO=ABST1842399" TargetMode="External"/><Relationship Id="rId52" Type="http://schemas.openxmlformats.org/officeDocument/2006/relationships/hyperlink" Target="https://dellweb.bfa.nsf.gov/AwdLst2/BOTTOM.ASP?DRILLINFO=ABST2052571" TargetMode="External"/><Relationship Id="rId60" Type="http://schemas.openxmlformats.org/officeDocument/2006/relationships/hyperlink" Target="https://dellweb.bfa.nsf.gov/AwdLst2/BOTTOM.ASP?DRILLINFO=ABST1940270" TargetMode="External"/><Relationship Id="rId65" Type="http://schemas.openxmlformats.org/officeDocument/2006/relationships/hyperlink" Target="https://dellweb.bfa.nsf.gov/AwdLst2/BOTTOM.ASP?DRILLINFO=ABST1856059" TargetMode="External"/><Relationship Id="rId73" Type="http://schemas.openxmlformats.org/officeDocument/2006/relationships/hyperlink" Target="https://dellweb.bfa.nsf.gov/AwdLst2/BOTTOM.ASP?DRILLINFO=ABST2012482" TargetMode="External"/><Relationship Id="rId78" Type="http://schemas.openxmlformats.org/officeDocument/2006/relationships/hyperlink" Target="https://dellweb.bfa.nsf.gov/AwdLst2/BOTTOM.ASP?DRILLINFO=ABST1927713" TargetMode="External"/><Relationship Id="rId4" Type="http://schemas.openxmlformats.org/officeDocument/2006/relationships/hyperlink" Target="https://dellweb.bfa.nsf.gov/AwdLst2/BOTTOM.ASP?DRILLINFO=ABST2316126" TargetMode="External"/><Relationship Id="rId9" Type="http://schemas.openxmlformats.org/officeDocument/2006/relationships/hyperlink" Target="https://dellweb.bfa.nsf.gov/AwdLst2/BOTTOM.ASP?DRILLINFO=ABST2245496" TargetMode="External"/><Relationship Id="rId13" Type="http://schemas.openxmlformats.org/officeDocument/2006/relationships/hyperlink" Target="https://dellweb.bfa.nsf.gov/AwdLst2/BOTTOM.ASP?DRILLINFO=ABST2303481" TargetMode="External"/><Relationship Id="rId18" Type="http://schemas.openxmlformats.org/officeDocument/2006/relationships/hyperlink" Target="https://dellweb.bfa.nsf.gov/AwdLst2/BOTTOM.ASP?DRILLINFO=ABST1432910" TargetMode="External"/><Relationship Id="rId39" Type="http://schemas.openxmlformats.org/officeDocument/2006/relationships/hyperlink" Target="https://dellweb.bfa.nsf.gov/AwdLst2/BOTTOM.ASP?DRILLINFO=ABST1565572" TargetMode="External"/><Relationship Id="rId34" Type="http://schemas.openxmlformats.org/officeDocument/2006/relationships/hyperlink" Target="https://dellweb.bfa.nsf.gov/AwdLst2/BOTTOM.ASP?DRILLINFO=ABST2216790" TargetMode="External"/><Relationship Id="rId50" Type="http://schemas.openxmlformats.org/officeDocument/2006/relationships/hyperlink" Target="https://dellweb.bfa.nsf.gov/AwdLst2/BOTTOM.ASP?DRILLINFO=ABST1532239" TargetMode="External"/><Relationship Id="rId55" Type="http://schemas.openxmlformats.org/officeDocument/2006/relationships/hyperlink" Target="https://dellweb.bfa.nsf.gov/AwdLst2/BOTTOM.ASP?DRILLINFO=ABST1921790" TargetMode="External"/><Relationship Id="rId76" Type="http://schemas.openxmlformats.org/officeDocument/2006/relationships/hyperlink" Target="https://dellweb.bfa.nsf.gov/AwdLst2/BOTTOM.ASP?DRILLINFO=ABST1906157" TargetMode="External"/><Relationship Id="rId7" Type="http://schemas.openxmlformats.org/officeDocument/2006/relationships/hyperlink" Target="https://dellweb.bfa.nsf.gov/AwdLst2/BOTTOM.ASP?DRILLINFO=ABST2314616" TargetMode="External"/><Relationship Id="rId71" Type="http://schemas.openxmlformats.org/officeDocument/2006/relationships/hyperlink" Target="https://dellweb.bfa.nsf.gov/AwdLst2/BOTTOM.ASP?DRILLINFO=ABST2013929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s://dellweb.bfa.nsf.gov/AwdLst2/BOTTOM.ASP?DRILLINFO=ABST1848563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llweb.bfa.nsf.gov/AwdLst2/BOTTOM.ASP?DRILLINFO=ABST2025309" TargetMode="External"/><Relationship Id="rId21" Type="http://schemas.openxmlformats.org/officeDocument/2006/relationships/hyperlink" Target="https://dellweb.bfa.nsf.gov/AwdLst2/BOTTOM.ASP?DRILLINFO=ABST1907840" TargetMode="External"/><Relationship Id="rId42" Type="http://schemas.openxmlformats.org/officeDocument/2006/relationships/hyperlink" Target="https://dellweb.bfa.nsf.gov/AwdLst2/BOTTOM.ASP?DRILLINFO=ABST1952346" TargetMode="External"/><Relationship Id="rId63" Type="http://schemas.openxmlformats.org/officeDocument/2006/relationships/hyperlink" Target="https://dellweb.bfa.nsf.gov/AwdLst2/BOTTOM.ASP?DRILLINFO=ABST1751278" TargetMode="External"/><Relationship Id="rId84" Type="http://schemas.openxmlformats.org/officeDocument/2006/relationships/hyperlink" Target="https://dellweb.bfa.nsf.gov/AwdLst2/BOTTOM.ASP?DRILLINFO=ABST2051670" TargetMode="External"/><Relationship Id="rId138" Type="http://schemas.openxmlformats.org/officeDocument/2006/relationships/hyperlink" Target="https://dellweb.bfa.nsf.gov/AwdLst2/BOTTOM.ASP?DRILLINFO=ABST1914598" TargetMode="External"/><Relationship Id="rId16" Type="http://schemas.openxmlformats.org/officeDocument/2006/relationships/hyperlink" Target="https://dellweb.bfa.nsf.gov/AwdLst2/BOTTOM.ASP?DRILLINFO=ABST2140642" TargetMode="External"/><Relationship Id="rId107" Type="http://schemas.openxmlformats.org/officeDocument/2006/relationships/hyperlink" Target="https://dellweb.bfa.nsf.gov/AwdLst2/BOTTOM.ASP?DRILLINFO=ABST1929188" TargetMode="External"/><Relationship Id="rId11" Type="http://schemas.openxmlformats.org/officeDocument/2006/relationships/hyperlink" Target="https://dellweb.bfa.nsf.gov/AwdLst2/BOTTOM.ASP?DRILLINFO=ABST2246324" TargetMode="External"/><Relationship Id="rId32" Type="http://schemas.openxmlformats.org/officeDocument/2006/relationships/hyperlink" Target="https://dellweb.bfa.nsf.gov/AwdLst2/BOTTOM.ASP?DRILLINFO=ABST2107135" TargetMode="External"/><Relationship Id="rId37" Type="http://schemas.openxmlformats.org/officeDocument/2006/relationships/hyperlink" Target="https://dellweb.bfa.nsf.gov/AwdLst2/BOTTOM.ASP?DRILLINFO=ABST2104918" TargetMode="External"/><Relationship Id="rId53" Type="http://schemas.openxmlformats.org/officeDocument/2006/relationships/hyperlink" Target="https://dellweb.bfa.nsf.gov/AwdLst2/BOTTOM.ASP?DRILLINFO=ABST2142935" TargetMode="External"/><Relationship Id="rId58" Type="http://schemas.openxmlformats.org/officeDocument/2006/relationships/hyperlink" Target="https://dellweb.bfa.nsf.gov/AwdLst2/BOTTOM.ASP?DRILLINFO=ABST2219403" TargetMode="External"/><Relationship Id="rId74" Type="http://schemas.openxmlformats.org/officeDocument/2006/relationships/hyperlink" Target="https://dellweb.bfa.nsf.gov/AwdLst2/BOTTOM.ASP?DRILLINFO=ABST1758436" TargetMode="External"/><Relationship Id="rId79" Type="http://schemas.openxmlformats.org/officeDocument/2006/relationships/hyperlink" Target="https://dellweb.bfa.nsf.gov/AwdLst2/BOTTOM.ASP?DRILLINFO=ABST2117661" TargetMode="External"/><Relationship Id="rId102" Type="http://schemas.openxmlformats.org/officeDocument/2006/relationships/hyperlink" Target="https://dellweb.bfa.nsf.gov/AwdLst2/BOTTOM.ASP?DRILLINFO=ABST2040102" TargetMode="External"/><Relationship Id="rId123" Type="http://schemas.openxmlformats.org/officeDocument/2006/relationships/hyperlink" Target="https://dellweb.bfa.nsf.gov/AwdLst2/BOTTOM.ASP?DRILLINFO=ABST1856653" TargetMode="External"/><Relationship Id="rId128" Type="http://schemas.openxmlformats.org/officeDocument/2006/relationships/hyperlink" Target="https://dellweb.bfa.nsf.gov/AwdLst2/BOTTOM.ASP?DRILLINFO=ABST1925204" TargetMode="External"/><Relationship Id="rId5" Type="http://schemas.openxmlformats.org/officeDocument/2006/relationships/hyperlink" Target="https://dellweb.bfa.nsf.gov/AwdLst2/BOTTOM.ASP?DRILLINFO=ABST2303007" TargetMode="External"/><Relationship Id="rId90" Type="http://schemas.openxmlformats.org/officeDocument/2006/relationships/hyperlink" Target="https://dellweb.bfa.nsf.gov/AwdLst2/BOTTOM.ASP?DRILLINFO=ABST2054805" TargetMode="External"/><Relationship Id="rId95" Type="http://schemas.openxmlformats.org/officeDocument/2006/relationships/hyperlink" Target="https://dellweb.bfa.nsf.gov/AwdLst2/BOTTOM.ASP?DRILLINFO=ABST1545903" TargetMode="External"/><Relationship Id="rId22" Type="http://schemas.openxmlformats.org/officeDocument/2006/relationships/hyperlink" Target="https://dellweb.bfa.nsf.gov/AwdLst2/BOTTOM.ASP?DRILLINFO=ABST2309541" TargetMode="External"/><Relationship Id="rId27" Type="http://schemas.openxmlformats.org/officeDocument/2006/relationships/hyperlink" Target="https://dellweb.bfa.nsf.gov/AwdLst2/BOTTOM.ASP?DRILLINFO=ABST2320619" TargetMode="External"/><Relationship Id="rId43" Type="http://schemas.openxmlformats.org/officeDocument/2006/relationships/hyperlink" Target="https://dellweb.bfa.nsf.gov/AwdLst2/BOTTOM.ASP?DRILLINFO=ABST2117652" TargetMode="External"/><Relationship Id="rId48" Type="http://schemas.openxmlformats.org/officeDocument/2006/relationships/hyperlink" Target="https://dellweb.bfa.nsf.gov/AwdLst2/BOTTOM.ASP?DRILLINFO=ABST2215180" TargetMode="External"/><Relationship Id="rId64" Type="http://schemas.openxmlformats.org/officeDocument/2006/relationships/hyperlink" Target="https://dellweb.bfa.nsf.gov/AwdLst2/BOTTOM.ASP?DRILLINFO=ABST2128091" TargetMode="External"/><Relationship Id="rId69" Type="http://schemas.openxmlformats.org/officeDocument/2006/relationships/hyperlink" Target="https://dellweb.bfa.nsf.gov/AwdLst2/BOTTOM.ASP?DRILLINFO=ABST2000292" TargetMode="External"/><Relationship Id="rId113" Type="http://schemas.openxmlformats.org/officeDocument/2006/relationships/hyperlink" Target="https://dellweb.bfa.nsf.gov/AwdLst2/BOTTOM.ASP?DRILLINFO=ABST2010614" TargetMode="External"/><Relationship Id="rId118" Type="http://schemas.openxmlformats.org/officeDocument/2006/relationships/hyperlink" Target="https://dellweb.bfa.nsf.gov/AwdLst2/BOTTOM.ASP?DRILLINFO=ABST1936461" TargetMode="External"/><Relationship Id="rId134" Type="http://schemas.openxmlformats.org/officeDocument/2006/relationships/hyperlink" Target="https://dellweb.bfa.nsf.gov/AwdLst2/BOTTOM.ASP?DRILLINFO=ABST1852133" TargetMode="External"/><Relationship Id="rId139" Type="http://schemas.openxmlformats.org/officeDocument/2006/relationships/hyperlink" Target="https://dellweb.bfa.nsf.gov/AwdLst2/BOTTOM.ASP?DRILLINFO=ABST1831143" TargetMode="External"/><Relationship Id="rId80" Type="http://schemas.openxmlformats.org/officeDocument/2006/relationships/hyperlink" Target="https://dellweb.bfa.nsf.gov/AwdLst2/BOTTOM.ASP?DRILLINFO=ABST2051127" TargetMode="External"/><Relationship Id="rId85" Type="http://schemas.openxmlformats.org/officeDocument/2006/relationships/hyperlink" Target="https://dellweb.bfa.nsf.gov/AwdLst2/BOTTOM.ASP?DRILLINFO=ABST1735889" TargetMode="External"/><Relationship Id="rId12" Type="http://schemas.openxmlformats.org/officeDocument/2006/relationships/hyperlink" Target="https://dellweb.bfa.nsf.gov/AwdLst2/BOTTOM.ASP?DRILLINFO=ABST2309712" TargetMode="External"/><Relationship Id="rId17" Type="http://schemas.openxmlformats.org/officeDocument/2006/relationships/hyperlink" Target="https://dellweb.bfa.nsf.gov/AwdLst2/BOTTOM.ASP?DRILLINFO=ABST1946726" TargetMode="External"/><Relationship Id="rId33" Type="http://schemas.openxmlformats.org/officeDocument/2006/relationships/hyperlink" Target="https://dellweb.bfa.nsf.gov/AwdLst2/BOTTOM.ASP?DRILLINFO=ABST2122188" TargetMode="External"/><Relationship Id="rId38" Type="http://schemas.openxmlformats.org/officeDocument/2006/relationships/hyperlink" Target="https://dellweb.bfa.nsf.gov/AwdLst2/BOTTOM.ASP?DRILLINFO=ABST2331818" TargetMode="External"/><Relationship Id="rId59" Type="http://schemas.openxmlformats.org/officeDocument/2006/relationships/hyperlink" Target="https://dellweb.bfa.nsf.gov/AwdLst2/BOTTOM.ASP?DRILLINFO=ABST2213494" TargetMode="External"/><Relationship Id="rId103" Type="http://schemas.openxmlformats.org/officeDocument/2006/relationships/hyperlink" Target="https://dellweb.bfa.nsf.gov/AwdLst2/BOTTOM.ASP?DRILLINFO=ABST1943319" TargetMode="External"/><Relationship Id="rId108" Type="http://schemas.openxmlformats.org/officeDocument/2006/relationships/hyperlink" Target="https://dellweb.bfa.nsf.gov/AwdLst2/BOTTOM.ASP?DRILLINFO=ABST1950245" TargetMode="External"/><Relationship Id="rId124" Type="http://schemas.openxmlformats.org/officeDocument/2006/relationships/hyperlink" Target="https://dellweb.bfa.nsf.gov/AwdLst2/BOTTOM.ASP?DRILLINFO=ABST1905311" TargetMode="External"/><Relationship Id="rId129" Type="http://schemas.openxmlformats.org/officeDocument/2006/relationships/hyperlink" Target="https://dellweb.bfa.nsf.gov/AwdLst2/BOTTOM.ASP?DRILLINFO=ABST1710640" TargetMode="External"/><Relationship Id="rId54" Type="http://schemas.openxmlformats.org/officeDocument/2006/relationships/hyperlink" Target="https://dellweb.bfa.nsf.gov/AwdLst2/BOTTOM.ASP?DRILLINFO=ABST2210082" TargetMode="External"/><Relationship Id="rId70" Type="http://schemas.openxmlformats.org/officeDocument/2006/relationships/hyperlink" Target="https://dellweb.bfa.nsf.gov/AwdLst2/BOTTOM.ASP?DRILLINFO=ABST2111549" TargetMode="External"/><Relationship Id="rId75" Type="http://schemas.openxmlformats.org/officeDocument/2006/relationships/hyperlink" Target="https://dellweb.bfa.nsf.gov/AwdLst2/BOTTOM.ASP?DRILLINFO=ABST2037658" TargetMode="External"/><Relationship Id="rId91" Type="http://schemas.openxmlformats.org/officeDocument/2006/relationships/hyperlink" Target="https://dellweb.bfa.nsf.gov/AwdLst2/BOTTOM.ASP?DRILLINFO=ABST2037660" TargetMode="External"/><Relationship Id="rId96" Type="http://schemas.openxmlformats.org/officeDocument/2006/relationships/hyperlink" Target="https://dellweb.bfa.nsf.gov/AwdLst2/BOTTOM.ASP?DRILLINFO=ABST1916885" TargetMode="External"/><Relationship Id="rId1" Type="http://schemas.openxmlformats.org/officeDocument/2006/relationships/hyperlink" Target="https://dellweb.bfa.nsf.gov/AwdLst2/BOTTOM.ASP?DRILLINFO=ABST2331208" TargetMode="External"/><Relationship Id="rId6" Type="http://schemas.openxmlformats.org/officeDocument/2006/relationships/hyperlink" Target="https://dellweb.bfa.nsf.gov/AwdLst2/BOTTOM.ASP?DRILLINFO=ABST2235992" TargetMode="External"/><Relationship Id="rId23" Type="http://schemas.openxmlformats.org/officeDocument/2006/relationships/hyperlink" Target="https://dellweb.bfa.nsf.gov/AwdLst2/BOTTOM.ASP?DRILLINFO=ABST2113873" TargetMode="External"/><Relationship Id="rId28" Type="http://schemas.openxmlformats.org/officeDocument/2006/relationships/hyperlink" Target="https://dellweb.bfa.nsf.gov/AwdLst2/BOTTOM.ASP?DRILLINFO=ABST2244635" TargetMode="External"/><Relationship Id="rId49" Type="http://schemas.openxmlformats.org/officeDocument/2006/relationships/hyperlink" Target="https://dellweb.bfa.nsf.gov/AwdLst2/BOTTOM.ASP?DRILLINFO=ABST2142137" TargetMode="External"/><Relationship Id="rId114" Type="http://schemas.openxmlformats.org/officeDocument/2006/relationships/hyperlink" Target="https://dellweb.bfa.nsf.gov/AwdLst2/BOTTOM.ASP?DRILLINFO=ABST1952674" TargetMode="External"/><Relationship Id="rId119" Type="http://schemas.openxmlformats.org/officeDocument/2006/relationships/hyperlink" Target="https://dellweb.bfa.nsf.gov/AwdLst2/BOTTOM.ASP?DRILLINFO=ABST1906160" TargetMode="External"/><Relationship Id="rId44" Type="http://schemas.openxmlformats.org/officeDocument/2006/relationships/hyperlink" Target="https://dellweb.bfa.nsf.gov/AwdLst2/BOTTOM.ASP?DRILLINFO=ABST2318853" TargetMode="External"/><Relationship Id="rId60" Type="http://schemas.openxmlformats.org/officeDocument/2006/relationships/hyperlink" Target="https://dellweb.bfa.nsf.gov/AwdLst2/BOTTOM.ASP?DRILLINFO=ABST1944180" TargetMode="External"/><Relationship Id="rId65" Type="http://schemas.openxmlformats.org/officeDocument/2006/relationships/hyperlink" Target="https://dellweb.bfa.nsf.gov/AwdLst2/BOTTOM.ASP?DRILLINFO=ABST1838604" TargetMode="External"/><Relationship Id="rId81" Type="http://schemas.openxmlformats.org/officeDocument/2006/relationships/hyperlink" Target="https://dellweb.bfa.nsf.gov/AwdLst2/BOTTOM.ASP?DRILLINFO=ABST1751230" TargetMode="External"/><Relationship Id="rId86" Type="http://schemas.openxmlformats.org/officeDocument/2006/relationships/hyperlink" Target="https://dellweb.bfa.nsf.gov/AwdLst2/BOTTOM.ASP?DRILLINFO=ABST2043150" TargetMode="External"/><Relationship Id="rId130" Type="http://schemas.openxmlformats.org/officeDocument/2006/relationships/hyperlink" Target="https://dellweb.bfa.nsf.gov/AwdLst2/BOTTOM.ASP?DRILLINFO=ABST1914491" TargetMode="External"/><Relationship Id="rId135" Type="http://schemas.openxmlformats.org/officeDocument/2006/relationships/hyperlink" Target="https://dellweb.bfa.nsf.gov/AwdLst2/BOTTOM.ASP?DRILLINFO=ABST1744643" TargetMode="External"/><Relationship Id="rId13" Type="http://schemas.openxmlformats.org/officeDocument/2006/relationships/hyperlink" Target="https://dellweb.bfa.nsf.gov/AwdLst2/BOTTOM.ASP?DRILLINFO=ABST2325041" TargetMode="External"/><Relationship Id="rId18" Type="http://schemas.openxmlformats.org/officeDocument/2006/relationships/hyperlink" Target="https://dellweb.bfa.nsf.gov/AwdLst2/BOTTOM.ASP?DRILLINFO=ABST2244596" TargetMode="External"/><Relationship Id="rId39" Type="http://schemas.openxmlformats.org/officeDocument/2006/relationships/hyperlink" Target="https://dellweb.bfa.nsf.gov/AwdLst2/BOTTOM.ASP?DRILLINFO=ABST1945650" TargetMode="External"/><Relationship Id="rId109" Type="http://schemas.openxmlformats.org/officeDocument/2006/relationships/hyperlink" Target="https://dellweb.bfa.nsf.gov/AwdLst2/BOTTOM.ASP?DRILLINFO=ABST2001331" TargetMode="External"/><Relationship Id="rId34" Type="http://schemas.openxmlformats.org/officeDocument/2006/relationships/hyperlink" Target="https://dellweb.bfa.nsf.gov/AwdLst2/BOTTOM.ASP?DRILLINFO=ABST2137120" TargetMode="External"/><Relationship Id="rId50" Type="http://schemas.openxmlformats.org/officeDocument/2006/relationships/hyperlink" Target="https://dellweb.bfa.nsf.gov/AwdLst2/BOTTOM.ASP?DRILLINFO=ABST2216310" TargetMode="External"/><Relationship Id="rId55" Type="http://schemas.openxmlformats.org/officeDocument/2006/relationships/hyperlink" Target="https://dellweb.bfa.nsf.gov/AwdLst2/BOTTOM.ASP?DRILLINFO=ABST2207158" TargetMode="External"/><Relationship Id="rId76" Type="http://schemas.openxmlformats.org/officeDocument/2006/relationships/hyperlink" Target="https://dellweb.bfa.nsf.gov/AwdLst2/BOTTOM.ASP?DRILLINFO=ABST2118114" TargetMode="External"/><Relationship Id="rId97" Type="http://schemas.openxmlformats.org/officeDocument/2006/relationships/hyperlink" Target="https://dellweb.bfa.nsf.gov/AwdLst2/BOTTOM.ASP?DRILLINFO=ABST1554353" TargetMode="External"/><Relationship Id="rId104" Type="http://schemas.openxmlformats.org/officeDocument/2006/relationships/hyperlink" Target="https://dellweb.bfa.nsf.gov/AwdLst2/BOTTOM.ASP?DRILLINFO=ABST2037464" TargetMode="External"/><Relationship Id="rId120" Type="http://schemas.openxmlformats.org/officeDocument/2006/relationships/hyperlink" Target="https://dellweb.bfa.nsf.gov/AwdLst2/BOTTOM.ASP?DRILLINFO=ABST1930464" TargetMode="External"/><Relationship Id="rId125" Type="http://schemas.openxmlformats.org/officeDocument/2006/relationships/hyperlink" Target="https://dellweb.bfa.nsf.gov/AwdLst2/BOTTOM.ASP?DRILLINFO=ABST1918488" TargetMode="External"/><Relationship Id="rId7" Type="http://schemas.openxmlformats.org/officeDocument/2006/relationships/hyperlink" Target="https://dellweb.bfa.nsf.gov/AwdLst2/BOTTOM.ASP?DRILLINFO=ABST2320410" TargetMode="External"/><Relationship Id="rId71" Type="http://schemas.openxmlformats.org/officeDocument/2006/relationships/hyperlink" Target="https://dellweb.bfa.nsf.gov/AwdLst2/BOTTOM.ASP?DRILLINFO=ABST2126794" TargetMode="External"/><Relationship Id="rId92" Type="http://schemas.openxmlformats.org/officeDocument/2006/relationships/hyperlink" Target="https://dellweb.bfa.nsf.gov/AwdLst2/BOTTOM.ASP?DRILLINFO=ABST1950599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s://dellweb.bfa.nsf.gov/AwdLst2/BOTTOM.ASP?DRILLINFO=ABST1848516" TargetMode="External"/><Relationship Id="rId24" Type="http://schemas.openxmlformats.org/officeDocument/2006/relationships/hyperlink" Target="https://dellweb.bfa.nsf.gov/AwdLst2/BOTTOM.ASP?DRILLINFO=ABST1942044" TargetMode="External"/><Relationship Id="rId40" Type="http://schemas.openxmlformats.org/officeDocument/2006/relationships/hyperlink" Target="https://dellweb.bfa.nsf.gov/AwdLst2/BOTTOM.ASP?DRILLINFO=ABST2330004" TargetMode="External"/><Relationship Id="rId45" Type="http://schemas.openxmlformats.org/officeDocument/2006/relationships/hyperlink" Target="https://dellweb.bfa.nsf.gov/AwdLst2/BOTTOM.ASP?DRILLINFO=ABST2048557" TargetMode="External"/><Relationship Id="rId66" Type="http://schemas.openxmlformats.org/officeDocument/2006/relationships/hyperlink" Target="https://dellweb.bfa.nsf.gov/AwdLst2/BOTTOM.ASP?DRILLINFO=ABST2137377" TargetMode="External"/><Relationship Id="rId87" Type="http://schemas.openxmlformats.org/officeDocument/2006/relationships/hyperlink" Target="https://dellweb.bfa.nsf.gov/AwdLst2/BOTTOM.ASP?DRILLINFO=ABST2118217" TargetMode="External"/><Relationship Id="rId110" Type="http://schemas.openxmlformats.org/officeDocument/2006/relationships/hyperlink" Target="https://dellweb.bfa.nsf.gov/AwdLst2/BOTTOM.ASP?DRILLINFO=ABST1807809" TargetMode="External"/><Relationship Id="rId115" Type="http://schemas.openxmlformats.org/officeDocument/2006/relationships/hyperlink" Target="https://dellweb.bfa.nsf.gov/AwdLst2/BOTTOM.ASP?DRILLINFO=ABST1827574" TargetMode="External"/><Relationship Id="rId131" Type="http://schemas.openxmlformats.org/officeDocument/2006/relationships/hyperlink" Target="https://dellweb.bfa.nsf.gov/AwdLst2/BOTTOM.ASP?DRILLINFO=ABST1454984" TargetMode="External"/><Relationship Id="rId136" Type="http://schemas.openxmlformats.org/officeDocument/2006/relationships/hyperlink" Target="https://dellweb.bfa.nsf.gov/AwdLst2/BOTTOM.ASP?DRILLINFO=ABST1352631" TargetMode="External"/><Relationship Id="rId61" Type="http://schemas.openxmlformats.org/officeDocument/2006/relationships/hyperlink" Target="https://dellweb.bfa.nsf.gov/AwdLst2/BOTTOM.ASP?DRILLINFO=ABST2223932" TargetMode="External"/><Relationship Id="rId82" Type="http://schemas.openxmlformats.org/officeDocument/2006/relationships/hyperlink" Target="https://dellweb.bfa.nsf.gov/AwdLst2/BOTTOM.ASP?DRILLINFO=ABST2051090" TargetMode="External"/><Relationship Id="rId19" Type="http://schemas.openxmlformats.org/officeDocument/2006/relationships/hyperlink" Target="https://dellweb.bfa.nsf.gov/AwdLst2/BOTTOM.ASP?DRILLINFO=ABST2235543" TargetMode="External"/><Relationship Id="rId14" Type="http://schemas.openxmlformats.org/officeDocument/2006/relationships/hyperlink" Target="https://dellweb.bfa.nsf.gov/AwdLst2/BOTTOM.ASP?DRILLINFO=ABST2230618" TargetMode="External"/><Relationship Id="rId30" Type="http://schemas.openxmlformats.org/officeDocument/2006/relationships/hyperlink" Target="https://dellweb.bfa.nsf.gov/AwdLst2/BOTTOM.ASP?DRILLINFO=ABST1943370" TargetMode="External"/><Relationship Id="rId35" Type="http://schemas.openxmlformats.org/officeDocument/2006/relationships/hyperlink" Target="https://dellweb.bfa.nsf.gov/AwdLst2/BOTTOM.ASP?DRILLINFO=ABST2242735" TargetMode="External"/><Relationship Id="rId56" Type="http://schemas.openxmlformats.org/officeDocument/2006/relationships/hyperlink" Target="https://dellweb.bfa.nsf.gov/AwdLst2/BOTTOM.ASP?DRILLINFO=ABST2138697" TargetMode="External"/><Relationship Id="rId77" Type="http://schemas.openxmlformats.org/officeDocument/2006/relationships/hyperlink" Target="https://dellweb.bfa.nsf.gov/AwdLst2/BOTTOM.ASP?DRILLINFO=ABST2121595" TargetMode="External"/><Relationship Id="rId100" Type="http://schemas.openxmlformats.org/officeDocument/2006/relationships/hyperlink" Target="https://dellweb.bfa.nsf.gov/AwdLst2/BOTTOM.ASP?DRILLINFO=ABST2025250" TargetMode="External"/><Relationship Id="rId105" Type="http://schemas.openxmlformats.org/officeDocument/2006/relationships/hyperlink" Target="https://dellweb.bfa.nsf.gov/AwdLst2/BOTTOM.ASP?DRILLINFO=ABST1954583" TargetMode="External"/><Relationship Id="rId126" Type="http://schemas.openxmlformats.org/officeDocument/2006/relationships/hyperlink" Target="https://dellweb.bfa.nsf.gov/AwdLst2/BOTTOM.ASP?DRILLINFO=ABST1761383" TargetMode="External"/><Relationship Id="rId8" Type="http://schemas.openxmlformats.org/officeDocument/2006/relationships/hyperlink" Target="https://dellweb.bfa.nsf.gov/AwdLst2/BOTTOM.ASP?DRILLINFO=ABST2236782" TargetMode="External"/><Relationship Id="rId51" Type="http://schemas.openxmlformats.org/officeDocument/2006/relationships/hyperlink" Target="https://dellweb.bfa.nsf.gov/AwdLst2/BOTTOM.ASP?DRILLINFO=ABST2227626" TargetMode="External"/><Relationship Id="rId72" Type="http://schemas.openxmlformats.org/officeDocument/2006/relationships/hyperlink" Target="https://dellweb.bfa.nsf.gov/AwdLst2/BOTTOM.ASP?DRILLINFO=ABST1826801" TargetMode="External"/><Relationship Id="rId93" Type="http://schemas.openxmlformats.org/officeDocument/2006/relationships/hyperlink" Target="https://dellweb.bfa.nsf.gov/AwdLst2/BOTTOM.ASP?DRILLINFO=ABST2035649" TargetMode="External"/><Relationship Id="rId98" Type="http://schemas.openxmlformats.org/officeDocument/2006/relationships/hyperlink" Target="https://dellweb.bfa.nsf.gov/AwdLst2/BOTTOM.ASP?DRILLINFO=ABST2013613" TargetMode="External"/><Relationship Id="rId121" Type="http://schemas.openxmlformats.org/officeDocument/2006/relationships/hyperlink" Target="https://dellweb.bfa.nsf.gov/AwdLst2/BOTTOM.ASP?DRILLINFO=ABST1920936" TargetMode="External"/><Relationship Id="rId3" Type="http://schemas.openxmlformats.org/officeDocument/2006/relationships/hyperlink" Target="https://dellweb.bfa.nsf.gov/AwdLst2/BOTTOM.ASP?DRILLINFO=ABST2300532" TargetMode="External"/><Relationship Id="rId25" Type="http://schemas.openxmlformats.org/officeDocument/2006/relationships/hyperlink" Target="https://dellweb.bfa.nsf.gov/AwdLst2/BOTTOM.ASP?DRILLINFO=ABST2309405" TargetMode="External"/><Relationship Id="rId46" Type="http://schemas.openxmlformats.org/officeDocument/2006/relationships/hyperlink" Target="https://dellweb.bfa.nsf.gov/AwdLst2/BOTTOM.ASP?DRILLINFO=ABST2306113" TargetMode="External"/><Relationship Id="rId67" Type="http://schemas.openxmlformats.org/officeDocument/2006/relationships/hyperlink" Target="https://dellweb.bfa.nsf.gov/AwdLst2/BOTTOM.ASP?DRILLINFO=ABST2228697" TargetMode="External"/><Relationship Id="rId116" Type="http://schemas.openxmlformats.org/officeDocument/2006/relationships/hyperlink" Target="https://dellweb.bfa.nsf.gov/AwdLst2/BOTTOM.ASP?DRILLINFO=ABST2029940" TargetMode="External"/><Relationship Id="rId137" Type="http://schemas.openxmlformats.org/officeDocument/2006/relationships/hyperlink" Target="https://dellweb.bfa.nsf.gov/AwdLst2/BOTTOM.ASP?DRILLINFO=ABST1923043" TargetMode="External"/><Relationship Id="rId20" Type="http://schemas.openxmlformats.org/officeDocument/2006/relationships/hyperlink" Target="https://dellweb.bfa.nsf.gov/AwdLst2/BOTTOM.ASP?DRILLINFO=ABST2235294" TargetMode="External"/><Relationship Id="rId41" Type="http://schemas.openxmlformats.org/officeDocument/2006/relationships/hyperlink" Target="https://dellweb.bfa.nsf.gov/AwdLst2/BOTTOM.ASP?DRILLINFO=ABST2025505" TargetMode="External"/><Relationship Id="rId62" Type="http://schemas.openxmlformats.org/officeDocument/2006/relationships/hyperlink" Target="https://dellweb.bfa.nsf.gov/AwdLst2/BOTTOM.ASP?DRILLINFO=ABST2217681" TargetMode="External"/><Relationship Id="rId83" Type="http://schemas.openxmlformats.org/officeDocument/2006/relationships/hyperlink" Target="https://dellweb.bfa.nsf.gov/AwdLst2/BOTTOM.ASP?DRILLINFO=ABST2121108" TargetMode="External"/><Relationship Id="rId88" Type="http://schemas.openxmlformats.org/officeDocument/2006/relationships/hyperlink" Target="https://dellweb.bfa.nsf.gov/AwdLst2/BOTTOM.ASP?DRILLINFO=ABST2106345" TargetMode="External"/><Relationship Id="rId111" Type="http://schemas.openxmlformats.org/officeDocument/2006/relationships/hyperlink" Target="https://dellweb.bfa.nsf.gov/AwdLst2/BOTTOM.ASP?DRILLINFO=ABST2016981" TargetMode="External"/><Relationship Id="rId132" Type="http://schemas.openxmlformats.org/officeDocument/2006/relationships/hyperlink" Target="https://dellweb.bfa.nsf.gov/AwdLst2/BOTTOM.ASP?DRILLINFO=ABST1725229" TargetMode="External"/><Relationship Id="rId15" Type="http://schemas.openxmlformats.org/officeDocument/2006/relationships/hyperlink" Target="https://dellweb.bfa.nsf.gov/AwdLst2/BOTTOM.ASP?DRILLINFO=ABST2236238" TargetMode="External"/><Relationship Id="rId36" Type="http://schemas.openxmlformats.org/officeDocument/2006/relationships/hyperlink" Target="https://dellweb.bfa.nsf.gov/AwdLst2/BOTTOM.ASP?DRILLINFO=ABST1751268" TargetMode="External"/><Relationship Id="rId57" Type="http://schemas.openxmlformats.org/officeDocument/2006/relationships/hyperlink" Target="https://dellweb.bfa.nsf.gov/AwdLst2/BOTTOM.ASP?DRILLINFO=ABST2142622" TargetMode="External"/><Relationship Id="rId106" Type="http://schemas.openxmlformats.org/officeDocument/2006/relationships/hyperlink" Target="https://dellweb.bfa.nsf.gov/AwdLst2/BOTTOM.ASP?DRILLINFO=ABST2021258" TargetMode="External"/><Relationship Id="rId127" Type="http://schemas.openxmlformats.org/officeDocument/2006/relationships/hyperlink" Target="https://dellweb.bfa.nsf.gov/AwdLst2/BOTTOM.ASP?DRILLINFO=ABST1554166" TargetMode="External"/><Relationship Id="rId10" Type="http://schemas.openxmlformats.org/officeDocument/2006/relationships/hyperlink" Target="https://dellweb.bfa.nsf.gov/AwdLst2/BOTTOM.ASP?DRILLINFO=ABST2312572" TargetMode="External"/><Relationship Id="rId31" Type="http://schemas.openxmlformats.org/officeDocument/2006/relationships/hyperlink" Target="https://dellweb.bfa.nsf.gov/AwdLst2/BOTTOM.ASP?DRILLINFO=ABST1846493" TargetMode="External"/><Relationship Id="rId52" Type="http://schemas.openxmlformats.org/officeDocument/2006/relationships/hyperlink" Target="https://dellweb.bfa.nsf.gov/AwdLst2/BOTTOM.ASP?DRILLINFO=ABST2148066" TargetMode="External"/><Relationship Id="rId73" Type="http://schemas.openxmlformats.org/officeDocument/2006/relationships/hyperlink" Target="https://dellweb.bfa.nsf.gov/AwdLst2/BOTTOM.ASP?DRILLINFO=ABST2111585" TargetMode="External"/><Relationship Id="rId78" Type="http://schemas.openxmlformats.org/officeDocument/2006/relationships/hyperlink" Target="https://dellweb.bfa.nsf.gov/AwdLst2/BOTTOM.ASP?DRILLINFO=ABST2052561" TargetMode="External"/><Relationship Id="rId94" Type="http://schemas.openxmlformats.org/officeDocument/2006/relationships/hyperlink" Target="https://dellweb.bfa.nsf.gov/AwdLst2/BOTTOM.ASP?DRILLINFO=ABST1825502" TargetMode="External"/><Relationship Id="rId99" Type="http://schemas.openxmlformats.org/officeDocument/2006/relationships/hyperlink" Target="https://dellweb.bfa.nsf.gov/AwdLst2/BOTTOM.ASP?DRILLINFO=ABST1954006" TargetMode="External"/><Relationship Id="rId101" Type="http://schemas.openxmlformats.org/officeDocument/2006/relationships/hyperlink" Target="https://dellweb.bfa.nsf.gov/AwdLst2/BOTTOM.ASP?DRILLINFO=ABST1950305" TargetMode="External"/><Relationship Id="rId122" Type="http://schemas.openxmlformats.org/officeDocument/2006/relationships/hyperlink" Target="https://dellweb.bfa.nsf.gov/AwdLst2/BOTTOM.ASP?DRILLINFO=ABST1920336" TargetMode="External"/><Relationship Id="rId4" Type="http://schemas.openxmlformats.org/officeDocument/2006/relationships/hyperlink" Target="https://dellweb.bfa.nsf.gov/AwdLst2/BOTTOM.ASP?DRILLINFO=ABST2243412" TargetMode="External"/><Relationship Id="rId9" Type="http://schemas.openxmlformats.org/officeDocument/2006/relationships/hyperlink" Target="https://dellweb.bfa.nsf.gov/AwdLst2/BOTTOM.ASP?DRILLINFO=ABST2321102" TargetMode="External"/><Relationship Id="rId26" Type="http://schemas.openxmlformats.org/officeDocument/2006/relationships/hyperlink" Target="https://dellweb.bfa.nsf.gov/AwdLst2/BOTTOM.ASP?DRILLINFO=ABST2232553" TargetMode="External"/><Relationship Id="rId47" Type="http://schemas.openxmlformats.org/officeDocument/2006/relationships/hyperlink" Target="https://dellweb.bfa.nsf.gov/AwdLst2/BOTTOM.ASP?DRILLINFO=ABST2221665" TargetMode="External"/><Relationship Id="rId68" Type="http://schemas.openxmlformats.org/officeDocument/2006/relationships/hyperlink" Target="https://dellweb.bfa.nsf.gov/AwdLst2/BOTTOM.ASP?DRILLINFO=ABST1914763" TargetMode="External"/><Relationship Id="rId89" Type="http://schemas.openxmlformats.org/officeDocument/2006/relationships/hyperlink" Target="https://dellweb.bfa.nsf.gov/AwdLst2/BOTTOM.ASP?DRILLINFO=ABST1830976" TargetMode="External"/><Relationship Id="rId112" Type="http://schemas.openxmlformats.org/officeDocument/2006/relationships/hyperlink" Target="https://dellweb.bfa.nsf.gov/AwdLst2/BOTTOM.ASP?DRILLINFO=ABST1555270" TargetMode="External"/><Relationship Id="rId133" Type="http://schemas.openxmlformats.org/officeDocument/2006/relationships/hyperlink" Target="https://dellweb.bfa.nsf.gov/AwdLst2/BOTTOM.ASP?DRILLINFO=ABST1937926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dellweb.bfa.nsf.gov/AwdLst2/BOTTOM.ASP?DRILLINFO=ABST2141543" TargetMode="External"/><Relationship Id="rId13" Type="http://schemas.openxmlformats.org/officeDocument/2006/relationships/hyperlink" Target="https://dellweb.bfa.nsf.gov/AwdLst2/BOTTOM.ASP?DRILLINFO=ABST2145398" TargetMode="External"/><Relationship Id="rId18" Type="http://schemas.openxmlformats.org/officeDocument/2006/relationships/hyperlink" Target="https://dellweb.bfa.nsf.gov/AwdLst2/BOTTOM.ASP?DRILLINFO=ABST1331872" TargetMode="External"/><Relationship Id="rId26" Type="http://schemas.openxmlformats.org/officeDocument/2006/relationships/hyperlink" Target="https://dellweb.bfa.nsf.gov/AwdLst2/BOTTOM.ASP?DRILLINFO=ABST2004257" TargetMode="External"/><Relationship Id="rId3" Type="http://schemas.openxmlformats.org/officeDocument/2006/relationships/hyperlink" Target="https://dellweb.bfa.nsf.gov/AwdLst2/BOTTOM.ASP?DRILLINFO=ABST2320040" TargetMode="External"/><Relationship Id="rId21" Type="http://schemas.openxmlformats.org/officeDocument/2006/relationships/hyperlink" Target="https://dellweb.bfa.nsf.gov/AwdLst2/BOTTOM.ASP?DRILLINFO=ABST2118125" TargetMode="External"/><Relationship Id="rId7" Type="http://schemas.openxmlformats.org/officeDocument/2006/relationships/hyperlink" Target="https://dellweb.bfa.nsf.gov/AwdLst2/BOTTOM.ASP?DRILLINFO=ABST2210252" TargetMode="External"/><Relationship Id="rId12" Type="http://schemas.openxmlformats.org/officeDocument/2006/relationships/hyperlink" Target="https://dellweb.bfa.nsf.gov/AwdLst2/BOTTOM.ASP?DRILLINFO=ABST1504528" TargetMode="External"/><Relationship Id="rId17" Type="http://schemas.openxmlformats.org/officeDocument/2006/relationships/hyperlink" Target="https://dellweb.bfa.nsf.gov/AwdLst2/BOTTOM.ASP?DRILLINFO=ABST1754224" TargetMode="External"/><Relationship Id="rId25" Type="http://schemas.openxmlformats.org/officeDocument/2006/relationships/hyperlink" Target="https://dellweb.bfa.nsf.gov/AwdLst2/BOTTOM.ASP?DRILLINFO=ABST2019074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dellweb.bfa.nsf.gov/AwdLst2/BOTTOM.ASP?DRILLINFO=ABST2151100" TargetMode="External"/><Relationship Id="rId20" Type="http://schemas.openxmlformats.org/officeDocument/2006/relationships/hyperlink" Target="https://dellweb.bfa.nsf.gov/AwdLst2/BOTTOM.ASP?DRILLINFO=ABST2120038" TargetMode="External"/><Relationship Id="rId29" Type="http://schemas.openxmlformats.org/officeDocument/2006/relationships/hyperlink" Target="https://dellweb.bfa.nsf.gov/AwdLst2/BOTTOM.ASP?DRILLINFO=ABST1904166" TargetMode="External"/><Relationship Id="rId1" Type="http://schemas.openxmlformats.org/officeDocument/2006/relationships/hyperlink" Target="https://dellweb.bfa.nsf.gov/AwdLst2/BOTTOM.ASP?DRILLINFO=ABST2234718" TargetMode="External"/><Relationship Id="rId6" Type="http://schemas.openxmlformats.org/officeDocument/2006/relationships/hyperlink" Target="https://dellweb.bfa.nsf.gov/AwdLst2/BOTTOM.ASP?DRILLINFO=ABST2244011" TargetMode="External"/><Relationship Id="rId11" Type="http://schemas.openxmlformats.org/officeDocument/2006/relationships/hyperlink" Target="https://dellweb.bfa.nsf.gov/AwdLst2/BOTTOM.ASP?DRILLINFO=ABST2220844" TargetMode="External"/><Relationship Id="rId24" Type="http://schemas.openxmlformats.org/officeDocument/2006/relationships/hyperlink" Target="https://dellweb.bfa.nsf.gov/AwdLst2/BOTTOM.ASP?DRILLINFO=ABST1935839" TargetMode="External"/><Relationship Id="rId32" Type="http://schemas.openxmlformats.org/officeDocument/2006/relationships/hyperlink" Target="https://dellweb.bfa.nsf.gov/AwdLst2/BOTTOM.ASP?DRILLINFO=ABST1817597" TargetMode="External"/><Relationship Id="rId5" Type="http://schemas.openxmlformats.org/officeDocument/2006/relationships/hyperlink" Target="https://dellweb.bfa.nsf.gov/AwdLst2/BOTTOM.ASP?DRILLINFO=ABST2012839" TargetMode="External"/><Relationship Id="rId15" Type="http://schemas.openxmlformats.org/officeDocument/2006/relationships/hyperlink" Target="https://dellweb.bfa.nsf.gov/AwdLst2/BOTTOM.ASP?DRILLINFO=ABST2140480" TargetMode="External"/><Relationship Id="rId23" Type="http://schemas.openxmlformats.org/officeDocument/2006/relationships/hyperlink" Target="https://dellweb.bfa.nsf.gov/AwdLst2/BOTTOM.ASP?DRILLINFO=ABST2027608" TargetMode="External"/><Relationship Id="rId28" Type="http://schemas.openxmlformats.org/officeDocument/2006/relationships/hyperlink" Target="https://dellweb.bfa.nsf.gov/AwdLst2/BOTTOM.ASP?DRILLINFO=ABST1953525" TargetMode="External"/><Relationship Id="rId10" Type="http://schemas.openxmlformats.org/officeDocument/2006/relationships/hyperlink" Target="https://dellweb.bfa.nsf.gov/AwdLst2/BOTTOM.ASP?DRILLINFO=ABST2220554" TargetMode="External"/><Relationship Id="rId19" Type="http://schemas.openxmlformats.org/officeDocument/2006/relationships/hyperlink" Target="https://dellweb.bfa.nsf.gov/AwdLst2/BOTTOM.ASP?DRILLINFO=ABST2102342" TargetMode="External"/><Relationship Id="rId31" Type="http://schemas.openxmlformats.org/officeDocument/2006/relationships/hyperlink" Target="https://dellweb.bfa.nsf.gov/AwdLst2/BOTTOM.ASP?DRILLINFO=ABST1615146" TargetMode="External"/><Relationship Id="rId4" Type="http://schemas.openxmlformats.org/officeDocument/2006/relationships/hyperlink" Target="https://dellweb.bfa.nsf.gov/AwdLst2/BOTTOM.ASP?DRILLINFO=ABST2305020" TargetMode="External"/><Relationship Id="rId9" Type="http://schemas.openxmlformats.org/officeDocument/2006/relationships/hyperlink" Target="https://dellweb.bfa.nsf.gov/AwdLst2/BOTTOM.ASP?DRILLINFO=ABST1653998" TargetMode="External"/><Relationship Id="rId14" Type="http://schemas.openxmlformats.org/officeDocument/2006/relationships/hyperlink" Target="https://dellweb.bfa.nsf.gov/AwdLst2/BOTTOM.ASP?DRILLINFO=ABST2216005" TargetMode="External"/><Relationship Id="rId22" Type="http://schemas.openxmlformats.org/officeDocument/2006/relationships/hyperlink" Target="https://dellweb.bfa.nsf.gov/AwdLst2/BOTTOM.ASP?DRILLINFO=ABST2015616" TargetMode="External"/><Relationship Id="rId27" Type="http://schemas.openxmlformats.org/officeDocument/2006/relationships/hyperlink" Target="https://dellweb.bfa.nsf.gov/AwdLst2/BOTTOM.ASP?DRILLINFO=ABST2037438" TargetMode="External"/><Relationship Id="rId30" Type="http://schemas.openxmlformats.org/officeDocument/2006/relationships/hyperlink" Target="https://dellweb.bfa.nsf.gov/AwdLst2/BOTTOM.ASP?DRILLINFO=ABST191494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142875</xdr:rowOff>
    </xdr:to>
    <xdr:pic>
      <xdr:nvPicPr>
        <xdr:cNvPr id="74" name="Picture 73" descr="Down_Arrow">
          <a:hlinkClick xmlns:r="http://schemas.openxmlformats.org/officeDocument/2006/relationships" r:id="rId1" tgtFrame="OptTable"/>
          <a:extLst>
            <a:ext uri="{FF2B5EF4-FFF2-40B4-BE49-F238E27FC236}">
              <a16:creationId xmlns:a16="http://schemas.microsoft.com/office/drawing/2014/main" id="{91492BAA-503C-813A-89A5-D601AE08C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142875</xdr:rowOff>
    </xdr:to>
    <xdr:pic>
      <xdr:nvPicPr>
        <xdr:cNvPr id="75" name="Picture 74" descr="Down_Arrow">
          <a:hlinkClick xmlns:r="http://schemas.openxmlformats.org/officeDocument/2006/relationships" r:id="rId3" tgtFrame="OptTable"/>
          <a:extLst>
            <a:ext uri="{FF2B5EF4-FFF2-40B4-BE49-F238E27FC236}">
              <a16:creationId xmlns:a16="http://schemas.microsoft.com/office/drawing/2014/main" id="{14F218D6-86A7-2AEE-580B-4D90D4FDA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7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142875</xdr:rowOff>
    </xdr:to>
    <xdr:pic>
      <xdr:nvPicPr>
        <xdr:cNvPr id="76" name="Picture 75" descr="Down_Arrow">
          <a:hlinkClick xmlns:r="http://schemas.openxmlformats.org/officeDocument/2006/relationships" r:id="rId4" tgtFrame="OptTable"/>
          <a:extLst>
            <a:ext uri="{FF2B5EF4-FFF2-40B4-BE49-F238E27FC236}">
              <a16:creationId xmlns:a16="http://schemas.microsoft.com/office/drawing/2014/main" id="{C79CF1DE-B26C-C327-6E70-5438E5CE3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2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142875</xdr:rowOff>
    </xdr:to>
    <xdr:pic>
      <xdr:nvPicPr>
        <xdr:cNvPr id="77" name="Picture 76" descr="Down_Arrow">
          <a:hlinkClick xmlns:r="http://schemas.openxmlformats.org/officeDocument/2006/relationships" r:id="rId5" tgtFrame="OptTable"/>
          <a:extLst>
            <a:ext uri="{FF2B5EF4-FFF2-40B4-BE49-F238E27FC236}">
              <a16:creationId xmlns:a16="http://schemas.microsoft.com/office/drawing/2014/main" id="{F9BEE187-E97D-20B1-AB3B-D1903AEE5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142875</xdr:rowOff>
    </xdr:to>
    <xdr:pic>
      <xdr:nvPicPr>
        <xdr:cNvPr id="78" name="Picture 77" descr="Down_Arrow">
          <a:hlinkClick xmlns:r="http://schemas.openxmlformats.org/officeDocument/2006/relationships" r:id="rId6" tgtFrame="OptTable"/>
          <a:extLst>
            <a:ext uri="{FF2B5EF4-FFF2-40B4-BE49-F238E27FC236}">
              <a16:creationId xmlns:a16="http://schemas.microsoft.com/office/drawing/2014/main" id="{FEF0361E-DC4C-F91F-2BCE-1917E793D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91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142875</xdr:rowOff>
    </xdr:to>
    <xdr:pic>
      <xdr:nvPicPr>
        <xdr:cNvPr id="79" name="Picture 78" descr="Down_Arrow">
          <a:hlinkClick xmlns:r="http://schemas.openxmlformats.org/officeDocument/2006/relationships" r:id="rId7" tgtFrame="OptTable"/>
          <a:extLst>
            <a:ext uri="{FF2B5EF4-FFF2-40B4-BE49-F238E27FC236}">
              <a16:creationId xmlns:a16="http://schemas.microsoft.com/office/drawing/2014/main" id="{F534E458-F725-7AB9-2A4D-3607DEFF7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10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190500</xdr:colOff>
      <xdr:row>14</xdr:row>
      <xdr:rowOff>142875</xdr:rowOff>
    </xdr:to>
    <xdr:pic>
      <xdr:nvPicPr>
        <xdr:cNvPr id="80" name="Picture 79" descr="Down_Arrow">
          <a:hlinkClick xmlns:r="http://schemas.openxmlformats.org/officeDocument/2006/relationships" r:id="rId8" tgtFrame="OptTable"/>
          <a:extLst>
            <a:ext uri="{FF2B5EF4-FFF2-40B4-BE49-F238E27FC236}">
              <a16:creationId xmlns:a16="http://schemas.microsoft.com/office/drawing/2014/main" id="{2906B88C-DB6C-2DE6-0BCF-32E9969F0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44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190500</xdr:colOff>
      <xdr:row>18</xdr:row>
      <xdr:rowOff>142875</xdr:rowOff>
    </xdr:to>
    <xdr:pic>
      <xdr:nvPicPr>
        <xdr:cNvPr id="81" name="Picture 80" descr="Down_Arrow">
          <a:hlinkClick xmlns:r="http://schemas.openxmlformats.org/officeDocument/2006/relationships" r:id="rId9" tgtFrame="OptTable"/>
          <a:extLst>
            <a:ext uri="{FF2B5EF4-FFF2-40B4-BE49-F238E27FC236}">
              <a16:creationId xmlns:a16="http://schemas.microsoft.com/office/drawing/2014/main" id="{E070C550-E12B-F044-B19E-79A9F061A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87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</xdr:colOff>
      <xdr:row>16</xdr:row>
      <xdr:rowOff>142875</xdr:rowOff>
    </xdr:to>
    <xdr:pic>
      <xdr:nvPicPr>
        <xdr:cNvPr id="82" name="Picture 81" descr="Down_Arrow">
          <a:hlinkClick xmlns:r="http://schemas.openxmlformats.org/officeDocument/2006/relationships" r:id="rId10" tgtFrame="OptTable"/>
          <a:extLst>
            <a:ext uri="{FF2B5EF4-FFF2-40B4-BE49-F238E27FC236}">
              <a16:creationId xmlns:a16="http://schemas.microsoft.com/office/drawing/2014/main" id="{98F30F80-B2C8-E42C-37E3-4E0800612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06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142875</xdr:rowOff>
    </xdr:to>
    <xdr:pic>
      <xdr:nvPicPr>
        <xdr:cNvPr id="83" name="Picture 82" descr="Down_Arrow">
          <a:hlinkClick xmlns:r="http://schemas.openxmlformats.org/officeDocument/2006/relationships" r:id="rId11" tgtFrame="OptTable"/>
          <a:extLst>
            <a:ext uri="{FF2B5EF4-FFF2-40B4-BE49-F238E27FC236}">
              <a16:creationId xmlns:a16="http://schemas.microsoft.com/office/drawing/2014/main" id="{25DEC5E4-5BA9-FFA7-1292-4593CB221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49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15</xdr:row>
      <xdr:rowOff>142875</xdr:rowOff>
    </xdr:to>
    <xdr:pic>
      <xdr:nvPicPr>
        <xdr:cNvPr id="84" name="Picture 83" descr="Down_Arrow">
          <a:hlinkClick xmlns:r="http://schemas.openxmlformats.org/officeDocument/2006/relationships" r:id="rId8" tgtFrame="OptTable"/>
          <a:extLst>
            <a:ext uri="{FF2B5EF4-FFF2-40B4-BE49-F238E27FC236}">
              <a16:creationId xmlns:a16="http://schemas.microsoft.com/office/drawing/2014/main" id="{97D7E31F-DA2A-CF9E-9FEC-A8DF03C50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59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190500</xdr:colOff>
      <xdr:row>20</xdr:row>
      <xdr:rowOff>142875</xdr:rowOff>
    </xdr:to>
    <xdr:pic>
      <xdr:nvPicPr>
        <xdr:cNvPr id="85" name="Picture 84" descr="Down_Arrow">
          <a:hlinkClick xmlns:r="http://schemas.openxmlformats.org/officeDocument/2006/relationships" r:id="rId12" tgtFrame="OptTable"/>
          <a:extLst>
            <a:ext uri="{FF2B5EF4-FFF2-40B4-BE49-F238E27FC236}">
              <a16:creationId xmlns:a16="http://schemas.microsoft.com/office/drawing/2014/main" id="{E127F65F-C9AE-00F5-DAC2-4E74CB7E5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02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190500</xdr:colOff>
      <xdr:row>19</xdr:row>
      <xdr:rowOff>142875</xdr:rowOff>
    </xdr:to>
    <xdr:pic>
      <xdr:nvPicPr>
        <xdr:cNvPr id="86" name="Picture 85" descr="Down_Arrow">
          <a:hlinkClick xmlns:r="http://schemas.openxmlformats.org/officeDocument/2006/relationships" r:id="rId9" tgtFrame="OptTable"/>
          <a:extLst>
            <a:ext uri="{FF2B5EF4-FFF2-40B4-BE49-F238E27FC236}">
              <a16:creationId xmlns:a16="http://schemas.microsoft.com/office/drawing/2014/main" id="{E2CE1D3D-4B42-7905-56F7-C88AF295F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55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190500</xdr:colOff>
      <xdr:row>21</xdr:row>
      <xdr:rowOff>142875</xdr:rowOff>
    </xdr:to>
    <xdr:pic>
      <xdr:nvPicPr>
        <xdr:cNvPr id="87" name="Picture 86" descr="Down_Arrow">
          <a:hlinkClick xmlns:r="http://schemas.openxmlformats.org/officeDocument/2006/relationships" r:id="rId13" tgtFrame="OptTable"/>
          <a:extLst>
            <a:ext uri="{FF2B5EF4-FFF2-40B4-BE49-F238E27FC236}">
              <a16:creationId xmlns:a16="http://schemas.microsoft.com/office/drawing/2014/main" id="{37A5368C-842A-E43B-EFCC-CDDB63CB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74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142875</xdr:rowOff>
    </xdr:to>
    <xdr:pic>
      <xdr:nvPicPr>
        <xdr:cNvPr id="88" name="Picture 87" descr="Down_Arrow">
          <a:hlinkClick xmlns:r="http://schemas.openxmlformats.org/officeDocument/2006/relationships" r:id="rId14" tgtFrame="OptTable"/>
          <a:extLst>
            <a:ext uri="{FF2B5EF4-FFF2-40B4-BE49-F238E27FC236}">
              <a16:creationId xmlns:a16="http://schemas.microsoft.com/office/drawing/2014/main" id="{A52BDD52-F85F-71E0-0E0D-C941C9CC7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65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190500</xdr:colOff>
      <xdr:row>22</xdr:row>
      <xdr:rowOff>142875</xdr:rowOff>
    </xdr:to>
    <xdr:pic>
      <xdr:nvPicPr>
        <xdr:cNvPr id="89" name="Picture 88" descr="Down_Arrow">
          <a:hlinkClick xmlns:r="http://schemas.openxmlformats.org/officeDocument/2006/relationships" r:id="rId15" tgtFrame="OptTable"/>
          <a:extLst>
            <a:ext uri="{FF2B5EF4-FFF2-40B4-BE49-F238E27FC236}">
              <a16:creationId xmlns:a16="http://schemas.microsoft.com/office/drawing/2014/main" id="{A44F86AE-64A6-1873-9863-283D1309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32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142875</xdr:rowOff>
    </xdr:to>
    <xdr:pic>
      <xdr:nvPicPr>
        <xdr:cNvPr id="90" name="Picture 89" descr="Down_Arrow">
          <a:hlinkClick xmlns:r="http://schemas.openxmlformats.org/officeDocument/2006/relationships" r:id="rId7" tgtFrame="OptTable"/>
          <a:extLst>
            <a:ext uri="{FF2B5EF4-FFF2-40B4-BE49-F238E27FC236}">
              <a16:creationId xmlns:a16="http://schemas.microsoft.com/office/drawing/2014/main" id="{DD27E3BD-EC24-1893-6953-779E9FE29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56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12</xdr:row>
      <xdr:rowOff>142875</xdr:rowOff>
    </xdr:to>
    <xdr:pic>
      <xdr:nvPicPr>
        <xdr:cNvPr id="91" name="Picture 90" descr="Down_Arrow">
          <a:hlinkClick xmlns:r="http://schemas.openxmlformats.org/officeDocument/2006/relationships" r:id="rId7" tgtFrame="OptTable"/>
          <a:extLst>
            <a:ext uri="{FF2B5EF4-FFF2-40B4-BE49-F238E27FC236}">
              <a16:creationId xmlns:a16="http://schemas.microsoft.com/office/drawing/2014/main" id="{6FD8A19A-9F9B-04D6-D835-46E2003B0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90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142875</xdr:rowOff>
    </xdr:to>
    <xdr:pic>
      <xdr:nvPicPr>
        <xdr:cNvPr id="92" name="Picture 91" descr="Down_Arrow">
          <a:hlinkClick xmlns:r="http://schemas.openxmlformats.org/officeDocument/2006/relationships" r:id="rId16" tgtFrame="OptTable"/>
          <a:extLst>
            <a:ext uri="{FF2B5EF4-FFF2-40B4-BE49-F238E27FC236}">
              <a16:creationId xmlns:a16="http://schemas.microsoft.com/office/drawing/2014/main" id="{49ABF484-2409-9D00-7014-A4EEEB67E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23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190500</xdr:colOff>
      <xdr:row>24</xdr:row>
      <xdr:rowOff>142875</xdr:rowOff>
    </xdr:to>
    <xdr:pic>
      <xdr:nvPicPr>
        <xdr:cNvPr id="93" name="Picture 92" descr="Down_Arrow">
          <a:hlinkClick xmlns:r="http://schemas.openxmlformats.org/officeDocument/2006/relationships" r:id="rId17" tgtFrame="OptTable"/>
          <a:extLst>
            <a:ext uri="{FF2B5EF4-FFF2-40B4-BE49-F238E27FC236}">
              <a16:creationId xmlns:a16="http://schemas.microsoft.com/office/drawing/2014/main" id="{1E91B281-77C2-DC5E-3FC0-6EE7B0456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04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142875</xdr:rowOff>
    </xdr:to>
    <xdr:pic>
      <xdr:nvPicPr>
        <xdr:cNvPr id="94" name="Picture 93" descr="Down_Arrow">
          <a:hlinkClick xmlns:r="http://schemas.openxmlformats.org/officeDocument/2006/relationships" r:id="rId18" tgtFrame="OptTable"/>
          <a:extLst>
            <a:ext uri="{FF2B5EF4-FFF2-40B4-BE49-F238E27FC236}">
              <a16:creationId xmlns:a16="http://schemas.microsoft.com/office/drawing/2014/main" id="{1022D93E-2C6D-B7BB-0D69-C08CFE6D1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00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142875</xdr:rowOff>
    </xdr:to>
    <xdr:pic>
      <xdr:nvPicPr>
        <xdr:cNvPr id="95" name="Picture 94" descr="Down_Arrow">
          <a:hlinkClick xmlns:r="http://schemas.openxmlformats.org/officeDocument/2006/relationships" r:id="rId19" tgtFrame="OptTable"/>
          <a:extLst>
            <a:ext uri="{FF2B5EF4-FFF2-40B4-BE49-F238E27FC236}">
              <a16:creationId xmlns:a16="http://schemas.microsoft.com/office/drawing/2014/main" id="{F27F8C5F-95E9-E3C2-B3F0-15DC6E69E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38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190500</xdr:colOff>
      <xdr:row>23</xdr:row>
      <xdr:rowOff>142875</xdr:rowOff>
    </xdr:to>
    <xdr:pic>
      <xdr:nvPicPr>
        <xdr:cNvPr id="96" name="Picture 95" descr="Down_Arrow">
          <a:hlinkClick xmlns:r="http://schemas.openxmlformats.org/officeDocument/2006/relationships" r:id="rId20" tgtFrame="OptTable"/>
          <a:extLst>
            <a:ext uri="{FF2B5EF4-FFF2-40B4-BE49-F238E27FC236}">
              <a16:creationId xmlns:a16="http://schemas.microsoft.com/office/drawing/2014/main" id="{B04CB52B-F159-7E57-3BB3-86578445E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05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190500</xdr:colOff>
      <xdr:row>17</xdr:row>
      <xdr:rowOff>142875</xdr:rowOff>
    </xdr:to>
    <xdr:pic>
      <xdr:nvPicPr>
        <xdr:cNvPr id="97" name="Picture 96" descr="Down_Arrow">
          <a:hlinkClick xmlns:r="http://schemas.openxmlformats.org/officeDocument/2006/relationships" r:id="rId21" tgtFrame="OptTable"/>
          <a:extLst>
            <a:ext uri="{FF2B5EF4-FFF2-40B4-BE49-F238E27FC236}">
              <a16:creationId xmlns:a16="http://schemas.microsoft.com/office/drawing/2014/main" id="{A88BB90B-5157-9EE2-2BD8-95CFB2166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15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190500</xdr:colOff>
      <xdr:row>1</xdr:row>
      <xdr:rowOff>142875</xdr:rowOff>
    </xdr:to>
    <xdr:pic>
      <xdr:nvPicPr>
        <xdr:cNvPr id="98" name="Picture 97" descr="Down_Arrow">
          <a:hlinkClick xmlns:r="http://schemas.openxmlformats.org/officeDocument/2006/relationships" r:id="rId22" tgtFrame="OptTable"/>
          <a:extLst>
            <a:ext uri="{FF2B5EF4-FFF2-40B4-BE49-F238E27FC236}">
              <a16:creationId xmlns:a16="http://schemas.microsoft.com/office/drawing/2014/main" id="{3D23C1A4-0B4E-83D0-A664-1879C582A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48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190500</xdr:colOff>
      <xdr:row>9</xdr:row>
      <xdr:rowOff>142875</xdr:rowOff>
    </xdr:to>
    <xdr:pic>
      <xdr:nvPicPr>
        <xdr:cNvPr id="99" name="Picture 98" descr="Down_Arrow">
          <a:hlinkClick xmlns:r="http://schemas.openxmlformats.org/officeDocument/2006/relationships" r:id="rId23" tgtFrame="OptTable"/>
          <a:extLst>
            <a:ext uri="{FF2B5EF4-FFF2-40B4-BE49-F238E27FC236}">
              <a16:creationId xmlns:a16="http://schemas.microsoft.com/office/drawing/2014/main" id="{C0896C48-64EF-76F9-3367-F940EF67E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590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190500</xdr:colOff>
      <xdr:row>13</xdr:row>
      <xdr:rowOff>142875</xdr:rowOff>
    </xdr:to>
    <xdr:pic>
      <xdr:nvPicPr>
        <xdr:cNvPr id="100" name="Picture 99" descr="Down_Arrow">
          <a:hlinkClick xmlns:r="http://schemas.openxmlformats.org/officeDocument/2006/relationships" r:id="rId24" tgtFrame="OptTable"/>
          <a:extLst>
            <a:ext uri="{FF2B5EF4-FFF2-40B4-BE49-F238E27FC236}">
              <a16:creationId xmlns:a16="http://schemas.microsoft.com/office/drawing/2014/main" id="{3920162C-8DA4-2C4E-4F3C-8536FA9AA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4695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190500</xdr:colOff>
      <xdr:row>10</xdr:row>
      <xdr:rowOff>142875</xdr:rowOff>
    </xdr:to>
    <xdr:pic>
      <xdr:nvPicPr>
        <xdr:cNvPr id="101" name="Picture 100" descr="Down_Arrow">
          <a:hlinkClick xmlns:r="http://schemas.openxmlformats.org/officeDocument/2006/relationships" r:id="rId3" tgtFrame="OptTable"/>
          <a:extLst>
            <a:ext uri="{FF2B5EF4-FFF2-40B4-BE49-F238E27FC236}">
              <a16:creationId xmlns:a16="http://schemas.microsoft.com/office/drawing/2014/main" id="{F8583C87-0E41-38F6-F8A7-D233F279A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7610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190500</xdr:colOff>
      <xdr:row>15</xdr:row>
      <xdr:rowOff>142875</xdr:rowOff>
    </xdr:to>
    <xdr:pic>
      <xdr:nvPicPr>
        <xdr:cNvPr id="102" name="Picture 101" descr="Down_Arrow">
          <a:hlinkClick xmlns:r="http://schemas.openxmlformats.org/officeDocument/2006/relationships" r:id="rId25" tgtFrame="OptTable"/>
          <a:extLst>
            <a:ext uri="{FF2B5EF4-FFF2-40B4-BE49-F238E27FC236}">
              <a16:creationId xmlns:a16="http://schemas.microsoft.com/office/drawing/2014/main" id="{D0848C4E-32CA-21C5-941A-D88F51C1F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0525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190500</xdr:colOff>
      <xdr:row>11</xdr:row>
      <xdr:rowOff>142875</xdr:rowOff>
    </xdr:to>
    <xdr:pic>
      <xdr:nvPicPr>
        <xdr:cNvPr id="103" name="Picture 102" descr="Down_Arrow">
          <a:hlinkClick xmlns:r="http://schemas.openxmlformats.org/officeDocument/2006/relationships" r:id="rId5" tgtFrame="OptTable"/>
          <a:extLst>
            <a:ext uri="{FF2B5EF4-FFF2-40B4-BE49-F238E27FC236}">
              <a16:creationId xmlns:a16="http://schemas.microsoft.com/office/drawing/2014/main" id="{4E37D62E-90C8-6D27-8984-D6FC36771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2468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190500</xdr:colOff>
      <xdr:row>2</xdr:row>
      <xdr:rowOff>142875</xdr:rowOff>
    </xdr:to>
    <xdr:pic>
      <xdr:nvPicPr>
        <xdr:cNvPr id="104" name="Picture 103" descr="Down_Arrow">
          <a:hlinkClick xmlns:r="http://schemas.openxmlformats.org/officeDocument/2006/relationships" r:id="rId22" tgtFrame="OptTable"/>
          <a:extLst>
            <a:ext uri="{FF2B5EF4-FFF2-40B4-BE49-F238E27FC236}">
              <a16:creationId xmlns:a16="http://schemas.microsoft.com/office/drawing/2014/main" id="{60378CF2-F9EB-3738-2DC0-C4AD277C4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5382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190500</xdr:colOff>
      <xdr:row>4</xdr:row>
      <xdr:rowOff>142875</xdr:rowOff>
    </xdr:to>
    <xdr:pic>
      <xdr:nvPicPr>
        <xdr:cNvPr id="105" name="Picture 104" descr="Down_Arrow">
          <a:hlinkClick xmlns:r="http://schemas.openxmlformats.org/officeDocument/2006/relationships" r:id="rId26" tgtFrame="OptTable"/>
          <a:extLst>
            <a:ext uri="{FF2B5EF4-FFF2-40B4-BE49-F238E27FC236}">
              <a16:creationId xmlns:a16="http://schemas.microsoft.com/office/drawing/2014/main" id="{C2CDA3F6-25FE-9054-40D0-0E63EB957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7649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190500</xdr:colOff>
      <xdr:row>14</xdr:row>
      <xdr:rowOff>142875</xdr:rowOff>
    </xdr:to>
    <xdr:pic>
      <xdr:nvPicPr>
        <xdr:cNvPr id="106" name="Picture 105" descr="Down_Arrow">
          <a:hlinkClick xmlns:r="http://schemas.openxmlformats.org/officeDocument/2006/relationships" r:id="rId14" tgtFrame="OptTable"/>
          <a:extLst>
            <a:ext uri="{FF2B5EF4-FFF2-40B4-BE49-F238E27FC236}">
              <a16:creationId xmlns:a16="http://schemas.microsoft.com/office/drawing/2014/main" id="{69DC2505-8C4A-8523-2C7D-AF5C9F0D0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1536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190500</xdr:colOff>
      <xdr:row>17</xdr:row>
      <xdr:rowOff>142875</xdr:rowOff>
    </xdr:to>
    <xdr:pic>
      <xdr:nvPicPr>
        <xdr:cNvPr id="107" name="Picture 106" descr="Down_Arrow">
          <a:hlinkClick xmlns:r="http://schemas.openxmlformats.org/officeDocument/2006/relationships" r:id="rId27" tgtFrame="OptTable"/>
          <a:extLst>
            <a:ext uri="{FF2B5EF4-FFF2-40B4-BE49-F238E27FC236}">
              <a16:creationId xmlns:a16="http://schemas.microsoft.com/office/drawing/2014/main" id="{6C967BAF-5786-1802-2107-DA8F26CD4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4774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142875</xdr:rowOff>
    </xdr:to>
    <xdr:pic>
      <xdr:nvPicPr>
        <xdr:cNvPr id="108" name="Picture 107" descr="Down_Arrow">
          <a:hlinkClick xmlns:r="http://schemas.openxmlformats.org/officeDocument/2006/relationships" r:id="rId28" tgtFrame="OptTable"/>
          <a:extLst>
            <a:ext uri="{FF2B5EF4-FFF2-40B4-BE49-F238E27FC236}">
              <a16:creationId xmlns:a16="http://schemas.microsoft.com/office/drawing/2014/main" id="{4BCE005B-6B38-D2F5-3AF0-4A1A3D58F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8660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190500</xdr:colOff>
      <xdr:row>24</xdr:row>
      <xdr:rowOff>142875</xdr:rowOff>
    </xdr:to>
    <xdr:pic>
      <xdr:nvPicPr>
        <xdr:cNvPr id="109" name="Picture 108" descr="Down_Arrow">
          <a:hlinkClick xmlns:r="http://schemas.openxmlformats.org/officeDocument/2006/relationships" r:id="rId29" tgtFrame="OptTable"/>
          <a:extLst>
            <a:ext uri="{FF2B5EF4-FFF2-40B4-BE49-F238E27FC236}">
              <a16:creationId xmlns:a16="http://schemas.microsoft.com/office/drawing/2014/main" id="{545735AF-28AA-6831-63DA-55ABA231C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30118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190500</xdr:colOff>
      <xdr:row>16</xdr:row>
      <xdr:rowOff>142875</xdr:rowOff>
    </xdr:to>
    <xdr:pic>
      <xdr:nvPicPr>
        <xdr:cNvPr id="110" name="Picture 109" descr="Down_Arrow">
          <a:hlinkClick xmlns:r="http://schemas.openxmlformats.org/officeDocument/2006/relationships" r:id="rId11" tgtFrame="OptTable"/>
          <a:extLst>
            <a:ext uri="{FF2B5EF4-FFF2-40B4-BE49-F238E27FC236}">
              <a16:creationId xmlns:a16="http://schemas.microsoft.com/office/drawing/2014/main" id="{726CF929-7DBF-4FB7-181E-FBF453F88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32708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190500</xdr:colOff>
      <xdr:row>18</xdr:row>
      <xdr:rowOff>142875</xdr:rowOff>
    </xdr:to>
    <xdr:pic>
      <xdr:nvPicPr>
        <xdr:cNvPr id="111" name="Picture 110" descr="Down_Arrow">
          <a:hlinkClick xmlns:r="http://schemas.openxmlformats.org/officeDocument/2006/relationships" r:id="rId30" tgtFrame="OptTable"/>
          <a:extLst>
            <a:ext uri="{FF2B5EF4-FFF2-40B4-BE49-F238E27FC236}">
              <a16:creationId xmlns:a16="http://schemas.microsoft.com/office/drawing/2014/main" id="{B1870383-7026-F034-6CD5-EFE2E7AAC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34975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190500</xdr:colOff>
      <xdr:row>5</xdr:row>
      <xdr:rowOff>142875</xdr:rowOff>
    </xdr:to>
    <xdr:pic>
      <xdr:nvPicPr>
        <xdr:cNvPr id="112" name="Picture 111" descr="Down_Arrow">
          <a:hlinkClick xmlns:r="http://schemas.openxmlformats.org/officeDocument/2006/relationships" r:id="rId31" tgtFrame="OptTable"/>
          <a:extLst>
            <a:ext uri="{FF2B5EF4-FFF2-40B4-BE49-F238E27FC236}">
              <a16:creationId xmlns:a16="http://schemas.microsoft.com/office/drawing/2014/main" id="{534B6CCF-D782-6321-23B4-1D3AC80FC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36918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190500</xdr:colOff>
      <xdr:row>19</xdr:row>
      <xdr:rowOff>142875</xdr:rowOff>
    </xdr:to>
    <xdr:pic>
      <xdr:nvPicPr>
        <xdr:cNvPr id="113" name="Picture 112" descr="Down_Arrow">
          <a:hlinkClick xmlns:r="http://schemas.openxmlformats.org/officeDocument/2006/relationships" r:id="rId30" tgtFrame="OptTable"/>
          <a:extLst>
            <a:ext uri="{FF2B5EF4-FFF2-40B4-BE49-F238E27FC236}">
              <a16:creationId xmlns:a16="http://schemas.microsoft.com/office/drawing/2014/main" id="{20EBB9E9-85E9-5403-91E7-19FF91BED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38862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190500</xdr:colOff>
      <xdr:row>20</xdr:row>
      <xdr:rowOff>142875</xdr:rowOff>
    </xdr:to>
    <xdr:pic>
      <xdr:nvPicPr>
        <xdr:cNvPr id="114" name="Picture 113" descr="Down_Arrow">
          <a:hlinkClick xmlns:r="http://schemas.openxmlformats.org/officeDocument/2006/relationships" r:id="rId17" tgtFrame="OptTable"/>
          <a:extLst>
            <a:ext uri="{FF2B5EF4-FFF2-40B4-BE49-F238E27FC236}">
              <a16:creationId xmlns:a16="http://schemas.microsoft.com/office/drawing/2014/main" id="{31E6BE2C-D478-63AE-3231-4B5715DC5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40805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190500</xdr:colOff>
      <xdr:row>6</xdr:row>
      <xdr:rowOff>142875</xdr:rowOff>
    </xdr:to>
    <xdr:pic>
      <xdr:nvPicPr>
        <xdr:cNvPr id="115" name="Picture 114" descr="Down_Arrow">
          <a:hlinkClick xmlns:r="http://schemas.openxmlformats.org/officeDocument/2006/relationships" r:id="rId32" tgtFrame="OptTable"/>
          <a:extLst>
            <a:ext uri="{FF2B5EF4-FFF2-40B4-BE49-F238E27FC236}">
              <a16:creationId xmlns:a16="http://schemas.microsoft.com/office/drawing/2014/main" id="{4D3D59E0-BBF6-4631-BB53-3A6933B86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42100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190500</xdr:colOff>
      <xdr:row>12</xdr:row>
      <xdr:rowOff>142875</xdr:rowOff>
    </xdr:to>
    <xdr:pic>
      <xdr:nvPicPr>
        <xdr:cNvPr id="116" name="Picture 115" descr="Down_Arrow">
          <a:hlinkClick xmlns:r="http://schemas.openxmlformats.org/officeDocument/2006/relationships" r:id="rId33" tgtFrame="OptTable"/>
          <a:extLst>
            <a:ext uri="{FF2B5EF4-FFF2-40B4-BE49-F238E27FC236}">
              <a16:creationId xmlns:a16="http://schemas.microsoft.com/office/drawing/2014/main" id="{927F7732-9EFA-FA59-C60C-00CA3C5E0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44043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190500</xdr:colOff>
      <xdr:row>7</xdr:row>
      <xdr:rowOff>142875</xdr:rowOff>
    </xdr:to>
    <xdr:pic>
      <xdr:nvPicPr>
        <xdr:cNvPr id="117" name="Picture 116" descr="Down_Arrow">
          <a:hlinkClick xmlns:r="http://schemas.openxmlformats.org/officeDocument/2006/relationships" r:id="rId34" tgtFrame="OptTable"/>
          <a:extLst>
            <a:ext uri="{FF2B5EF4-FFF2-40B4-BE49-F238E27FC236}">
              <a16:creationId xmlns:a16="http://schemas.microsoft.com/office/drawing/2014/main" id="{7A138555-19B4-70A7-734E-6D4C58BFC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45662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190500</xdr:colOff>
      <xdr:row>22</xdr:row>
      <xdr:rowOff>142875</xdr:rowOff>
    </xdr:to>
    <xdr:pic>
      <xdr:nvPicPr>
        <xdr:cNvPr id="118" name="Picture 117" descr="Down_Arrow">
          <a:hlinkClick xmlns:r="http://schemas.openxmlformats.org/officeDocument/2006/relationships" r:id="rId35" tgtFrame="OptTable"/>
          <a:extLst>
            <a:ext uri="{FF2B5EF4-FFF2-40B4-BE49-F238E27FC236}">
              <a16:creationId xmlns:a16="http://schemas.microsoft.com/office/drawing/2014/main" id="{F000ADA5-D155-0C38-4A17-82BDC4991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48415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190500</xdr:colOff>
      <xdr:row>23</xdr:row>
      <xdr:rowOff>142875</xdr:rowOff>
    </xdr:to>
    <xdr:pic>
      <xdr:nvPicPr>
        <xdr:cNvPr id="119" name="Picture 118" descr="Down_Arrow">
          <a:hlinkClick xmlns:r="http://schemas.openxmlformats.org/officeDocument/2006/relationships" r:id="rId35" tgtFrame="OptTable"/>
          <a:extLst>
            <a:ext uri="{FF2B5EF4-FFF2-40B4-BE49-F238E27FC236}">
              <a16:creationId xmlns:a16="http://schemas.microsoft.com/office/drawing/2014/main" id="{63BDE077-3870-C719-7468-FF89B1B6B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52625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190500</xdr:colOff>
      <xdr:row>21</xdr:row>
      <xdr:rowOff>142875</xdr:rowOff>
    </xdr:to>
    <xdr:pic>
      <xdr:nvPicPr>
        <xdr:cNvPr id="120" name="Picture 119" descr="Down_Arrow">
          <a:hlinkClick xmlns:r="http://schemas.openxmlformats.org/officeDocument/2006/relationships" r:id="rId17" tgtFrame="OptTable"/>
          <a:extLst>
            <a:ext uri="{FF2B5EF4-FFF2-40B4-BE49-F238E27FC236}">
              <a16:creationId xmlns:a16="http://schemas.microsoft.com/office/drawing/2014/main" id="{E90FB2DF-A0E5-7917-018A-4779BDB88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56835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190500</xdr:colOff>
      <xdr:row>8</xdr:row>
      <xdr:rowOff>142875</xdr:rowOff>
    </xdr:to>
    <xdr:pic>
      <xdr:nvPicPr>
        <xdr:cNvPr id="121" name="Picture 120" descr="Down_Arrow">
          <a:hlinkClick xmlns:r="http://schemas.openxmlformats.org/officeDocument/2006/relationships" r:id="rId36" tgtFrame="OptTable"/>
          <a:extLst>
            <a:ext uri="{FF2B5EF4-FFF2-40B4-BE49-F238E27FC236}">
              <a16:creationId xmlns:a16="http://schemas.microsoft.com/office/drawing/2014/main" id="{FC8261EA-A539-DE64-1F34-546E20D0E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58131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190500</xdr:colOff>
      <xdr:row>1</xdr:row>
      <xdr:rowOff>142875</xdr:rowOff>
    </xdr:to>
    <xdr:pic>
      <xdr:nvPicPr>
        <xdr:cNvPr id="122" name="Picture 121" descr="Down_Arrow">
          <a:hlinkClick xmlns:r="http://schemas.openxmlformats.org/officeDocument/2006/relationships" r:id="rId22" tgtFrame="OptTable"/>
          <a:extLst>
            <a:ext uri="{FF2B5EF4-FFF2-40B4-BE49-F238E27FC236}">
              <a16:creationId xmlns:a16="http://schemas.microsoft.com/office/drawing/2014/main" id="{20A511EA-306E-81B0-F3A9-37D3FE4CB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8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190500</xdr:colOff>
      <xdr:row>37</xdr:row>
      <xdr:rowOff>142875</xdr:rowOff>
    </xdr:to>
    <xdr:pic>
      <xdr:nvPicPr>
        <xdr:cNvPr id="123" name="Picture 122" descr="Down_Arrow">
          <a:hlinkClick xmlns:r="http://schemas.openxmlformats.org/officeDocument/2006/relationships" r:id="rId23" tgtFrame="OptTable"/>
          <a:extLst>
            <a:ext uri="{FF2B5EF4-FFF2-40B4-BE49-F238E27FC236}">
              <a16:creationId xmlns:a16="http://schemas.microsoft.com/office/drawing/2014/main" id="{4CADAF11-3402-7022-3ABB-DAAABB72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590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190500</xdr:colOff>
      <xdr:row>2</xdr:row>
      <xdr:rowOff>142875</xdr:rowOff>
    </xdr:to>
    <xdr:pic>
      <xdr:nvPicPr>
        <xdr:cNvPr id="124" name="Picture 123" descr="Down_Arrow">
          <a:hlinkClick xmlns:r="http://schemas.openxmlformats.org/officeDocument/2006/relationships" r:id="rId22" tgtFrame="OptTable"/>
          <a:extLst>
            <a:ext uri="{FF2B5EF4-FFF2-40B4-BE49-F238E27FC236}">
              <a16:creationId xmlns:a16="http://schemas.microsoft.com/office/drawing/2014/main" id="{C106FFD6-40CB-A72A-1705-B0B594A07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695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190500</xdr:colOff>
      <xdr:row>23</xdr:row>
      <xdr:rowOff>142875</xdr:rowOff>
    </xdr:to>
    <xdr:pic>
      <xdr:nvPicPr>
        <xdr:cNvPr id="125" name="Picture 124" descr="Down_Arrow">
          <a:hlinkClick xmlns:r="http://schemas.openxmlformats.org/officeDocument/2006/relationships" r:id="rId37" tgtFrame="OptTable"/>
          <a:extLst>
            <a:ext uri="{FF2B5EF4-FFF2-40B4-BE49-F238E27FC236}">
              <a16:creationId xmlns:a16="http://schemas.microsoft.com/office/drawing/2014/main" id="{C285E24C-233D-5B0A-49F3-D17906FE9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610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</xdr:row>
      <xdr:rowOff>0</xdr:rowOff>
    </xdr:from>
    <xdr:to>
      <xdr:col>19</xdr:col>
      <xdr:colOff>190500</xdr:colOff>
      <xdr:row>38</xdr:row>
      <xdr:rowOff>142875</xdr:rowOff>
    </xdr:to>
    <xdr:pic>
      <xdr:nvPicPr>
        <xdr:cNvPr id="126" name="Picture 125" descr="Down_Arrow">
          <a:hlinkClick xmlns:r="http://schemas.openxmlformats.org/officeDocument/2006/relationships" r:id="rId5" tgtFrame="OptTable"/>
          <a:extLst>
            <a:ext uri="{FF2B5EF4-FFF2-40B4-BE49-F238E27FC236}">
              <a16:creationId xmlns:a16="http://schemas.microsoft.com/office/drawing/2014/main" id="{3A8123BE-7CF8-D544-4F84-4A8DD2497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1496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190500</xdr:colOff>
      <xdr:row>5</xdr:row>
      <xdr:rowOff>142875</xdr:rowOff>
    </xdr:to>
    <xdr:pic>
      <xdr:nvPicPr>
        <xdr:cNvPr id="127" name="Picture 126" descr="Down_Arrow">
          <a:hlinkClick xmlns:r="http://schemas.openxmlformats.org/officeDocument/2006/relationships" r:id="rId38" tgtFrame="OptTable"/>
          <a:extLst>
            <a:ext uri="{FF2B5EF4-FFF2-40B4-BE49-F238E27FC236}">
              <a16:creationId xmlns:a16="http://schemas.microsoft.com/office/drawing/2014/main" id="{900D93A3-17EF-3B52-C036-A83E87AD5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4411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190500</xdr:colOff>
      <xdr:row>15</xdr:row>
      <xdr:rowOff>142875</xdr:rowOff>
    </xdr:to>
    <xdr:pic>
      <xdr:nvPicPr>
        <xdr:cNvPr id="128" name="Picture 127" descr="Down_Arrow">
          <a:hlinkClick xmlns:r="http://schemas.openxmlformats.org/officeDocument/2006/relationships" r:id="rId39" tgtFrame="OptTable"/>
          <a:extLst>
            <a:ext uri="{FF2B5EF4-FFF2-40B4-BE49-F238E27FC236}">
              <a16:creationId xmlns:a16="http://schemas.microsoft.com/office/drawing/2014/main" id="{F6DC4874-D6D0-835E-A71F-9E0821DBD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6354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</xdr:row>
      <xdr:rowOff>0</xdr:rowOff>
    </xdr:from>
    <xdr:to>
      <xdr:col>19</xdr:col>
      <xdr:colOff>190500</xdr:colOff>
      <xdr:row>39</xdr:row>
      <xdr:rowOff>142875</xdr:rowOff>
    </xdr:to>
    <xdr:pic>
      <xdr:nvPicPr>
        <xdr:cNvPr id="129" name="Picture 128" descr="Down_Arrow">
          <a:hlinkClick xmlns:r="http://schemas.openxmlformats.org/officeDocument/2006/relationships" r:id="rId3" tgtFrame="OptTable"/>
          <a:extLst>
            <a:ext uri="{FF2B5EF4-FFF2-40B4-BE49-F238E27FC236}">
              <a16:creationId xmlns:a16="http://schemas.microsoft.com/office/drawing/2014/main" id="{0214C66E-793C-299D-AD81-4C523B8A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18621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</xdr:row>
      <xdr:rowOff>0</xdr:rowOff>
    </xdr:from>
    <xdr:to>
      <xdr:col>19</xdr:col>
      <xdr:colOff>190500</xdr:colOff>
      <xdr:row>27</xdr:row>
      <xdr:rowOff>142875</xdr:rowOff>
    </xdr:to>
    <xdr:pic>
      <xdr:nvPicPr>
        <xdr:cNvPr id="130" name="Picture 129" descr="Down_Arrow">
          <a:hlinkClick xmlns:r="http://schemas.openxmlformats.org/officeDocument/2006/relationships" r:id="rId40" tgtFrame="OptTable"/>
          <a:extLst>
            <a:ext uri="{FF2B5EF4-FFF2-40B4-BE49-F238E27FC236}">
              <a16:creationId xmlns:a16="http://schemas.microsoft.com/office/drawing/2014/main" id="{BCCB81F5-E3FB-339E-4C82-DA0700AB2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0726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190500</xdr:colOff>
      <xdr:row>3</xdr:row>
      <xdr:rowOff>142875</xdr:rowOff>
    </xdr:to>
    <xdr:pic>
      <xdr:nvPicPr>
        <xdr:cNvPr id="131" name="Picture 130" descr="Down_Arrow">
          <a:hlinkClick xmlns:r="http://schemas.openxmlformats.org/officeDocument/2006/relationships" r:id="rId22" tgtFrame="OptTable"/>
          <a:extLst>
            <a:ext uri="{FF2B5EF4-FFF2-40B4-BE49-F238E27FC236}">
              <a16:creationId xmlns:a16="http://schemas.microsoft.com/office/drawing/2014/main" id="{F0836624-B6CB-B37B-7380-285A475EC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3964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190500</xdr:colOff>
      <xdr:row>4</xdr:row>
      <xdr:rowOff>142875</xdr:rowOff>
    </xdr:to>
    <xdr:pic>
      <xdr:nvPicPr>
        <xdr:cNvPr id="132" name="Picture 131" descr="Down_Arrow">
          <a:hlinkClick xmlns:r="http://schemas.openxmlformats.org/officeDocument/2006/relationships" r:id="rId41" tgtFrame="OptTable"/>
          <a:extLst>
            <a:ext uri="{FF2B5EF4-FFF2-40B4-BE49-F238E27FC236}">
              <a16:creationId xmlns:a16="http://schemas.microsoft.com/office/drawing/2014/main" id="{8B211861-66E4-C1D0-29A6-41A554F31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6069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190500</xdr:colOff>
      <xdr:row>25</xdr:row>
      <xdr:rowOff>142875</xdr:rowOff>
    </xdr:to>
    <xdr:pic>
      <xdr:nvPicPr>
        <xdr:cNvPr id="133" name="Picture 132" descr="Down_Arrow">
          <a:hlinkClick xmlns:r="http://schemas.openxmlformats.org/officeDocument/2006/relationships" r:id="rId42" tgtFrame="OptTable"/>
          <a:extLst>
            <a:ext uri="{FF2B5EF4-FFF2-40B4-BE49-F238E27FC236}">
              <a16:creationId xmlns:a16="http://schemas.microsoft.com/office/drawing/2014/main" id="{A5AF8541-F45F-C8CF-656B-6C1C77122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29470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190500</xdr:colOff>
      <xdr:row>26</xdr:row>
      <xdr:rowOff>142875</xdr:rowOff>
    </xdr:to>
    <xdr:pic>
      <xdr:nvPicPr>
        <xdr:cNvPr id="134" name="Picture 133" descr="Down_Arrow">
          <a:hlinkClick xmlns:r="http://schemas.openxmlformats.org/officeDocument/2006/relationships" r:id="rId42" tgtFrame="OptTable"/>
          <a:extLst>
            <a:ext uri="{FF2B5EF4-FFF2-40B4-BE49-F238E27FC236}">
              <a16:creationId xmlns:a16="http://schemas.microsoft.com/office/drawing/2014/main" id="{90294F9E-0709-3ADD-6111-0121CFB8D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2546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190500</xdr:colOff>
      <xdr:row>29</xdr:row>
      <xdr:rowOff>142875</xdr:rowOff>
    </xdr:to>
    <xdr:pic>
      <xdr:nvPicPr>
        <xdr:cNvPr id="135" name="Picture 134" descr="Down_Arrow">
          <a:hlinkClick xmlns:r="http://schemas.openxmlformats.org/officeDocument/2006/relationships" r:id="rId43" tgtFrame="OptTable"/>
          <a:extLst>
            <a:ext uri="{FF2B5EF4-FFF2-40B4-BE49-F238E27FC236}">
              <a16:creationId xmlns:a16="http://schemas.microsoft.com/office/drawing/2014/main" id="{6A594EEC-1474-2DA3-CCFA-180AC3AFA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5623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190500</xdr:colOff>
      <xdr:row>24</xdr:row>
      <xdr:rowOff>142875</xdr:rowOff>
    </xdr:to>
    <xdr:pic>
      <xdr:nvPicPr>
        <xdr:cNvPr id="136" name="Picture 135" descr="Down_Arrow">
          <a:hlinkClick xmlns:r="http://schemas.openxmlformats.org/officeDocument/2006/relationships" r:id="rId37" tgtFrame="OptTable"/>
          <a:extLst>
            <a:ext uri="{FF2B5EF4-FFF2-40B4-BE49-F238E27FC236}">
              <a16:creationId xmlns:a16="http://schemas.microsoft.com/office/drawing/2014/main" id="{50C6679D-DE54-52FC-7206-D5F1517EA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38862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190500</xdr:colOff>
      <xdr:row>30</xdr:row>
      <xdr:rowOff>142875</xdr:rowOff>
    </xdr:to>
    <xdr:pic>
      <xdr:nvPicPr>
        <xdr:cNvPr id="137" name="Picture 136" descr="Down_Arrow">
          <a:hlinkClick xmlns:r="http://schemas.openxmlformats.org/officeDocument/2006/relationships" r:id="rId20" tgtFrame="OptTable"/>
          <a:extLst>
            <a:ext uri="{FF2B5EF4-FFF2-40B4-BE49-F238E27FC236}">
              <a16:creationId xmlns:a16="http://schemas.microsoft.com/office/drawing/2014/main" id="{8D16DB34-21D8-8D47-DE38-CEEFD4DF1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2100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190500</xdr:colOff>
      <xdr:row>17</xdr:row>
      <xdr:rowOff>142875</xdr:rowOff>
    </xdr:to>
    <xdr:pic>
      <xdr:nvPicPr>
        <xdr:cNvPr id="138" name="Picture 137" descr="Down_Arrow">
          <a:hlinkClick xmlns:r="http://schemas.openxmlformats.org/officeDocument/2006/relationships" r:id="rId44" tgtFrame="OptTable"/>
          <a:extLst>
            <a:ext uri="{FF2B5EF4-FFF2-40B4-BE49-F238E27FC236}">
              <a16:creationId xmlns:a16="http://schemas.microsoft.com/office/drawing/2014/main" id="{2C4C50D2-53B5-C0B4-9B98-2B6AD29A6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4043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190500</xdr:colOff>
      <xdr:row>16</xdr:row>
      <xdr:rowOff>142875</xdr:rowOff>
    </xdr:to>
    <xdr:pic>
      <xdr:nvPicPr>
        <xdr:cNvPr id="139" name="Picture 138" descr="Down_Arrow">
          <a:hlinkClick xmlns:r="http://schemas.openxmlformats.org/officeDocument/2006/relationships" r:id="rId45" tgtFrame="OptTable"/>
          <a:extLst>
            <a:ext uri="{FF2B5EF4-FFF2-40B4-BE49-F238E27FC236}">
              <a16:creationId xmlns:a16="http://schemas.microsoft.com/office/drawing/2014/main" id="{FA9285E8-5E20-E449-5E6A-B9A775820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7929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190500</xdr:colOff>
      <xdr:row>6</xdr:row>
      <xdr:rowOff>142875</xdr:rowOff>
    </xdr:to>
    <xdr:pic>
      <xdr:nvPicPr>
        <xdr:cNvPr id="140" name="Picture 139" descr="Down_Arrow">
          <a:hlinkClick xmlns:r="http://schemas.openxmlformats.org/officeDocument/2006/relationships" r:id="rId31" tgtFrame="OptTable"/>
          <a:extLst>
            <a:ext uri="{FF2B5EF4-FFF2-40B4-BE49-F238E27FC236}">
              <a16:creationId xmlns:a16="http://schemas.microsoft.com/office/drawing/2014/main" id="{EF35BA9A-A5FA-CD57-CA70-CD53F79EB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49710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190500</xdr:colOff>
      <xdr:row>11</xdr:row>
      <xdr:rowOff>142875</xdr:rowOff>
    </xdr:to>
    <xdr:pic>
      <xdr:nvPicPr>
        <xdr:cNvPr id="141" name="Picture 140" descr="Down_Arrow">
          <a:hlinkClick xmlns:r="http://schemas.openxmlformats.org/officeDocument/2006/relationships" r:id="rId46" tgtFrame="OptTable"/>
          <a:extLst>
            <a:ext uri="{FF2B5EF4-FFF2-40B4-BE49-F238E27FC236}">
              <a16:creationId xmlns:a16="http://schemas.microsoft.com/office/drawing/2014/main" id="{51FC7903-F95F-013E-5EF3-C088078EC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1492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190500</xdr:colOff>
      <xdr:row>12</xdr:row>
      <xdr:rowOff>142875</xdr:rowOff>
    </xdr:to>
    <xdr:pic>
      <xdr:nvPicPr>
        <xdr:cNvPr id="142" name="Picture 141" descr="Down_Arrow">
          <a:hlinkClick xmlns:r="http://schemas.openxmlformats.org/officeDocument/2006/relationships" r:id="rId46" tgtFrame="OptTable"/>
          <a:extLst>
            <a:ext uri="{FF2B5EF4-FFF2-40B4-BE49-F238E27FC236}">
              <a16:creationId xmlns:a16="http://schemas.microsoft.com/office/drawing/2014/main" id="{42648360-6506-8012-7E7A-DA4C85EFB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4244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190500</xdr:colOff>
      <xdr:row>7</xdr:row>
      <xdr:rowOff>142875</xdr:rowOff>
    </xdr:to>
    <xdr:pic>
      <xdr:nvPicPr>
        <xdr:cNvPr id="143" name="Picture 142" descr="Down_Arrow">
          <a:hlinkClick xmlns:r="http://schemas.openxmlformats.org/officeDocument/2006/relationships" r:id="rId47" tgtFrame="OptTable"/>
          <a:extLst>
            <a:ext uri="{FF2B5EF4-FFF2-40B4-BE49-F238E27FC236}">
              <a16:creationId xmlns:a16="http://schemas.microsoft.com/office/drawing/2014/main" id="{918604ED-9AC6-96C7-007C-5ED43CF13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56835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190500</xdr:colOff>
      <xdr:row>8</xdr:row>
      <xdr:rowOff>142875</xdr:rowOff>
    </xdr:to>
    <xdr:pic>
      <xdr:nvPicPr>
        <xdr:cNvPr id="144" name="Picture 143" descr="Down_Arrow">
          <a:hlinkClick xmlns:r="http://schemas.openxmlformats.org/officeDocument/2006/relationships" r:id="rId47" tgtFrame="OptTable"/>
          <a:extLst>
            <a:ext uri="{FF2B5EF4-FFF2-40B4-BE49-F238E27FC236}">
              <a16:creationId xmlns:a16="http://schemas.microsoft.com/office/drawing/2014/main" id="{A6630FDA-001F-C8A9-5D25-21F2C56E1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1045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190500</xdr:colOff>
      <xdr:row>9</xdr:row>
      <xdr:rowOff>142875</xdr:rowOff>
    </xdr:to>
    <xdr:pic>
      <xdr:nvPicPr>
        <xdr:cNvPr id="145" name="Picture 144" descr="Down_Arrow">
          <a:hlinkClick xmlns:r="http://schemas.openxmlformats.org/officeDocument/2006/relationships" r:id="rId47" tgtFrame="OptTable"/>
          <a:extLst>
            <a:ext uri="{FF2B5EF4-FFF2-40B4-BE49-F238E27FC236}">
              <a16:creationId xmlns:a16="http://schemas.microsoft.com/office/drawing/2014/main" id="{29174625-86BA-C047-E70F-383F0FD28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525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</xdr:row>
      <xdr:rowOff>0</xdr:rowOff>
    </xdr:from>
    <xdr:to>
      <xdr:col>19</xdr:col>
      <xdr:colOff>190500</xdr:colOff>
      <xdr:row>28</xdr:row>
      <xdr:rowOff>142875</xdr:rowOff>
    </xdr:to>
    <xdr:pic>
      <xdr:nvPicPr>
        <xdr:cNvPr id="146" name="Picture 145" descr="Down_Arrow">
          <a:hlinkClick xmlns:r="http://schemas.openxmlformats.org/officeDocument/2006/relationships" r:id="rId29" tgtFrame="OptTable"/>
          <a:extLst>
            <a:ext uri="{FF2B5EF4-FFF2-40B4-BE49-F238E27FC236}">
              <a16:creationId xmlns:a16="http://schemas.microsoft.com/office/drawing/2014/main" id="{F03BFDD3-8A11-C02A-A52C-BA18A0206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67846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190500</xdr:colOff>
      <xdr:row>22</xdr:row>
      <xdr:rowOff>142875</xdr:rowOff>
    </xdr:to>
    <xdr:pic>
      <xdr:nvPicPr>
        <xdr:cNvPr id="147" name="Picture 146" descr="Down_Arrow">
          <a:hlinkClick xmlns:r="http://schemas.openxmlformats.org/officeDocument/2006/relationships" r:id="rId48" tgtFrame="OptTable"/>
          <a:extLst>
            <a:ext uri="{FF2B5EF4-FFF2-40B4-BE49-F238E27FC236}">
              <a16:creationId xmlns:a16="http://schemas.microsoft.com/office/drawing/2014/main" id="{B69CA770-1DE7-1B03-CCCD-8E17B1764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0437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190500</xdr:colOff>
      <xdr:row>13</xdr:row>
      <xdr:rowOff>142875</xdr:rowOff>
    </xdr:to>
    <xdr:pic>
      <xdr:nvPicPr>
        <xdr:cNvPr id="148" name="Picture 147" descr="Down_Arrow">
          <a:hlinkClick xmlns:r="http://schemas.openxmlformats.org/officeDocument/2006/relationships" r:id="rId49" tgtFrame="OptTable"/>
          <a:extLst>
            <a:ext uri="{FF2B5EF4-FFF2-40B4-BE49-F238E27FC236}">
              <a16:creationId xmlns:a16="http://schemas.microsoft.com/office/drawing/2014/main" id="{53D1EA55-451E-C9F0-394F-F829E54B3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2866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190500</xdr:colOff>
      <xdr:row>18</xdr:row>
      <xdr:rowOff>142875</xdr:rowOff>
    </xdr:to>
    <xdr:pic>
      <xdr:nvPicPr>
        <xdr:cNvPr id="149" name="Picture 148" descr="Down_Arrow">
          <a:hlinkClick xmlns:r="http://schemas.openxmlformats.org/officeDocument/2006/relationships" r:id="rId17" tgtFrame="OptTable"/>
          <a:extLst>
            <a:ext uri="{FF2B5EF4-FFF2-40B4-BE49-F238E27FC236}">
              <a16:creationId xmlns:a16="http://schemas.microsoft.com/office/drawing/2014/main" id="{7E31EDD6-BBF8-5657-4587-4CCC0B5F2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4809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190500</xdr:colOff>
      <xdr:row>20</xdr:row>
      <xdr:rowOff>142875</xdr:rowOff>
    </xdr:to>
    <xdr:pic>
      <xdr:nvPicPr>
        <xdr:cNvPr id="150" name="Picture 149" descr="Down_Arrow">
          <a:hlinkClick xmlns:r="http://schemas.openxmlformats.org/officeDocument/2006/relationships" r:id="rId50" tgtFrame="OptTable"/>
          <a:extLst>
            <a:ext uri="{FF2B5EF4-FFF2-40B4-BE49-F238E27FC236}">
              <a16:creationId xmlns:a16="http://schemas.microsoft.com/office/drawing/2014/main" id="{5E6036EB-87D5-A944-38CB-726EA1613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6104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190500</xdr:colOff>
      <xdr:row>21</xdr:row>
      <xdr:rowOff>142875</xdr:rowOff>
    </xdr:to>
    <xdr:pic>
      <xdr:nvPicPr>
        <xdr:cNvPr id="151" name="Picture 150" descr="Down_Arrow">
          <a:hlinkClick xmlns:r="http://schemas.openxmlformats.org/officeDocument/2006/relationships" r:id="rId50" tgtFrame="OptTable"/>
          <a:extLst>
            <a:ext uri="{FF2B5EF4-FFF2-40B4-BE49-F238E27FC236}">
              <a16:creationId xmlns:a16="http://schemas.microsoft.com/office/drawing/2014/main" id="{8022C7F6-AD4D-9662-9D3B-812749D3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79343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190500</xdr:colOff>
      <xdr:row>14</xdr:row>
      <xdr:rowOff>142875</xdr:rowOff>
    </xdr:to>
    <xdr:pic>
      <xdr:nvPicPr>
        <xdr:cNvPr id="152" name="Picture 151" descr="Down_Arrow">
          <a:hlinkClick xmlns:r="http://schemas.openxmlformats.org/officeDocument/2006/relationships" r:id="rId51" tgtFrame="OptTable"/>
          <a:extLst>
            <a:ext uri="{FF2B5EF4-FFF2-40B4-BE49-F238E27FC236}">
              <a16:creationId xmlns:a16="http://schemas.microsoft.com/office/drawing/2014/main" id="{396AF776-9F0B-007E-99C7-499BAEFC7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2581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190500</xdr:colOff>
      <xdr:row>10</xdr:row>
      <xdr:rowOff>142875</xdr:rowOff>
    </xdr:to>
    <xdr:pic>
      <xdr:nvPicPr>
        <xdr:cNvPr id="153" name="Picture 152" descr="Down_Arrow">
          <a:hlinkClick xmlns:r="http://schemas.openxmlformats.org/officeDocument/2006/relationships" r:id="rId52" tgtFrame="OptTable"/>
          <a:extLst>
            <a:ext uri="{FF2B5EF4-FFF2-40B4-BE49-F238E27FC236}">
              <a16:creationId xmlns:a16="http://schemas.microsoft.com/office/drawing/2014/main" id="{A91ED3FC-D92D-D70D-4D47-A11A15B06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4686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</xdr:row>
      <xdr:rowOff>0</xdr:rowOff>
    </xdr:from>
    <xdr:to>
      <xdr:col>19</xdr:col>
      <xdr:colOff>190500</xdr:colOff>
      <xdr:row>31</xdr:row>
      <xdr:rowOff>142875</xdr:rowOff>
    </xdr:to>
    <xdr:pic>
      <xdr:nvPicPr>
        <xdr:cNvPr id="154" name="Picture 153" descr="Down_Arrow">
          <a:hlinkClick xmlns:r="http://schemas.openxmlformats.org/officeDocument/2006/relationships" r:id="rId53" tgtFrame="OptTable"/>
          <a:extLst>
            <a:ext uri="{FF2B5EF4-FFF2-40B4-BE49-F238E27FC236}">
              <a16:creationId xmlns:a16="http://schemas.microsoft.com/office/drawing/2014/main" id="{79F626BC-6075-2787-3B98-84AB6AE1B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6144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</xdr:row>
      <xdr:rowOff>0</xdr:rowOff>
    </xdr:from>
    <xdr:to>
      <xdr:col>19</xdr:col>
      <xdr:colOff>190500</xdr:colOff>
      <xdr:row>35</xdr:row>
      <xdr:rowOff>142875</xdr:rowOff>
    </xdr:to>
    <xdr:pic>
      <xdr:nvPicPr>
        <xdr:cNvPr id="155" name="Picture 154" descr="Down_Arrow">
          <a:hlinkClick xmlns:r="http://schemas.openxmlformats.org/officeDocument/2006/relationships" r:id="rId35" tgtFrame="OptTable"/>
          <a:extLst>
            <a:ext uri="{FF2B5EF4-FFF2-40B4-BE49-F238E27FC236}">
              <a16:creationId xmlns:a16="http://schemas.microsoft.com/office/drawing/2014/main" id="{FFFD89A5-A9FA-3111-BF05-B9A9C19A2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87439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</xdr:row>
      <xdr:rowOff>0</xdr:rowOff>
    </xdr:from>
    <xdr:to>
      <xdr:col>19</xdr:col>
      <xdr:colOff>190500</xdr:colOff>
      <xdr:row>36</xdr:row>
      <xdr:rowOff>142875</xdr:rowOff>
    </xdr:to>
    <xdr:pic>
      <xdr:nvPicPr>
        <xdr:cNvPr id="156" name="Picture 155" descr="Down_Arrow">
          <a:hlinkClick xmlns:r="http://schemas.openxmlformats.org/officeDocument/2006/relationships" r:id="rId35" tgtFrame="OptTable"/>
          <a:extLst>
            <a:ext uri="{FF2B5EF4-FFF2-40B4-BE49-F238E27FC236}">
              <a16:creationId xmlns:a16="http://schemas.microsoft.com/office/drawing/2014/main" id="{BB1C9794-C144-E88E-4A0B-5D2CDFDBC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1649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190500</xdr:colOff>
      <xdr:row>19</xdr:row>
      <xdr:rowOff>142875</xdr:rowOff>
    </xdr:to>
    <xdr:pic>
      <xdr:nvPicPr>
        <xdr:cNvPr id="157" name="Picture 156" descr="Down_Arrow">
          <a:hlinkClick xmlns:r="http://schemas.openxmlformats.org/officeDocument/2006/relationships" r:id="rId17" tgtFrame="OptTable"/>
          <a:extLst>
            <a:ext uri="{FF2B5EF4-FFF2-40B4-BE49-F238E27FC236}">
              <a16:creationId xmlns:a16="http://schemas.microsoft.com/office/drawing/2014/main" id="{B94625F4-3BE3-8119-C791-63096265C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5859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</xdr:row>
      <xdr:rowOff>0</xdr:rowOff>
    </xdr:from>
    <xdr:to>
      <xdr:col>19</xdr:col>
      <xdr:colOff>190500</xdr:colOff>
      <xdr:row>32</xdr:row>
      <xdr:rowOff>142875</xdr:rowOff>
    </xdr:to>
    <xdr:pic>
      <xdr:nvPicPr>
        <xdr:cNvPr id="158" name="Picture 157" descr="Down_Arrow">
          <a:hlinkClick xmlns:r="http://schemas.openxmlformats.org/officeDocument/2006/relationships" r:id="rId54" tgtFrame="OptTable"/>
          <a:extLst>
            <a:ext uri="{FF2B5EF4-FFF2-40B4-BE49-F238E27FC236}">
              <a16:creationId xmlns:a16="http://schemas.microsoft.com/office/drawing/2014/main" id="{CD73BCC6-C4D0-B467-EB9E-4F3C92ED6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7155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</xdr:row>
      <xdr:rowOff>0</xdr:rowOff>
    </xdr:from>
    <xdr:to>
      <xdr:col>19</xdr:col>
      <xdr:colOff>190500</xdr:colOff>
      <xdr:row>33</xdr:row>
      <xdr:rowOff>142875</xdr:rowOff>
    </xdr:to>
    <xdr:pic>
      <xdr:nvPicPr>
        <xdr:cNvPr id="159" name="Picture 158" descr="Down_Arrow">
          <a:hlinkClick xmlns:r="http://schemas.openxmlformats.org/officeDocument/2006/relationships" r:id="rId54" tgtFrame="OptTable"/>
          <a:extLst>
            <a:ext uri="{FF2B5EF4-FFF2-40B4-BE49-F238E27FC236}">
              <a16:creationId xmlns:a16="http://schemas.microsoft.com/office/drawing/2014/main" id="{BBDBF1D2-7AD2-BEBC-C6F5-54A46536B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7802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</xdr:row>
      <xdr:rowOff>0</xdr:rowOff>
    </xdr:from>
    <xdr:to>
      <xdr:col>19</xdr:col>
      <xdr:colOff>190500</xdr:colOff>
      <xdr:row>34</xdr:row>
      <xdr:rowOff>142875</xdr:rowOff>
    </xdr:to>
    <xdr:pic>
      <xdr:nvPicPr>
        <xdr:cNvPr id="160" name="Picture 159" descr="Down_Arrow">
          <a:hlinkClick xmlns:r="http://schemas.openxmlformats.org/officeDocument/2006/relationships" r:id="rId55" tgtFrame="OptTable"/>
          <a:extLst>
            <a:ext uri="{FF2B5EF4-FFF2-40B4-BE49-F238E27FC236}">
              <a16:creationId xmlns:a16="http://schemas.microsoft.com/office/drawing/2014/main" id="{82BC04A4-DA99-557D-DE8A-52C877A3E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7675" y="98612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35</xdr:row>
      <xdr:rowOff>0</xdr:rowOff>
    </xdr:from>
    <xdr:to>
      <xdr:col>28</xdr:col>
      <xdr:colOff>190500</xdr:colOff>
      <xdr:row>35</xdr:row>
      <xdr:rowOff>142875</xdr:rowOff>
    </xdr:to>
    <xdr:pic>
      <xdr:nvPicPr>
        <xdr:cNvPr id="161" name="Picture 160" descr="Down_Arrow">
          <a:hlinkClick xmlns:r="http://schemas.openxmlformats.org/officeDocument/2006/relationships" r:id="rId3" tgtFrame="OptTable"/>
          <a:extLst>
            <a:ext uri="{FF2B5EF4-FFF2-40B4-BE49-F238E27FC236}">
              <a16:creationId xmlns:a16="http://schemas.microsoft.com/office/drawing/2014/main" id="{2A63D0D3-4009-10C5-D999-A53BCC1ED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48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190500</xdr:colOff>
      <xdr:row>3</xdr:row>
      <xdr:rowOff>142875</xdr:rowOff>
    </xdr:to>
    <xdr:pic>
      <xdr:nvPicPr>
        <xdr:cNvPr id="162" name="Picture 161" descr="Down_Arrow">
          <a:hlinkClick xmlns:r="http://schemas.openxmlformats.org/officeDocument/2006/relationships" r:id="rId56" tgtFrame="OptTable"/>
          <a:extLst>
            <a:ext uri="{FF2B5EF4-FFF2-40B4-BE49-F238E27FC236}">
              <a16:creationId xmlns:a16="http://schemas.microsoft.com/office/drawing/2014/main" id="{A9E27628-5008-BC3B-ACAE-1F67D2A15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2590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190500</xdr:colOff>
      <xdr:row>15</xdr:row>
      <xdr:rowOff>142875</xdr:rowOff>
    </xdr:to>
    <xdr:pic>
      <xdr:nvPicPr>
        <xdr:cNvPr id="163" name="Picture 162" descr="Down_Arrow">
          <a:hlinkClick xmlns:r="http://schemas.openxmlformats.org/officeDocument/2006/relationships" r:id="rId39" tgtFrame="OptTable"/>
          <a:extLst>
            <a:ext uri="{FF2B5EF4-FFF2-40B4-BE49-F238E27FC236}">
              <a16:creationId xmlns:a16="http://schemas.microsoft.com/office/drawing/2014/main" id="{CC7316A5-6A83-01A8-E005-750C73841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4695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31</xdr:row>
      <xdr:rowOff>0</xdr:rowOff>
    </xdr:from>
    <xdr:to>
      <xdr:col>28</xdr:col>
      <xdr:colOff>190500</xdr:colOff>
      <xdr:row>31</xdr:row>
      <xdr:rowOff>142875</xdr:rowOff>
    </xdr:to>
    <xdr:pic>
      <xdr:nvPicPr>
        <xdr:cNvPr id="164" name="Picture 163" descr="Down_Arrow">
          <a:hlinkClick xmlns:r="http://schemas.openxmlformats.org/officeDocument/2006/relationships" r:id="rId57" tgtFrame="OptTable"/>
          <a:extLst>
            <a:ext uri="{FF2B5EF4-FFF2-40B4-BE49-F238E27FC236}">
              <a16:creationId xmlns:a16="http://schemas.microsoft.com/office/drawing/2014/main" id="{B2C47D67-44F6-356C-142F-07DF0CD89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7610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190500</xdr:colOff>
      <xdr:row>17</xdr:row>
      <xdr:rowOff>142875</xdr:rowOff>
    </xdr:to>
    <xdr:pic>
      <xdr:nvPicPr>
        <xdr:cNvPr id="165" name="Picture 164" descr="Down_Arrow">
          <a:hlinkClick xmlns:r="http://schemas.openxmlformats.org/officeDocument/2006/relationships" r:id="rId14" tgtFrame="OptTable"/>
          <a:extLst>
            <a:ext uri="{FF2B5EF4-FFF2-40B4-BE49-F238E27FC236}">
              <a16:creationId xmlns:a16="http://schemas.microsoft.com/office/drawing/2014/main" id="{18DC0E13-4793-B7CB-8776-F3DA247E1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11496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190500</xdr:colOff>
      <xdr:row>16</xdr:row>
      <xdr:rowOff>142875</xdr:rowOff>
    </xdr:to>
    <xdr:pic>
      <xdr:nvPicPr>
        <xdr:cNvPr id="166" name="Picture 165" descr="Down_Arrow">
          <a:hlinkClick xmlns:r="http://schemas.openxmlformats.org/officeDocument/2006/relationships" r:id="rId44" tgtFrame="OptTable"/>
          <a:extLst>
            <a:ext uri="{FF2B5EF4-FFF2-40B4-BE49-F238E27FC236}">
              <a16:creationId xmlns:a16="http://schemas.microsoft.com/office/drawing/2014/main" id="{A95C372F-6C24-27B6-5B71-320393BA1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13763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190500</xdr:colOff>
      <xdr:row>18</xdr:row>
      <xdr:rowOff>142875</xdr:rowOff>
    </xdr:to>
    <xdr:pic>
      <xdr:nvPicPr>
        <xdr:cNvPr id="167" name="Picture 166" descr="Down_Arrow">
          <a:hlinkClick xmlns:r="http://schemas.openxmlformats.org/officeDocument/2006/relationships" r:id="rId58" tgtFrame="OptTable"/>
          <a:extLst>
            <a:ext uri="{FF2B5EF4-FFF2-40B4-BE49-F238E27FC236}">
              <a16:creationId xmlns:a16="http://schemas.microsoft.com/office/drawing/2014/main" id="{CD7586B4-B7EE-D98C-46DB-AAAE1F039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15706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190500</xdr:colOff>
      <xdr:row>5</xdr:row>
      <xdr:rowOff>142875</xdr:rowOff>
    </xdr:to>
    <xdr:pic>
      <xdr:nvPicPr>
        <xdr:cNvPr id="168" name="Picture 167" descr="Down_Arrow">
          <a:hlinkClick xmlns:r="http://schemas.openxmlformats.org/officeDocument/2006/relationships" r:id="rId51" tgtFrame="OptTable"/>
          <a:extLst>
            <a:ext uri="{FF2B5EF4-FFF2-40B4-BE49-F238E27FC236}">
              <a16:creationId xmlns:a16="http://schemas.microsoft.com/office/drawing/2014/main" id="{072A6DB8-032F-8489-997A-AD0072EFF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17973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190500</xdr:colOff>
      <xdr:row>19</xdr:row>
      <xdr:rowOff>142875</xdr:rowOff>
    </xdr:to>
    <xdr:pic>
      <xdr:nvPicPr>
        <xdr:cNvPr id="169" name="Picture 168" descr="Down_Arrow">
          <a:hlinkClick xmlns:r="http://schemas.openxmlformats.org/officeDocument/2006/relationships" r:id="rId59" tgtFrame="OptTable"/>
          <a:extLst>
            <a:ext uri="{FF2B5EF4-FFF2-40B4-BE49-F238E27FC236}">
              <a16:creationId xmlns:a16="http://schemas.microsoft.com/office/drawing/2014/main" id="{08101187-37C6-5C8D-4B48-B612087DE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20078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190500</xdr:colOff>
      <xdr:row>4</xdr:row>
      <xdr:rowOff>142875</xdr:rowOff>
    </xdr:to>
    <xdr:pic>
      <xdr:nvPicPr>
        <xdr:cNvPr id="170" name="Picture 169" descr="Down_Arrow">
          <a:hlinkClick xmlns:r="http://schemas.openxmlformats.org/officeDocument/2006/relationships" r:id="rId31" tgtFrame="OptTable"/>
          <a:extLst>
            <a:ext uri="{FF2B5EF4-FFF2-40B4-BE49-F238E27FC236}">
              <a16:creationId xmlns:a16="http://schemas.microsoft.com/office/drawing/2014/main" id="{ACB2B8CC-909D-DCD9-A921-AC5B76BC4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23317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21</xdr:row>
      <xdr:rowOff>0</xdr:rowOff>
    </xdr:from>
    <xdr:to>
      <xdr:col>28</xdr:col>
      <xdr:colOff>190500</xdr:colOff>
      <xdr:row>21</xdr:row>
      <xdr:rowOff>142875</xdr:rowOff>
    </xdr:to>
    <xdr:pic>
      <xdr:nvPicPr>
        <xdr:cNvPr id="171" name="Picture 170" descr="Down_Arrow">
          <a:hlinkClick xmlns:r="http://schemas.openxmlformats.org/officeDocument/2006/relationships" r:id="rId17" tgtFrame="OptTable"/>
          <a:extLst>
            <a:ext uri="{FF2B5EF4-FFF2-40B4-BE49-F238E27FC236}">
              <a16:creationId xmlns:a16="http://schemas.microsoft.com/office/drawing/2014/main" id="{CF005958-FDA7-C25C-C9EE-3E60193C6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25422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190500</xdr:colOff>
      <xdr:row>13</xdr:row>
      <xdr:rowOff>142875</xdr:rowOff>
    </xdr:to>
    <xdr:pic>
      <xdr:nvPicPr>
        <xdr:cNvPr id="172" name="Picture 171" descr="Down_Arrow">
          <a:hlinkClick xmlns:r="http://schemas.openxmlformats.org/officeDocument/2006/relationships" r:id="rId60" tgtFrame="OptTable"/>
          <a:extLst>
            <a:ext uri="{FF2B5EF4-FFF2-40B4-BE49-F238E27FC236}">
              <a16:creationId xmlns:a16="http://schemas.microsoft.com/office/drawing/2014/main" id="{4F97205D-6766-AB6F-3BCB-AD3C73F90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28336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190500</xdr:colOff>
      <xdr:row>20</xdr:row>
      <xdr:rowOff>142875</xdr:rowOff>
    </xdr:to>
    <xdr:pic>
      <xdr:nvPicPr>
        <xdr:cNvPr id="173" name="Picture 172" descr="Down_Arrow">
          <a:hlinkClick xmlns:r="http://schemas.openxmlformats.org/officeDocument/2006/relationships" r:id="rId59" tgtFrame="OptTable"/>
          <a:extLst>
            <a:ext uri="{FF2B5EF4-FFF2-40B4-BE49-F238E27FC236}">
              <a16:creationId xmlns:a16="http://schemas.microsoft.com/office/drawing/2014/main" id="{D8AA0DA0-DC2D-D7C0-E437-09FD6AD5A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30603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</xdr:row>
      <xdr:rowOff>0</xdr:rowOff>
    </xdr:from>
    <xdr:to>
      <xdr:col>28</xdr:col>
      <xdr:colOff>190500</xdr:colOff>
      <xdr:row>34</xdr:row>
      <xdr:rowOff>142875</xdr:rowOff>
    </xdr:to>
    <xdr:pic>
      <xdr:nvPicPr>
        <xdr:cNvPr id="174" name="Picture 173" descr="Down_Arrow">
          <a:hlinkClick xmlns:r="http://schemas.openxmlformats.org/officeDocument/2006/relationships" r:id="rId61" tgtFrame="OptTable"/>
          <a:extLst>
            <a:ext uri="{FF2B5EF4-FFF2-40B4-BE49-F238E27FC236}">
              <a16:creationId xmlns:a16="http://schemas.microsoft.com/office/drawing/2014/main" id="{49E78480-E1B3-EAD1-364C-F9073DED4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33194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28</xdr:row>
      <xdr:rowOff>0</xdr:rowOff>
    </xdr:from>
    <xdr:to>
      <xdr:col>28</xdr:col>
      <xdr:colOff>190500</xdr:colOff>
      <xdr:row>28</xdr:row>
      <xdr:rowOff>142875</xdr:rowOff>
    </xdr:to>
    <xdr:pic>
      <xdr:nvPicPr>
        <xdr:cNvPr id="175" name="Picture 174" descr="Down_Arrow">
          <a:hlinkClick xmlns:r="http://schemas.openxmlformats.org/officeDocument/2006/relationships" r:id="rId29" tgtFrame="OptTable"/>
          <a:extLst>
            <a:ext uri="{FF2B5EF4-FFF2-40B4-BE49-F238E27FC236}">
              <a16:creationId xmlns:a16="http://schemas.microsoft.com/office/drawing/2014/main" id="{B5E2E515-FD68-DB00-17F8-B7D41D0C0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36271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190500</xdr:colOff>
      <xdr:row>10</xdr:row>
      <xdr:rowOff>142875</xdr:rowOff>
    </xdr:to>
    <xdr:pic>
      <xdr:nvPicPr>
        <xdr:cNvPr id="176" name="Picture 175" descr="Down_Arrow">
          <a:hlinkClick xmlns:r="http://schemas.openxmlformats.org/officeDocument/2006/relationships" r:id="rId62" tgtFrame="OptTable"/>
          <a:extLst>
            <a:ext uri="{FF2B5EF4-FFF2-40B4-BE49-F238E27FC236}">
              <a16:creationId xmlns:a16="http://schemas.microsoft.com/office/drawing/2014/main" id="{C1A6D3A5-C2CC-218B-E5E7-B8A03BDA1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38862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25</xdr:row>
      <xdr:rowOff>0</xdr:rowOff>
    </xdr:from>
    <xdr:to>
      <xdr:col>28</xdr:col>
      <xdr:colOff>190500</xdr:colOff>
      <xdr:row>25</xdr:row>
      <xdr:rowOff>142875</xdr:rowOff>
    </xdr:to>
    <xdr:pic>
      <xdr:nvPicPr>
        <xdr:cNvPr id="177" name="Picture 176" descr="Down_Arrow">
          <a:hlinkClick xmlns:r="http://schemas.openxmlformats.org/officeDocument/2006/relationships" r:id="rId63" tgtFrame="OptTable"/>
          <a:extLst>
            <a:ext uri="{FF2B5EF4-FFF2-40B4-BE49-F238E27FC236}">
              <a16:creationId xmlns:a16="http://schemas.microsoft.com/office/drawing/2014/main" id="{11C8B98B-0206-F15F-DE70-20AF7640F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41290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190500</xdr:colOff>
      <xdr:row>11</xdr:row>
      <xdr:rowOff>142875</xdr:rowOff>
    </xdr:to>
    <xdr:pic>
      <xdr:nvPicPr>
        <xdr:cNvPr id="178" name="Picture 177" descr="Down_Arrow">
          <a:hlinkClick xmlns:r="http://schemas.openxmlformats.org/officeDocument/2006/relationships" r:id="rId49" tgtFrame="OptTable"/>
          <a:extLst>
            <a:ext uri="{FF2B5EF4-FFF2-40B4-BE49-F238E27FC236}">
              <a16:creationId xmlns:a16="http://schemas.microsoft.com/office/drawing/2014/main" id="{A86FB497-0D79-150A-AF1D-6E4924099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45177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27</xdr:row>
      <xdr:rowOff>0</xdr:rowOff>
    </xdr:from>
    <xdr:to>
      <xdr:col>28</xdr:col>
      <xdr:colOff>190500</xdr:colOff>
      <xdr:row>27</xdr:row>
      <xdr:rowOff>142875</xdr:rowOff>
    </xdr:to>
    <xdr:pic>
      <xdr:nvPicPr>
        <xdr:cNvPr id="179" name="Picture 178" descr="Down_Arrow">
          <a:hlinkClick xmlns:r="http://schemas.openxmlformats.org/officeDocument/2006/relationships" r:id="rId64" tgtFrame="OptTable"/>
          <a:extLst>
            <a:ext uri="{FF2B5EF4-FFF2-40B4-BE49-F238E27FC236}">
              <a16:creationId xmlns:a16="http://schemas.microsoft.com/office/drawing/2014/main" id="{695E39A9-DE46-3B46-7835-CF0EF6F88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47120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190500</xdr:colOff>
      <xdr:row>7</xdr:row>
      <xdr:rowOff>142875</xdr:rowOff>
    </xdr:to>
    <xdr:pic>
      <xdr:nvPicPr>
        <xdr:cNvPr id="180" name="Picture 179" descr="Down_Arrow">
          <a:hlinkClick xmlns:r="http://schemas.openxmlformats.org/officeDocument/2006/relationships" r:id="rId51" tgtFrame="OptTable"/>
          <a:extLst>
            <a:ext uri="{FF2B5EF4-FFF2-40B4-BE49-F238E27FC236}">
              <a16:creationId xmlns:a16="http://schemas.microsoft.com/office/drawing/2014/main" id="{B249E6DF-ABDB-4186-6A72-871AD1163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49063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26</xdr:row>
      <xdr:rowOff>0</xdr:rowOff>
    </xdr:from>
    <xdr:to>
      <xdr:col>28</xdr:col>
      <xdr:colOff>190500</xdr:colOff>
      <xdr:row>26</xdr:row>
      <xdr:rowOff>142875</xdr:rowOff>
    </xdr:to>
    <xdr:pic>
      <xdr:nvPicPr>
        <xdr:cNvPr id="181" name="Picture 180" descr="Down_Arrow">
          <a:hlinkClick xmlns:r="http://schemas.openxmlformats.org/officeDocument/2006/relationships" r:id="rId63" tgtFrame="OptTable"/>
          <a:extLst>
            <a:ext uri="{FF2B5EF4-FFF2-40B4-BE49-F238E27FC236}">
              <a16:creationId xmlns:a16="http://schemas.microsoft.com/office/drawing/2014/main" id="{5878185F-9F36-851A-88A7-1AF9A9DA7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52301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38</xdr:row>
      <xdr:rowOff>0</xdr:rowOff>
    </xdr:from>
    <xdr:to>
      <xdr:col>28</xdr:col>
      <xdr:colOff>190500</xdr:colOff>
      <xdr:row>38</xdr:row>
      <xdr:rowOff>142875</xdr:rowOff>
    </xdr:to>
    <xdr:pic>
      <xdr:nvPicPr>
        <xdr:cNvPr id="182" name="Picture 181" descr="Down_Arrow">
          <a:hlinkClick xmlns:r="http://schemas.openxmlformats.org/officeDocument/2006/relationships" r:id="rId65" tgtFrame="OptTable"/>
          <a:extLst>
            <a:ext uri="{FF2B5EF4-FFF2-40B4-BE49-F238E27FC236}">
              <a16:creationId xmlns:a16="http://schemas.microsoft.com/office/drawing/2014/main" id="{9A860410-23F5-853D-ABB0-4EC78B1F8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55540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190500</xdr:colOff>
      <xdr:row>6</xdr:row>
      <xdr:rowOff>142875</xdr:rowOff>
    </xdr:to>
    <xdr:pic>
      <xdr:nvPicPr>
        <xdr:cNvPr id="183" name="Picture 182" descr="Down_Arrow">
          <a:hlinkClick xmlns:r="http://schemas.openxmlformats.org/officeDocument/2006/relationships" r:id="rId51" tgtFrame="OptTable"/>
          <a:extLst>
            <a:ext uri="{FF2B5EF4-FFF2-40B4-BE49-F238E27FC236}">
              <a16:creationId xmlns:a16="http://schemas.microsoft.com/office/drawing/2014/main" id="{A7FF6BCC-B194-38BD-856F-D6596A661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59750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29</xdr:row>
      <xdr:rowOff>0</xdr:rowOff>
    </xdr:from>
    <xdr:to>
      <xdr:col>28</xdr:col>
      <xdr:colOff>190500</xdr:colOff>
      <xdr:row>29</xdr:row>
      <xdr:rowOff>142875</xdr:rowOff>
    </xdr:to>
    <xdr:pic>
      <xdr:nvPicPr>
        <xdr:cNvPr id="184" name="Picture 183" descr="Down_Arrow">
          <a:hlinkClick xmlns:r="http://schemas.openxmlformats.org/officeDocument/2006/relationships" r:id="rId35" tgtFrame="OptTable"/>
          <a:extLst>
            <a:ext uri="{FF2B5EF4-FFF2-40B4-BE49-F238E27FC236}">
              <a16:creationId xmlns:a16="http://schemas.microsoft.com/office/drawing/2014/main" id="{8D70300E-523F-2AC3-11BA-1B3939582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63960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30</xdr:row>
      <xdr:rowOff>0</xdr:rowOff>
    </xdr:from>
    <xdr:to>
      <xdr:col>28</xdr:col>
      <xdr:colOff>190500</xdr:colOff>
      <xdr:row>30</xdr:row>
      <xdr:rowOff>142875</xdr:rowOff>
    </xdr:to>
    <xdr:pic>
      <xdr:nvPicPr>
        <xdr:cNvPr id="185" name="Picture 184" descr="Down_Arrow">
          <a:hlinkClick xmlns:r="http://schemas.openxmlformats.org/officeDocument/2006/relationships" r:id="rId35" tgtFrame="OptTable"/>
          <a:extLst>
            <a:ext uri="{FF2B5EF4-FFF2-40B4-BE49-F238E27FC236}">
              <a16:creationId xmlns:a16="http://schemas.microsoft.com/office/drawing/2014/main" id="{2343ADCA-7284-2A5C-4D9E-7365D7588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68170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190500</xdr:colOff>
      <xdr:row>1</xdr:row>
      <xdr:rowOff>142875</xdr:rowOff>
    </xdr:to>
    <xdr:pic>
      <xdr:nvPicPr>
        <xdr:cNvPr id="186" name="Picture 185" descr="Down_Arrow">
          <a:hlinkClick xmlns:r="http://schemas.openxmlformats.org/officeDocument/2006/relationships" r:id="rId66" tgtFrame="OptTable"/>
          <a:extLst>
            <a:ext uri="{FF2B5EF4-FFF2-40B4-BE49-F238E27FC236}">
              <a16:creationId xmlns:a16="http://schemas.microsoft.com/office/drawing/2014/main" id="{30EDEDFD-53AD-3585-9A57-092D06C45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72380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33</xdr:row>
      <xdr:rowOff>0</xdr:rowOff>
    </xdr:from>
    <xdr:to>
      <xdr:col>28</xdr:col>
      <xdr:colOff>190500</xdr:colOff>
      <xdr:row>33</xdr:row>
      <xdr:rowOff>142875</xdr:rowOff>
    </xdr:to>
    <xdr:pic>
      <xdr:nvPicPr>
        <xdr:cNvPr id="187" name="Picture 186" descr="Down_Arrow">
          <a:hlinkClick xmlns:r="http://schemas.openxmlformats.org/officeDocument/2006/relationships" r:id="rId67" tgtFrame="OptTable"/>
          <a:extLst>
            <a:ext uri="{FF2B5EF4-FFF2-40B4-BE49-F238E27FC236}">
              <a16:creationId xmlns:a16="http://schemas.microsoft.com/office/drawing/2014/main" id="{48043FA4-9FCB-F07B-0277-5A0A4E85E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75457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190500</xdr:colOff>
      <xdr:row>12</xdr:row>
      <xdr:rowOff>142875</xdr:rowOff>
    </xdr:to>
    <xdr:pic>
      <xdr:nvPicPr>
        <xdr:cNvPr id="188" name="Picture 187" descr="Down_Arrow">
          <a:hlinkClick xmlns:r="http://schemas.openxmlformats.org/officeDocument/2006/relationships" r:id="rId68" tgtFrame="OptTable"/>
          <a:extLst>
            <a:ext uri="{FF2B5EF4-FFF2-40B4-BE49-F238E27FC236}">
              <a16:creationId xmlns:a16="http://schemas.microsoft.com/office/drawing/2014/main" id="{65F22ADC-A0EF-861F-CC42-B1FEA5319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78209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23</xdr:row>
      <xdr:rowOff>0</xdr:rowOff>
    </xdr:from>
    <xdr:to>
      <xdr:col>28</xdr:col>
      <xdr:colOff>190500</xdr:colOff>
      <xdr:row>23</xdr:row>
      <xdr:rowOff>142875</xdr:rowOff>
    </xdr:to>
    <xdr:pic>
      <xdr:nvPicPr>
        <xdr:cNvPr id="189" name="Picture 188" descr="Down_Arrow">
          <a:hlinkClick xmlns:r="http://schemas.openxmlformats.org/officeDocument/2006/relationships" r:id="rId69" tgtFrame="OptTable"/>
          <a:extLst>
            <a:ext uri="{FF2B5EF4-FFF2-40B4-BE49-F238E27FC236}">
              <a16:creationId xmlns:a16="http://schemas.microsoft.com/office/drawing/2014/main" id="{4A8E221A-64ED-D0A5-0144-3E258DDDB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80800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190500</xdr:colOff>
      <xdr:row>2</xdr:row>
      <xdr:rowOff>142875</xdr:rowOff>
    </xdr:to>
    <xdr:pic>
      <xdr:nvPicPr>
        <xdr:cNvPr id="190" name="Picture 189" descr="Down_Arrow">
          <a:hlinkClick xmlns:r="http://schemas.openxmlformats.org/officeDocument/2006/relationships" r:id="rId70" tgtFrame="OptTable"/>
          <a:extLst>
            <a:ext uri="{FF2B5EF4-FFF2-40B4-BE49-F238E27FC236}">
              <a16:creationId xmlns:a16="http://schemas.microsoft.com/office/drawing/2014/main" id="{A14F2475-C402-8E5E-E4A0-4177A1737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84039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32</xdr:row>
      <xdr:rowOff>0</xdr:rowOff>
    </xdr:from>
    <xdr:to>
      <xdr:col>28</xdr:col>
      <xdr:colOff>190500</xdr:colOff>
      <xdr:row>32</xdr:row>
      <xdr:rowOff>142875</xdr:rowOff>
    </xdr:to>
    <xdr:pic>
      <xdr:nvPicPr>
        <xdr:cNvPr id="191" name="Picture 190" descr="Down_Arrow">
          <a:hlinkClick xmlns:r="http://schemas.openxmlformats.org/officeDocument/2006/relationships" r:id="rId71" tgtFrame="OptTable"/>
          <a:extLst>
            <a:ext uri="{FF2B5EF4-FFF2-40B4-BE49-F238E27FC236}">
              <a16:creationId xmlns:a16="http://schemas.microsoft.com/office/drawing/2014/main" id="{1C799E6D-14EE-7686-414E-276DDDD88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85334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</xdr:row>
      <xdr:rowOff>0</xdr:rowOff>
    </xdr:from>
    <xdr:to>
      <xdr:col>28</xdr:col>
      <xdr:colOff>190500</xdr:colOff>
      <xdr:row>24</xdr:row>
      <xdr:rowOff>142875</xdr:rowOff>
    </xdr:to>
    <xdr:pic>
      <xdr:nvPicPr>
        <xdr:cNvPr id="192" name="Picture 191" descr="Down_Arrow">
          <a:hlinkClick xmlns:r="http://schemas.openxmlformats.org/officeDocument/2006/relationships" r:id="rId63" tgtFrame="OptTable"/>
          <a:extLst>
            <a:ext uri="{FF2B5EF4-FFF2-40B4-BE49-F238E27FC236}">
              <a16:creationId xmlns:a16="http://schemas.microsoft.com/office/drawing/2014/main" id="{D60656AC-62CC-9D74-1C83-982B2BD3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87115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37</xdr:row>
      <xdr:rowOff>0</xdr:rowOff>
    </xdr:from>
    <xdr:to>
      <xdr:col>28</xdr:col>
      <xdr:colOff>190500</xdr:colOff>
      <xdr:row>37</xdr:row>
      <xdr:rowOff>142875</xdr:rowOff>
    </xdr:to>
    <xdr:pic>
      <xdr:nvPicPr>
        <xdr:cNvPr id="193" name="Picture 192" descr="Down_Arrow">
          <a:hlinkClick xmlns:r="http://schemas.openxmlformats.org/officeDocument/2006/relationships" r:id="rId65" tgtFrame="OptTable"/>
          <a:extLst>
            <a:ext uri="{FF2B5EF4-FFF2-40B4-BE49-F238E27FC236}">
              <a16:creationId xmlns:a16="http://schemas.microsoft.com/office/drawing/2014/main" id="{1AB244A6-7743-BE86-2C20-E4D6F74EB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88572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190500</xdr:colOff>
      <xdr:row>14</xdr:row>
      <xdr:rowOff>142875</xdr:rowOff>
    </xdr:to>
    <xdr:pic>
      <xdr:nvPicPr>
        <xdr:cNvPr id="194" name="Picture 193" descr="Down_Arrow">
          <a:hlinkClick xmlns:r="http://schemas.openxmlformats.org/officeDocument/2006/relationships" r:id="rId72" tgtFrame="OptTable"/>
          <a:extLst>
            <a:ext uri="{FF2B5EF4-FFF2-40B4-BE49-F238E27FC236}">
              <a16:creationId xmlns:a16="http://schemas.microsoft.com/office/drawing/2014/main" id="{3F10B0E6-20DF-CCD6-3455-18A2D7168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91649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36</xdr:row>
      <xdr:rowOff>0</xdr:rowOff>
    </xdr:from>
    <xdr:to>
      <xdr:col>28</xdr:col>
      <xdr:colOff>190500</xdr:colOff>
      <xdr:row>36</xdr:row>
      <xdr:rowOff>142875</xdr:rowOff>
    </xdr:to>
    <xdr:pic>
      <xdr:nvPicPr>
        <xdr:cNvPr id="195" name="Picture 194" descr="Down_Arrow">
          <a:hlinkClick xmlns:r="http://schemas.openxmlformats.org/officeDocument/2006/relationships" r:id="rId73" tgtFrame="OptTable"/>
          <a:extLst>
            <a:ext uri="{FF2B5EF4-FFF2-40B4-BE49-F238E27FC236}">
              <a16:creationId xmlns:a16="http://schemas.microsoft.com/office/drawing/2014/main" id="{84383691-48AA-3D82-09A7-59BBB2578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94564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190500</xdr:colOff>
      <xdr:row>8</xdr:row>
      <xdr:rowOff>142875</xdr:rowOff>
    </xdr:to>
    <xdr:pic>
      <xdr:nvPicPr>
        <xdr:cNvPr id="196" name="Picture 195" descr="Down_Arrow">
          <a:hlinkClick xmlns:r="http://schemas.openxmlformats.org/officeDocument/2006/relationships" r:id="rId74" tgtFrame="OptTable"/>
          <a:extLst>
            <a:ext uri="{FF2B5EF4-FFF2-40B4-BE49-F238E27FC236}">
              <a16:creationId xmlns:a16="http://schemas.microsoft.com/office/drawing/2014/main" id="{BB86DF86-6882-B457-EAFA-24DE349C2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98774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22</xdr:row>
      <xdr:rowOff>0</xdr:rowOff>
    </xdr:from>
    <xdr:to>
      <xdr:col>28</xdr:col>
      <xdr:colOff>190500</xdr:colOff>
      <xdr:row>22</xdr:row>
      <xdr:rowOff>142875</xdr:rowOff>
    </xdr:to>
    <xdr:pic>
      <xdr:nvPicPr>
        <xdr:cNvPr id="197" name="Picture 196" descr="Down_Arrow">
          <a:hlinkClick xmlns:r="http://schemas.openxmlformats.org/officeDocument/2006/relationships" r:id="rId69" tgtFrame="OptTable"/>
          <a:extLst>
            <a:ext uri="{FF2B5EF4-FFF2-40B4-BE49-F238E27FC236}">
              <a16:creationId xmlns:a16="http://schemas.microsoft.com/office/drawing/2014/main" id="{ED244162-3167-8606-76EF-F0A3A0F9B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102984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190500</xdr:colOff>
      <xdr:row>9</xdr:row>
      <xdr:rowOff>142875</xdr:rowOff>
    </xdr:to>
    <xdr:pic>
      <xdr:nvPicPr>
        <xdr:cNvPr id="198" name="Picture 197" descr="Down_Arrow">
          <a:hlinkClick xmlns:r="http://schemas.openxmlformats.org/officeDocument/2006/relationships" r:id="rId62" tgtFrame="OptTable"/>
          <a:extLst>
            <a:ext uri="{FF2B5EF4-FFF2-40B4-BE49-F238E27FC236}">
              <a16:creationId xmlns:a16="http://schemas.microsoft.com/office/drawing/2014/main" id="{4E3FC579-DEAE-C28A-8BB4-B00C27640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106060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2" name="Picture 1" descr="Down_Arrow">
          <a:hlinkClick xmlns:r="http://schemas.openxmlformats.org/officeDocument/2006/relationships" r:id="rId1" tgtFrame="OptTable"/>
          <a:extLst>
            <a:ext uri="{FF2B5EF4-FFF2-40B4-BE49-F238E27FC236}">
              <a16:creationId xmlns:a16="http://schemas.microsoft.com/office/drawing/2014/main" id="{75E7085E-78A0-ABCE-986C-E98ECB2C1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48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3" name="Picture 2" descr="Down_Arrow">
          <a:hlinkClick xmlns:r="http://schemas.openxmlformats.org/officeDocument/2006/relationships" r:id="rId3" tgtFrame="OptTable"/>
          <a:extLst>
            <a:ext uri="{FF2B5EF4-FFF2-40B4-BE49-F238E27FC236}">
              <a16:creationId xmlns:a16="http://schemas.microsoft.com/office/drawing/2014/main" id="{35FC192C-C76C-C329-66E6-1A7AC8B45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2590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4" name="Picture 3" descr="Down_Arrow">
          <a:hlinkClick xmlns:r="http://schemas.openxmlformats.org/officeDocument/2006/relationships" r:id="rId4" tgtFrame="OptTable"/>
          <a:extLst>
            <a:ext uri="{FF2B5EF4-FFF2-40B4-BE49-F238E27FC236}">
              <a16:creationId xmlns:a16="http://schemas.microsoft.com/office/drawing/2014/main" id="{E0F01B7B-CDA5-B8D0-E55D-C287E6395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4695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5" name="Picture 4" descr="Down_Arrow">
          <a:hlinkClick xmlns:r="http://schemas.openxmlformats.org/officeDocument/2006/relationships" r:id="rId5" tgtFrame="OptTable"/>
          <a:extLst>
            <a:ext uri="{FF2B5EF4-FFF2-40B4-BE49-F238E27FC236}">
              <a16:creationId xmlns:a16="http://schemas.microsoft.com/office/drawing/2014/main" id="{3BBCD3AD-F11A-C893-D443-40AC18D4E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7610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6" name="Picture 5" descr="Down_Arrow">
          <a:hlinkClick xmlns:r="http://schemas.openxmlformats.org/officeDocument/2006/relationships" r:id="rId6" tgtFrame="OptTable"/>
          <a:extLst>
            <a:ext uri="{FF2B5EF4-FFF2-40B4-BE49-F238E27FC236}">
              <a16:creationId xmlns:a16="http://schemas.microsoft.com/office/drawing/2014/main" id="{8625EC09-3FE0-DBDD-8895-343D97066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11496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7" name="Picture 6" descr="Down_Arrow">
          <a:hlinkClick xmlns:r="http://schemas.openxmlformats.org/officeDocument/2006/relationships" r:id="rId7" tgtFrame="OptTable"/>
          <a:extLst>
            <a:ext uri="{FF2B5EF4-FFF2-40B4-BE49-F238E27FC236}">
              <a16:creationId xmlns:a16="http://schemas.microsoft.com/office/drawing/2014/main" id="{D7F9B8C3-4DF9-1311-4E0D-7061436FD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13601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8" name="Picture 7" descr="Down_Arrow">
          <a:hlinkClick xmlns:r="http://schemas.openxmlformats.org/officeDocument/2006/relationships" r:id="rId8" tgtFrame="OptTable"/>
          <a:extLst>
            <a:ext uri="{FF2B5EF4-FFF2-40B4-BE49-F238E27FC236}">
              <a16:creationId xmlns:a16="http://schemas.microsoft.com/office/drawing/2014/main" id="{0D64F4CE-7A33-E616-9C17-321C79D60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15706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9" name="Picture 8" descr="Down_Arrow">
          <a:hlinkClick xmlns:r="http://schemas.openxmlformats.org/officeDocument/2006/relationships" r:id="rId9" tgtFrame="OptTable"/>
          <a:extLst>
            <a:ext uri="{FF2B5EF4-FFF2-40B4-BE49-F238E27FC236}">
              <a16:creationId xmlns:a16="http://schemas.microsoft.com/office/drawing/2014/main" id="{B93A1490-837C-8A58-D268-4998F9BE4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17973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10" name="Picture 9" descr="Down_Arrow">
          <a:hlinkClick xmlns:r="http://schemas.openxmlformats.org/officeDocument/2006/relationships" r:id="rId10" tgtFrame="OptTable"/>
          <a:extLst>
            <a:ext uri="{FF2B5EF4-FFF2-40B4-BE49-F238E27FC236}">
              <a16:creationId xmlns:a16="http://schemas.microsoft.com/office/drawing/2014/main" id="{04BA73A0-5CA1-CCF7-20EA-A2617C8CA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20078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11" name="Picture 10" descr="Down_Arrow">
          <a:hlinkClick xmlns:r="http://schemas.openxmlformats.org/officeDocument/2006/relationships" r:id="rId11" tgtFrame="OptTable"/>
          <a:extLst>
            <a:ext uri="{FF2B5EF4-FFF2-40B4-BE49-F238E27FC236}">
              <a16:creationId xmlns:a16="http://schemas.microsoft.com/office/drawing/2014/main" id="{714B21F8-4522-50B4-DDE4-5FF305039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23317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12" name="Picture 11" descr="Down_Arrow">
          <a:hlinkClick xmlns:r="http://schemas.openxmlformats.org/officeDocument/2006/relationships" r:id="rId8" tgtFrame="OptTable"/>
          <a:extLst>
            <a:ext uri="{FF2B5EF4-FFF2-40B4-BE49-F238E27FC236}">
              <a16:creationId xmlns:a16="http://schemas.microsoft.com/office/drawing/2014/main" id="{1DB570B8-C981-C752-E2C9-1A08AC116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25746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13" name="Picture 12" descr="Down_Arrow">
          <a:hlinkClick xmlns:r="http://schemas.openxmlformats.org/officeDocument/2006/relationships" r:id="rId12" tgtFrame="OptTable"/>
          <a:extLst>
            <a:ext uri="{FF2B5EF4-FFF2-40B4-BE49-F238E27FC236}">
              <a16:creationId xmlns:a16="http://schemas.microsoft.com/office/drawing/2014/main" id="{88EBA650-F7CB-F8F7-4951-F53F6E41E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28660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14" name="Picture 13" descr="Down_Arrow">
          <a:hlinkClick xmlns:r="http://schemas.openxmlformats.org/officeDocument/2006/relationships" r:id="rId9" tgtFrame="OptTable"/>
          <a:extLst>
            <a:ext uri="{FF2B5EF4-FFF2-40B4-BE49-F238E27FC236}">
              <a16:creationId xmlns:a16="http://schemas.microsoft.com/office/drawing/2014/main" id="{6F175217-903C-6357-2B1B-949CF1A45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31413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15" name="Picture 14" descr="Down_Arrow">
          <a:hlinkClick xmlns:r="http://schemas.openxmlformats.org/officeDocument/2006/relationships" r:id="rId13" tgtFrame="OptTable"/>
          <a:extLst>
            <a:ext uri="{FF2B5EF4-FFF2-40B4-BE49-F238E27FC236}">
              <a16:creationId xmlns:a16="http://schemas.microsoft.com/office/drawing/2014/main" id="{AED1AF11-A5AE-C9C2-C2EB-2EE9DFEF3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34004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16" name="Picture 15" descr="Down_Arrow">
          <a:hlinkClick xmlns:r="http://schemas.openxmlformats.org/officeDocument/2006/relationships" r:id="rId14" tgtFrame="OptTable"/>
          <a:extLst>
            <a:ext uri="{FF2B5EF4-FFF2-40B4-BE49-F238E27FC236}">
              <a16:creationId xmlns:a16="http://schemas.microsoft.com/office/drawing/2014/main" id="{8AA55DD3-FC77-B127-D21C-81409960A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36918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17" name="Picture 16" descr="Down_Arrow">
          <a:hlinkClick xmlns:r="http://schemas.openxmlformats.org/officeDocument/2006/relationships" r:id="rId15" tgtFrame="OptTable"/>
          <a:extLst>
            <a:ext uri="{FF2B5EF4-FFF2-40B4-BE49-F238E27FC236}">
              <a16:creationId xmlns:a16="http://schemas.microsoft.com/office/drawing/2014/main" id="{786B508A-A59E-F174-2B7A-5CD9861A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39185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18" name="Picture 17" descr="Down_Arrow">
          <a:hlinkClick xmlns:r="http://schemas.openxmlformats.org/officeDocument/2006/relationships" r:id="rId7" tgtFrame="OptTable"/>
          <a:extLst>
            <a:ext uri="{FF2B5EF4-FFF2-40B4-BE49-F238E27FC236}">
              <a16:creationId xmlns:a16="http://schemas.microsoft.com/office/drawing/2014/main" id="{28885997-1B89-97A5-6C72-5D150C5C2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42910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19" name="Picture 18" descr="Down_Arrow">
          <a:hlinkClick xmlns:r="http://schemas.openxmlformats.org/officeDocument/2006/relationships" r:id="rId7" tgtFrame="OptTable"/>
          <a:extLst>
            <a:ext uri="{FF2B5EF4-FFF2-40B4-BE49-F238E27FC236}">
              <a16:creationId xmlns:a16="http://schemas.microsoft.com/office/drawing/2014/main" id="{AA312BB4-F9BD-1D22-3DD8-DC993459C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46796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20" name="Picture 19" descr="Down_Arrow">
          <a:hlinkClick xmlns:r="http://schemas.openxmlformats.org/officeDocument/2006/relationships" r:id="rId16" tgtFrame="OptTable"/>
          <a:extLst>
            <a:ext uri="{FF2B5EF4-FFF2-40B4-BE49-F238E27FC236}">
              <a16:creationId xmlns:a16="http://schemas.microsoft.com/office/drawing/2014/main" id="{B21C4F87-5C89-709B-4595-6945E7FB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48577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21" name="Picture 20" descr="Down_Arrow">
          <a:hlinkClick xmlns:r="http://schemas.openxmlformats.org/officeDocument/2006/relationships" r:id="rId17" tgtFrame="OptTable"/>
          <a:extLst>
            <a:ext uri="{FF2B5EF4-FFF2-40B4-BE49-F238E27FC236}">
              <a16:creationId xmlns:a16="http://schemas.microsoft.com/office/drawing/2014/main" id="{EF234268-49FC-C6AB-7637-F3A0525DC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50844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22" name="Picture 21" descr="Down_Arrow">
          <a:hlinkClick xmlns:r="http://schemas.openxmlformats.org/officeDocument/2006/relationships" r:id="rId18" tgtFrame="OptTable"/>
          <a:extLst>
            <a:ext uri="{FF2B5EF4-FFF2-40B4-BE49-F238E27FC236}">
              <a16:creationId xmlns:a16="http://schemas.microsoft.com/office/drawing/2014/main" id="{0331633A-081F-1668-810E-CA2C1A13B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54082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23" name="Picture 22" descr="Down_Arrow">
          <a:hlinkClick xmlns:r="http://schemas.openxmlformats.org/officeDocument/2006/relationships" r:id="rId19" tgtFrame="OptTable"/>
          <a:extLst>
            <a:ext uri="{FF2B5EF4-FFF2-40B4-BE49-F238E27FC236}">
              <a16:creationId xmlns:a16="http://schemas.microsoft.com/office/drawing/2014/main" id="{49E08023-53F9-BECA-175A-75AF74308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57321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24" name="Picture 23" descr="Down_Arrow">
          <a:hlinkClick xmlns:r="http://schemas.openxmlformats.org/officeDocument/2006/relationships" r:id="rId20" tgtFrame="OptTable"/>
          <a:extLst>
            <a:ext uri="{FF2B5EF4-FFF2-40B4-BE49-F238E27FC236}">
              <a16:creationId xmlns:a16="http://schemas.microsoft.com/office/drawing/2014/main" id="{40BD8DD3-84F6-B2B7-E71D-A8F80BE2F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61531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25" name="Picture 24" descr="Down_Arrow">
          <a:hlinkClick xmlns:r="http://schemas.openxmlformats.org/officeDocument/2006/relationships" r:id="rId21" tgtFrame="OptTable"/>
          <a:extLst>
            <a:ext uri="{FF2B5EF4-FFF2-40B4-BE49-F238E27FC236}">
              <a16:creationId xmlns:a16="http://schemas.microsoft.com/office/drawing/2014/main" id="{2B81F82E-4386-ADA8-E8EB-5210B87F6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65741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26" name="Picture 25" descr="Down_Arrow">
          <a:hlinkClick xmlns:r="http://schemas.openxmlformats.org/officeDocument/2006/relationships" r:id="rId23" tgtFrame="OptTable"/>
          <a:extLst>
            <a:ext uri="{FF2B5EF4-FFF2-40B4-BE49-F238E27FC236}">
              <a16:creationId xmlns:a16="http://schemas.microsoft.com/office/drawing/2014/main" id="{21523420-935D-E32C-CDB4-A29CB2F8C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48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21</xdr:row>
      <xdr:rowOff>0</xdr:rowOff>
    </xdr:from>
    <xdr:to>
      <xdr:col>37</xdr:col>
      <xdr:colOff>190500</xdr:colOff>
      <xdr:row>21</xdr:row>
      <xdr:rowOff>142875</xdr:rowOff>
    </xdr:to>
    <xdr:pic>
      <xdr:nvPicPr>
        <xdr:cNvPr id="27" name="Picture 26" descr="Down_Arrow">
          <a:hlinkClick xmlns:r="http://schemas.openxmlformats.org/officeDocument/2006/relationships" r:id="rId75" tgtFrame="OptTable"/>
          <a:extLst>
            <a:ext uri="{FF2B5EF4-FFF2-40B4-BE49-F238E27FC236}">
              <a16:creationId xmlns:a16="http://schemas.microsoft.com/office/drawing/2014/main" id="{4BD05CBF-9A4B-6D53-99EB-B86182AF0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2590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37</xdr:col>
      <xdr:colOff>190500</xdr:colOff>
      <xdr:row>6</xdr:row>
      <xdr:rowOff>142875</xdr:rowOff>
    </xdr:to>
    <xdr:pic>
      <xdr:nvPicPr>
        <xdr:cNvPr id="28" name="Picture 27" descr="Down_Arrow">
          <a:hlinkClick xmlns:r="http://schemas.openxmlformats.org/officeDocument/2006/relationships" r:id="rId39" tgtFrame="OptTable"/>
          <a:extLst>
            <a:ext uri="{FF2B5EF4-FFF2-40B4-BE49-F238E27FC236}">
              <a16:creationId xmlns:a16="http://schemas.microsoft.com/office/drawing/2014/main" id="{FE4D5A76-6BDE-2C20-7172-F250857E4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4695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37</xdr:col>
      <xdr:colOff>190500</xdr:colOff>
      <xdr:row>7</xdr:row>
      <xdr:rowOff>142875</xdr:rowOff>
    </xdr:to>
    <xdr:pic>
      <xdr:nvPicPr>
        <xdr:cNvPr id="29" name="Picture 28" descr="Down_Arrow">
          <a:hlinkClick xmlns:r="http://schemas.openxmlformats.org/officeDocument/2006/relationships" r:id="rId76" tgtFrame="OptTable"/>
          <a:extLst>
            <a:ext uri="{FF2B5EF4-FFF2-40B4-BE49-F238E27FC236}">
              <a16:creationId xmlns:a16="http://schemas.microsoft.com/office/drawing/2014/main" id="{69A68097-0AAD-178B-5621-69E308BA0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7610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37</xdr:col>
      <xdr:colOff>190500</xdr:colOff>
      <xdr:row>4</xdr:row>
      <xdr:rowOff>142875</xdr:rowOff>
    </xdr:to>
    <xdr:pic>
      <xdr:nvPicPr>
        <xdr:cNvPr id="30" name="Picture 29" descr="Down_Arrow">
          <a:hlinkClick xmlns:r="http://schemas.openxmlformats.org/officeDocument/2006/relationships" r:id="rId77" tgtFrame="OptTable"/>
          <a:extLst>
            <a:ext uri="{FF2B5EF4-FFF2-40B4-BE49-F238E27FC236}">
              <a16:creationId xmlns:a16="http://schemas.microsoft.com/office/drawing/2014/main" id="{3A6C647D-4014-0A3C-F884-F01D4F9CB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11496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37</xdr:col>
      <xdr:colOff>190500</xdr:colOff>
      <xdr:row>13</xdr:row>
      <xdr:rowOff>142875</xdr:rowOff>
    </xdr:to>
    <xdr:pic>
      <xdr:nvPicPr>
        <xdr:cNvPr id="31" name="Picture 30" descr="Down_Arrow">
          <a:hlinkClick xmlns:r="http://schemas.openxmlformats.org/officeDocument/2006/relationships" r:id="rId78" tgtFrame="OptTable"/>
          <a:extLst>
            <a:ext uri="{FF2B5EF4-FFF2-40B4-BE49-F238E27FC236}">
              <a16:creationId xmlns:a16="http://schemas.microsoft.com/office/drawing/2014/main" id="{DE4908F9-DEBF-DD30-EC0D-23411CD1F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13601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37</xdr:col>
      <xdr:colOff>190500</xdr:colOff>
      <xdr:row>16</xdr:row>
      <xdr:rowOff>142875</xdr:rowOff>
    </xdr:to>
    <xdr:pic>
      <xdr:nvPicPr>
        <xdr:cNvPr id="32" name="Picture 31" descr="Down_Arrow">
          <a:hlinkClick xmlns:r="http://schemas.openxmlformats.org/officeDocument/2006/relationships" r:id="rId55" tgtFrame="OptTable"/>
          <a:extLst>
            <a:ext uri="{FF2B5EF4-FFF2-40B4-BE49-F238E27FC236}">
              <a16:creationId xmlns:a16="http://schemas.microsoft.com/office/drawing/2014/main" id="{5D9593EE-8910-03CB-4976-840FA3FC3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16030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37</xdr:col>
      <xdr:colOff>190500</xdr:colOff>
      <xdr:row>24</xdr:row>
      <xdr:rowOff>142875</xdr:rowOff>
    </xdr:to>
    <xdr:pic>
      <xdr:nvPicPr>
        <xdr:cNvPr id="33" name="Picture 32" descr="Down_Arrow">
          <a:hlinkClick xmlns:r="http://schemas.openxmlformats.org/officeDocument/2006/relationships" r:id="rId65" tgtFrame="OptTable"/>
          <a:extLst>
            <a:ext uri="{FF2B5EF4-FFF2-40B4-BE49-F238E27FC236}">
              <a16:creationId xmlns:a16="http://schemas.microsoft.com/office/drawing/2014/main" id="{84CB267C-46DE-AAF0-EA52-C5C79DBE8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18297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37</xdr:col>
      <xdr:colOff>190500</xdr:colOff>
      <xdr:row>8</xdr:row>
      <xdr:rowOff>142875</xdr:rowOff>
    </xdr:to>
    <xdr:pic>
      <xdr:nvPicPr>
        <xdr:cNvPr id="34" name="Picture 33" descr="Down_Arrow">
          <a:hlinkClick xmlns:r="http://schemas.openxmlformats.org/officeDocument/2006/relationships" r:id="rId76" tgtFrame="OptTable"/>
          <a:extLst>
            <a:ext uri="{FF2B5EF4-FFF2-40B4-BE49-F238E27FC236}">
              <a16:creationId xmlns:a16="http://schemas.microsoft.com/office/drawing/2014/main" id="{30B196D1-5ABA-1137-3D0B-168916FDA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21374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37</xdr:col>
      <xdr:colOff>190500</xdr:colOff>
      <xdr:row>9</xdr:row>
      <xdr:rowOff>142875</xdr:rowOff>
    </xdr:to>
    <xdr:pic>
      <xdr:nvPicPr>
        <xdr:cNvPr id="35" name="Picture 34" descr="Down_Arrow">
          <a:hlinkClick xmlns:r="http://schemas.openxmlformats.org/officeDocument/2006/relationships" r:id="rId44" tgtFrame="OptTable"/>
          <a:extLst>
            <a:ext uri="{FF2B5EF4-FFF2-40B4-BE49-F238E27FC236}">
              <a16:creationId xmlns:a16="http://schemas.microsoft.com/office/drawing/2014/main" id="{9DCA1DAB-6C84-03D4-0A42-475606932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24612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22</xdr:row>
      <xdr:rowOff>0</xdr:rowOff>
    </xdr:from>
    <xdr:to>
      <xdr:col>37</xdr:col>
      <xdr:colOff>190500</xdr:colOff>
      <xdr:row>22</xdr:row>
      <xdr:rowOff>142875</xdr:rowOff>
    </xdr:to>
    <xdr:pic>
      <xdr:nvPicPr>
        <xdr:cNvPr id="36" name="Picture 35" descr="Down_Arrow">
          <a:hlinkClick xmlns:r="http://schemas.openxmlformats.org/officeDocument/2006/relationships" r:id="rId65" tgtFrame="OptTable"/>
          <a:extLst>
            <a:ext uri="{FF2B5EF4-FFF2-40B4-BE49-F238E27FC236}">
              <a16:creationId xmlns:a16="http://schemas.microsoft.com/office/drawing/2014/main" id="{BA8AE361-FC95-574A-3E16-CE6C18ACA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27041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37</xdr:col>
      <xdr:colOff>190500</xdr:colOff>
      <xdr:row>3</xdr:row>
      <xdr:rowOff>142875</xdr:rowOff>
    </xdr:to>
    <xdr:pic>
      <xdr:nvPicPr>
        <xdr:cNvPr id="37" name="Picture 36" descr="Down_Arrow">
          <a:hlinkClick xmlns:r="http://schemas.openxmlformats.org/officeDocument/2006/relationships" r:id="rId70" tgtFrame="OptTable"/>
          <a:extLst>
            <a:ext uri="{FF2B5EF4-FFF2-40B4-BE49-F238E27FC236}">
              <a16:creationId xmlns:a16="http://schemas.microsoft.com/office/drawing/2014/main" id="{F28A8367-0D15-D0FB-C7B6-D9C85F4EA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30118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37</xdr:col>
      <xdr:colOff>190500</xdr:colOff>
      <xdr:row>5</xdr:row>
      <xdr:rowOff>142875</xdr:rowOff>
    </xdr:to>
    <xdr:pic>
      <xdr:nvPicPr>
        <xdr:cNvPr id="38" name="Picture 37" descr="Down_Arrow">
          <a:hlinkClick xmlns:r="http://schemas.openxmlformats.org/officeDocument/2006/relationships" r:id="rId60" tgtFrame="OptTable"/>
          <a:extLst>
            <a:ext uri="{FF2B5EF4-FFF2-40B4-BE49-F238E27FC236}">
              <a16:creationId xmlns:a16="http://schemas.microsoft.com/office/drawing/2014/main" id="{02F2E2A7-5AE7-6779-8E9A-0FB47BB6A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32546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37</xdr:col>
      <xdr:colOff>190500</xdr:colOff>
      <xdr:row>23</xdr:row>
      <xdr:rowOff>142875</xdr:rowOff>
    </xdr:to>
    <xdr:pic>
      <xdr:nvPicPr>
        <xdr:cNvPr id="39" name="Picture 38" descr="Down_Arrow">
          <a:hlinkClick xmlns:r="http://schemas.openxmlformats.org/officeDocument/2006/relationships" r:id="rId65" tgtFrame="OptTable"/>
          <a:extLst>
            <a:ext uri="{FF2B5EF4-FFF2-40B4-BE49-F238E27FC236}">
              <a16:creationId xmlns:a16="http://schemas.microsoft.com/office/drawing/2014/main" id="{87FF5A9E-BC59-D83E-30E3-2437A2077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35137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37</xdr:col>
      <xdr:colOff>190500</xdr:colOff>
      <xdr:row>17</xdr:row>
      <xdr:rowOff>142875</xdr:rowOff>
    </xdr:to>
    <xdr:pic>
      <xdr:nvPicPr>
        <xdr:cNvPr id="40" name="Picture 39" descr="Down_Arrow">
          <a:hlinkClick xmlns:r="http://schemas.openxmlformats.org/officeDocument/2006/relationships" r:id="rId79" tgtFrame="OptTable"/>
          <a:extLst>
            <a:ext uri="{FF2B5EF4-FFF2-40B4-BE49-F238E27FC236}">
              <a16:creationId xmlns:a16="http://schemas.microsoft.com/office/drawing/2014/main" id="{8C5EAC58-8A97-8814-B2DA-C36B849D7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38214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190500</xdr:colOff>
      <xdr:row>1</xdr:row>
      <xdr:rowOff>142875</xdr:rowOff>
    </xdr:to>
    <xdr:pic>
      <xdr:nvPicPr>
        <xdr:cNvPr id="41" name="Picture 40" descr="Down_Arrow">
          <a:hlinkClick xmlns:r="http://schemas.openxmlformats.org/officeDocument/2006/relationships" r:id="rId62" tgtFrame="OptTable"/>
          <a:extLst>
            <a:ext uri="{FF2B5EF4-FFF2-40B4-BE49-F238E27FC236}">
              <a16:creationId xmlns:a16="http://schemas.microsoft.com/office/drawing/2014/main" id="{C28EBC0D-C3FB-D72F-0B3C-EA4C1D6FF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42910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37</xdr:col>
      <xdr:colOff>190500</xdr:colOff>
      <xdr:row>2</xdr:row>
      <xdr:rowOff>142875</xdr:rowOff>
    </xdr:to>
    <xdr:pic>
      <xdr:nvPicPr>
        <xdr:cNvPr id="42" name="Picture 41" descr="Down_Arrow">
          <a:hlinkClick xmlns:r="http://schemas.openxmlformats.org/officeDocument/2006/relationships" r:id="rId66" tgtFrame="OptTable"/>
          <a:extLst>
            <a:ext uri="{FF2B5EF4-FFF2-40B4-BE49-F238E27FC236}">
              <a16:creationId xmlns:a16="http://schemas.microsoft.com/office/drawing/2014/main" id="{38124A18-5193-E495-1E9B-4729E7B95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45339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37</xdr:col>
      <xdr:colOff>190500</xdr:colOff>
      <xdr:row>14</xdr:row>
      <xdr:rowOff>142875</xdr:rowOff>
    </xdr:to>
    <xdr:pic>
      <xdr:nvPicPr>
        <xdr:cNvPr id="43" name="Picture 42" descr="Down_Arrow">
          <a:hlinkClick xmlns:r="http://schemas.openxmlformats.org/officeDocument/2006/relationships" r:id="rId35" tgtFrame="OptTable"/>
          <a:extLst>
            <a:ext uri="{FF2B5EF4-FFF2-40B4-BE49-F238E27FC236}">
              <a16:creationId xmlns:a16="http://schemas.microsoft.com/office/drawing/2014/main" id="{77565F9F-B7D4-A1EB-79AE-21EB978C8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49225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37</xdr:col>
      <xdr:colOff>190500</xdr:colOff>
      <xdr:row>15</xdr:row>
      <xdr:rowOff>142875</xdr:rowOff>
    </xdr:to>
    <xdr:pic>
      <xdr:nvPicPr>
        <xdr:cNvPr id="44" name="Picture 43" descr="Down_Arrow">
          <a:hlinkClick xmlns:r="http://schemas.openxmlformats.org/officeDocument/2006/relationships" r:id="rId35" tgtFrame="OptTable"/>
          <a:extLst>
            <a:ext uri="{FF2B5EF4-FFF2-40B4-BE49-F238E27FC236}">
              <a16:creationId xmlns:a16="http://schemas.microsoft.com/office/drawing/2014/main" id="{08611F37-45A0-BFD6-E48B-E9634405A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53435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37</xdr:col>
      <xdr:colOff>190500</xdr:colOff>
      <xdr:row>18</xdr:row>
      <xdr:rowOff>142875</xdr:rowOff>
    </xdr:to>
    <xdr:pic>
      <xdr:nvPicPr>
        <xdr:cNvPr id="45" name="Picture 44" descr="Down_Arrow">
          <a:hlinkClick xmlns:r="http://schemas.openxmlformats.org/officeDocument/2006/relationships" r:id="rId29" tgtFrame="OptTable"/>
          <a:extLst>
            <a:ext uri="{FF2B5EF4-FFF2-40B4-BE49-F238E27FC236}">
              <a16:creationId xmlns:a16="http://schemas.microsoft.com/office/drawing/2014/main" id="{FDCB4094-C222-E3DD-D4EA-EE9B5802B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57645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37</xdr:col>
      <xdr:colOff>190500</xdr:colOff>
      <xdr:row>19</xdr:row>
      <xdr:rowOff>142875</xdr:rowOff>
    </xdr:to>
    <xdr:pic>
      <xdr:nvPicPr>
        <xdr:cNvPr id="46" name="Picture 45" descr="Down_Arrow">
          <a:hlinkClick xmlns:r="http://schemas.openxmlformats.org/officeDocument/2006/relationships" r:id="rId29" tgtFrame="OptTable"/>
          <a:extLst>
            <a:ext uri="{FF2B5EF4-FFF2-40B4-BE49-F238E27FC236}">
              <a16:creationId xmlns:a16="http://schemas.microsoft.com/office/drawing/2014/main" id="{94ABA6EB-1E0F-0B74-BE44-0D778735F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60883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37</xdr:col>
      <xdr:colOff>190500</xdr:colOff>
      <xdr:row>10</xdr:row>
      <xdr:rowOff>142875</xdr:rowOff>
    </xdr:to>
    <xdr:pic>
      <xdr:nvPicPr>
        <xdr:cNvPr id="47" name="Picture 46" descr="Down_Arrow">
          <a:hlinkClick xmlns:r="http://schemas.openxmlformats.org/officeDocument/2006/relationships" r:id="rId80" tgtFrame="OptTable"/>
          <a:extLst>
            <a:ext uri="{FF2B5EF4-FFF2-40B4-BE49-F238E27FC236}">
              <a16:creationId xmlns:a16="http://schemas.microsoft.com/office/drawing/2014/main" id="{8E49E22C-B6E5-4205-F73A-E9253E657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64122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37</xdr:col>
      <xdr:colOff>190500</xdr:colOff>
      <xdr:row>12</xdr:row>
      <xdr:rowOff>142875</xdr:rowOff>
    </xdr:to>
    <xdr:pic>
      <xdr:nvPicPr>
        <xdr:cNvPr id="48" name="Picture 47" descr="Down_Arrow">
          <a:hlinkClick xmlns:r="http://schemas.openxmlformats.org/officeDocument/2006/relationships" r:id="rId69" tgtFrame="OptTable"/>
          <a:extLst>
            <a:ext uri="{FF2B5EF4-FFF2-40B4-BE49-F238E27FC236}">
              <a16:creationId xmlns:a16="http://schemas.microsoft.com/office/drawing/2014/main" id="{2023D4E3-503C-ABB1-0D5B-8C2A4C19D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68332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37</xdr:col>
      <xdr:colOff>190500</xdr:colOff>
      <xdr:row>11</xdr:row>
      <xdr:rowOff>142875</xdr:rowOff>
    </xdr:to>
    <xdr:pic>
      <xdr:nvPicPr>
        <xdr:cNvPr id="49" name="Picture 48" descr="Down_Arrow">
          <a:hlinkClick xmlns:r="http://schemas.openxmlformats.org/officeDocument/2006/relationships" r:id="rId80" tgtFrame="OptTable"/>
          <a:extLst>
            <a:ext uri="{FF2B5EF4-FFF2-40B4-BE49-F238E27FC236}">
              <a16:creationId xmlns:a16="http://schemas.microsoft.com/office/drawing/2014/main" id="{CD060E7F-2EBE-9712-7B05-81ADFBC01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3375" y="72542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66</xdr:row>
      <xdr:rowOff>0</xdr:rowOff>
    </xdr:from>
    <xdr:to>
      <xdr:col>1</xdr:col>
      <xdr:colOff>190500</xdr:colOff>
      <xdr:row>66</xdr:row>
      <xdr:rowOff>142875</xdr:rowOff>
    </xdr:to>
    <xdr:pic>
      <xdr:nvPicPr>
        <xdr:cNvPr id="200" name="Picture 199" descr="Down_Arrow">
          <a:hlinkClick xmlns:r="http://schemas.openxmlformats.org/officeDocument/2006/relationships" r:id="rId1" tgtFrame="OptTable"/>
          <a:extLst>
            <a:ext uri="{FF2B5EF4-FFF2-40B4-BE49-F238E27FC236}">
              <a16:creationId xmlns:a16="http://schemas.microsoft.com/office/drawing/2014/main" id="{7CD2D1AA-CBFB-568C-C245-2F008558E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190500</xdr:colOff>
      <xdr:row>23</xdr:row>
      <xdr:rowOff>142875</xdr:rowOff>
    </xdr:to>
    <xdr:pic>
      <xdr:nvPicPr>
        <xdr:cNvPr id="201" name="Picture 200" descr="Down_Arrow">
          <a:hlinkClick xmlns:r="http://schemas.openxmlformats.org/officeDocument/2006/relationships" r:id="rId3" tgtFrame="OptTable"/>
          <a:extLst>
            <a:ext uri="{FF2B5EF4-FFF2-40B4-BE49-F238E27FC236}">
              <a16:creationId xmlns:a16="http://schemas.microsoft.com/office/drawing/2014/main" id="{8424F31C-8582-A114-D3A3-3E777EC71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8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190500</xdr:colOff>
      <xdr:row>27</xdr:row>
      <xdr:rowOff>142875</xdr:rowOff>
    </xdr:to>
    <xdr:pic>
      <xdr:nvPicPr>
        <xdr:cNvPr id="202" name="Picture 201" descr="Down_Arrow">
          <a:hlinkClick xmlns:r="http://schemas.openxmlformats.org/officeDocument/2006/relationships" r:id="rId4" tgtFrame="OptTable"/>
          <a:extLst>
            <a:ext uri="{FF2B5EF4-FFF2-40B4-BE49-F238E27FC236}">
              <a16:creationId xmlns:a16="http://schemas.microsoft.com/office/drawing/2014/main" id="{9D726ABE-2ECC-1398-5AEE-62D8F8069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3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142875</xdr:rowOff>
    </xdr:to>
    <xdr:pic>
      <xdr:nvPicPr>
        <xdr:cNvPr id="203" name="Picture 202" descr="Down_Arrow">
          <a:hlinkClick xmlns:r="http://schemas.openxmlformats.org/officeDocument/2006/relationships" r:id="rId5" tgtFrame="OptTable"/>
          <a:extLst>
            <a:ext uri="{FF2B5EF4-FFF2-40B4-BE49-F238E27FC236}">
              <a16:creationId xmlns:a16="http://schemas.microsoft.com/office/drawing/2014/main" id="{25A6BFA5-A27F-A376-2C57-B49687613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2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190500</xdr:colOff>
      <xdr:row>62</xdr:row>
      <xdr:rowOff>142875</xdr:rowOff>
    </xdr:to>
    <xdr:pic>
      <xdr:nvPicPr>
        <xdr:cNvPr id="204" name="Picture 203" descr="Down_Arrow">
          <a:hlinkClick xmlns:r="http://schemas.openxmlformats.org/officeDocument/2006/relationships" r:id="rId6" tgtFrame="OptTable"/>
          <a:extLst>
            <a:ext uri="{FF2B5EF4-FFF2-40B4-BE49-F238E27FC236}">
              <a16:creationId xmlns:a16="http://schemas.microsoft.com/office/drawing/2014/main" id="{0455F18D-2FA4-5962-E012-4F5C85DBF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67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190500</xdr:colOff>
      <xdr:row>57</xdr:row>
      <xdr:rowOff>142875</xdr:rowOff>
    </xdr:to>
    <xdr:pic>
      <xdr:nvPicPr>
        <xdr:cNvPr id="205" name="Picture 204" descr="Down_Arrow">
          <a:hlinkClick xmlns:r="http://schemas.openxmlformats.org/officeDocument/2006/relationships" r:id="rId7" tgtFrame="OptTable"/>
          <a:extLst>
            <a:ext uri="{FF2B5EF4-FFF2-40B4-BE49-F238E27FC236}">
              <a16:creationId xmlns:a16="http://schemas.microsoft.com/office/drawing/2014/main" id="{0B6F70EE-2BB9-0F51-46DC-4319BA2A4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10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142875</xdr:rowOff>
    </xdr:to>
    <xdr:pic>
      <xdr:nvPicPr>
        <xdr:cNvPr id="206" name="Picture 205" descr="Down_Arrow">
          <a:hlinkClick xmlns:r="http://schemas.openxmlformats.org/officeDocument/2006/relationships" r:id="rId8" tgtFrame="OptTable"/>
          <a:extLst>
            <a:ext uri="{FF2B5EF4-FFF2-40B4-BE49-F238E27FC236}">
              <a16:creationId xmlns:a16="http://schemas.microsoft.com/office/drawing/2014/main" id="{EF83B3A8-A9FB-2A1D-1243-8DD8DD7A2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25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142875</xdr:rowOff>
    </xdr:to>
    <xdr:pic>
      <xdr:nvPicPr>
        <xdr:cNvPr id="207" name="Picture 206" descr="Down_Arrow">
          <a:hlinkClick xmlns:r="http://schemas.openxmlformats.org/officeDocument/2006/relationships" r:id="rId8" tgtFrame="OptTable"/>
          <a:extLst>
            <a:ext uri="{FF2B5EF4-FFF2-40B4-BE49-F238E27FC236}">
              <a16:creationId xmlns:a16="http://schemas.microsoft.com/office/drawing/2014/main" id="{3200FEAB-5C54-E13D-8579-1BF969A6C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30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142875</xdr:rowOff>
    </xdr:to>
    <xdr:pic>
      <xdr:nvPicPr>
        <xdr:cNvPr id="208" name="Picture 207" descr="Down_Arrow">
          <a:hlinkClick xmlns:r="http://schemas.openxmlformats.org/officeDocument/2006/relationships" r:id="rId9" tgtFrame="OptTable"/>
          <a:extLst>
            <a:ext uri="{FF2B5EF4-FFF2-40B4-BE49-F238E27FC236}">
              <a16:creationId xmlns:a16="http://schemas.microsoft.com/office/drawing/2014/main" id="{7355641C-D788-D4EA-C5FC-9637DEE1C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35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142875</xdr:rowOff>
    </xdr:to>
    <xdr:pic>
      <xdr:nvPicPr>
        <xdr:cNvPr id="209" name="Picture 208" descr="Down_Arrow">
          <a:hlinkClick xmlns:r="http://schemas.openxmlformats.org/officeDocument/2006/relationships" r:id="rId10" tgtFrame="OptTable"/>
          <a:extLst>
            <a:ext uri="{FF2B5EF4-FFF2-40B4-BE49-F238E27FC236}">
              <a16:creationId xmlns:a16="http://schemas.microsoft.com/office/drawing/2014/main" id="{02F565BD-902B-DED0-A2EA-5253A3F55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12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190500</xdr:colOff>
      <xdr:row>58</xdr:row>
      <xdr:rowOff>142875</xdr:rowOff>
    </xdr:to>
    <xdr:pic>
      <xdr:nvPicPr>
        <xdr:cNvPr id="210" name="Picture 209" descr="Down_Arrow">
          <a:hlinkClick xmlns:r="http://schemas.openxmlformats.org/officeDocument/2006/relationships" r:id="rId11" tgtFrame="OptTable"/>
          <a:extLst>
            <a:ext uri="{FF2B5EF4-FFF2-40B4-BE49-F238E27FC236}">
              <a16:creationId xmlns:a16="http://schemas.microsoft.com/office/drawing/2014/main" id="{6983F081-7E3F-E8F5-F90C-735D6C8D9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88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190500</xdr:colOff>
      <xdr:row>56</xdr:row>
      <xdr:rowOff>142875</xdr:rowOff>
    </xdr:to>
    <xdr:pic>
      <xdr:nvPicPr>
        <xdr:cNvPr id="211" name="Picture 210" descr="Down_Arrow">
          <a:hlinkClick xmlns:r="http://schemas.openxmlformats.org/officeDocument/2006/relationships" r:id="rId12" tgtFrame="OptTable"/>
          <a:extLst>
            <a:ext uri="{FF2B5EF4-FFF2-40B4-BE49-F238E27FC236}">
              <a16:creationId xmlns:a16="http://schemas.microsoft.com/office/drawing/2014/main" id="{6A9CBCBF-ADC4-C8BA-B4F4-F54A17538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41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190500</xdr:colOff>
      <xdr:row>26</xdr:row>
      <xdr:rowOff>142875</xdr:rowOff>
    </xdr:to>
    <xdr:pic>
      <xdr:nvPicPr>
        <xdr:cNvPr id="212" name="Picture 211" descr="Down_Arrow">
          <a:hlinkClick xmlns:r="http://schemas.openxmlformats.org/officeDocument/2006/relationships" r:id="rId13" tgtFrame="OptTable"/>
          <a:extLst>
            <a:ext uri="{FF2B5EF4-FFF2-40B4-BE49-F238E27FC236}">
              <a16:creationId xmlns:a16="http://schemas.microsoft.com/office/drawing/2014/main" id="{47BA3380-AA3E-C609-8C12-D50AAAA73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08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190500</xdr:colOff>
      <xdr:row>38</xdr:row>
      <xdr:rowOff>142875</xdr:rowOff>
    </xdr:to>
    <xdr:pic>
      <xdr:nvPicPr>
        <xdr:cNvPr id="213" name="Picture 212" descr="Down_Arrow">
          <a:hlinkClick xmlns:r="http://schemas.openxmlformats.org/officeDocument/2006/relationships" r:id="rId14" tgtFrame="OptTable"/>
          <a:extLst>
            <a:ext uri="{FF2B5EF4-FFF2-40B4-BE49-F238E27FC236}">
              <a16:creationId xmlns:a16="http://schemas.microsoft.com/office/drawing/2014/main" id="{21B7425B-E4C5-541D-E205-803A22DA1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13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190500</xdr:colOff>
      <xdr:row>29</xdr:row>
      <xdr:rowOff>142875</xdr:rowOff>
    </xdr:to>
    <xdr:pic>
      <xdr:nvPicPr>
        <xdr:cNvPr id="214" name="Picture 213" descr="Down_Arrow">
          <a:hlinkClick xmlns:r="http://schemas.openxmlformats.org/officeDocument/2006/relationships" r:id="rId15" tgtFrame="OptTable"/>
          <a:extLst>
            <a:ext uri="{FF2B5EF4-FFF2-40B4-BE49-F238E27FC236}">
              <a16:creationId xmlns:a16="http://schemas.microsoft.com/office/drawing/2014/main" id="{2FEE7F0B-3B61-BA38-EAAA-1DB8FC431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13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190500</xdr:colOff>
      <xdr:row>30</xdr:row>
      <xdr:rowOff>142875</xdr:rowOff>
    </xdr:to>
    <xdr:pic>
      <xdr:nvPicPr>
        <xdr:cNvPr id="215" name="Picture 214" descr="Down_Arrow">
          <a:hlinkClick xmlns:r="http://schemas.openxmlformats.org/officeDocument/2006/relationships" r:id="rId15" tgtFrame="OptTable"/>
          <a:extLst>
            <a:ext uri="{FF2B5EF4-FFF2-40B4-BE49-F238E27FC236}">
              <a16:creationId xmlns:a16="http://schemas.microsoft.com/office/drawing/2014/main" id="{61292CB4-7D28-C8E1-15F9-10CFBB4B9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33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190500</xdr:colOff>
      <xdr:row>64</xdr:row>
      <xdr:rowOff>142875</xdr:rowOff>
    </xdr:to>
    <xdr:pic>
      <xdr:nvPicPr>
        <xdr:cNvPr id="216" name="Picture 215" descr="Down_Arrow">
          <a:hlinkClick xmlns:r="http://schemas.openxmlformats.org/officeDocument/2006/relationships" r:id="rId1" tgtFrame="OptTable"/>
          <a:extLst>
            <a:ext uri="{FF2B5EF4-FFF2-40B4-BE49-F238E27FC236}">
              <a16:creationId xmlns:a16="http://schemas.microsoft.com/office/drawing/2014/main" id="{940C0EC5-27BF-6E15-4AB4-C58329B21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52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142875</xdr:rowOff>
    </xdr:to>
    <xdr:pic>
      <xdr:nvPicPr>
        <xdr:cNvPr id="217" name="Picture 216" descr="Down_Arrow">
          <a:hlinkClick xmlns:r="http://schemas.openxmlformats.org/officeDocument/2006/relationships" r:id="rId16" tgtFrame="OptTable"/>
          <a:extLst>
            <a:ext uri="{FF2B5EF4-FFF2-40B4-BE49-F238E27FC236}">
              <a16:creationId xmlns:a16="http://schemas.microsoft.com/office/drawing/2014/main" id="{05EA0E87-09B0-42B4-36FB-5D34BD985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14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190500</xdr:colOff>
      <xdr:row>25</xdr:row>
      <xdr:rowOff>142875</xdr:rowOff>
    </xdr:to>
    <xdr:pic>
      <xdr:nvPicPr>
        <xdr:cNvPr id="218" name="Picture 217" descr="Down_Arrow">
          <a:hlinkClick xmlns:r="http://schemas.openxmlformats.org/officeDocument/2006/relationships" r:id="rId17" tgtFrame="OptTable"/>
          <a:extLst>
            <a:ext uri="{FF2B5EF4-FFF2-40B4-BE49-F238E27FC236}">
              <a16:creationId xmlns:a16="http://schemas.microsoft.com/office/drawing/2014/main" id="{EDEA7F82-F7E5-BD4D-ED57-F508EC965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57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190500</xdr:colOff>
      <xdr:row>22</xdr:row>
      <xdr:rowOff>142875</xdr:rowOff>
    </xdr:to>
    <xdr:pic>
      <xdr:nvPicPr>
        <xdr:cNvPr id="219" name="Picture 218" descr="Down_Arrow">
          <a:hlinkClick xmlns:r="http://schemas.openxmlformats.org/officeDocument/2006/relationships" r:id="rId18" tgtFrame="OptTable"/>
          <a:extLst>
            <a:ext uri="{FF2B5EF4-FFF2-40B4-BE49-F238E27FC236}">
              <a16:creationId xmlns:a16="http://schemas.microsoft.com/office/drawing/2014/main" id="{855EC6B6-F40F-A35D-16B6-D94380D5B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67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190500</xdr:colOff>
      <xdr:row>28</xdr:row>
      <xdr:rowOff>142875</xdr:rowOff>
    </xdr:to>
    <xdr:pic>
      <xdr:nvPicPr>
        <xdr:cNvPr id="220" name="Picture 219" descr="Down_Arrow">
          <a:hlinkClick xmlns:r="http://schemas.openxmlformats.org/officeDocument/2006/relationships" r:id="rId19" tgtFrame="OptTable"/>
          <a:extLst>
            <a:ext uri="{FF2B5EF4-FFF2-40B4-BE49-F238E27FC236}">
              <a16:creationId xmlns:a16="http://schemas.microsoft.com/office/drawing/2014/main" id="{EC3FDDBD-FE31-B390-4F67-A158CD30D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9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190500</xdr:colOff>
      <xdr:row>33</xdr:row>
      <xdr:rowOff>142875</xdr:rowOff>
    </xdr:to>
    <xdr:pic>
      <xdr:nvPicPr>
        <xdr:cNvPr id="221" name="Picture 220" descr="Down_Arrow">
          <a:hlinkClick xmlns:r="http://schemas.openxmlformats.org/officeDocument/2006/relationships" r:id="rId20" tgtFrame="OptTable"/>
          <a:extLst>
            <a:ext uri="{FF2B5EF4-FFF2-40B4-BE49-F238E27FC236}">
              <a16:creationId xmlns:a16="http://schemas.microsoft.com/office/drawing/2014/main" id="{29A607D3-BE66-9C36-FD30-B8801F7C8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82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190500</xdr:colOff>
      <xdr:row>63</xdr:row>
      <xdr:rowOff>142875</xdr:rowOff>
    </xdr:to>
    <xdr:pic>
      <xdr:nvPicPr>
        <xdr:cNvPr id="222" name="Picture 221" descr="Down_Arrow">
          <a:hlinkClick xmlns:r="http://schemas.openxmlformats.org/officeDocument/2006/relationships" r:id="rId1" tgtFrame="OptTable"/>
          <a:extLst>
            <a:ext uri="{FF2B5EF4-FFF2-40B4-BE49-F238E27FC236}">
              <a16:creationId xmlns:a16="http://schemas.microsoft.com/office/drawing/2014/main" id="{8E101C75-8DBA-9E10-B1E8-8CD5A1F42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72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190500</xdr:colOff>
      <xdr:row>24</xdr:row>
      <xdr:rowOff>142875</xdr:rowOff>
    </xdr:to>
    <xdr:pic>
      <xdr:nvPicPr>
        <xdr:cNvPr id="223" name="Picture 222" descr="Down_Arrow">
          <a:hlinkClick xmlns:r="http://schemas.openxmlformats.org/officeDocument/2006/relationships" r:id="rId21" tgtFrame="OptTable"/>
          <a:extLst>
            <a:ext uri="{FF2B5EF4-FFF2-40B4-BE49-F238E27FC236}">
              <a16:creationId xmlns:a16="http://schemas.microsoft.com/office/drawing/2014/main" id="{75855BF7-76CE-8C5A-3720-358A11BAF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35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142875</xdr:rowOff>
    </xdr:to>
    <xdr:pic>
      <xdr:nvPicPr>
        <xdr:cNvPr id="224" name="Picture 223" descr="Down_Arrow">
          <a:hlinkClick xmlns:r="http://schemas.openxmlformats.org/officeDocument/2006/relationships" r:id="rId10" tgtFrame="OptTable"/>
          <a:extLst>
            <a:ext uri="{FF2B5EF4-FFF2-40B4-BE49-F238E27FC236}">
              <a16:creationId xmlns:a16="http://schemas.microsoft.com/office/drawing/2014/main" id="{593AF042-7BBE-D25E-8A95-6E5D5DE9E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349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142875</xdr:rowOff>
    </xdr:to>
    <xdr:pic>
      <xdr:nvPicPr>
        <xdr:cNvPr id="225" name="Picture 224" descr="Down_Arrow">
          <a:hlinkClick xmlns:r="http://schemas.openxmlformats.org/officeDocument/2006/relationships" r:id="rId22" tgtFrame="OptTable"/>
          <a:extLst>
            <a:ext uri="{FF2B5EF4-FFF2-40B4-BE49-F238E27FC236}">
              <a16:creationId xmlns:a16="http://schemas.microsoft.com/office/drawing/2014/main" id="{AD89B2BC-DB23-0B31-6E19-4A13644E3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26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142875</xdr:rowOff>
    </xdr:to>
    <xdr:pic>
      <xdr:nvPicPr>
        <xdr:cNvPr id="226" name="Picture 225" descr="Down_Arrow">
          <a:hlinkClick xmlns:r="http://schemas.openxmlformats.org/officeDocument/2006/relationships" r:id="rId22" tgtFrame="OptTable"/>
          <a:extLst>
            <a:ext uri="{FF2B5EF4-FFF2-40B4-BE49-F238E27FC236}">
              <a16:creationId xmlns:a16="http://schemas.microsoft.com/office/drawing/2014/main" id="{02D7ED01-5C7F-CA2E-5E6F-0A838E9BC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45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142875</xdr:rowOff>
    </xdr:to>
    <xdr:pic>
      <xdr:nvPicPr>
        <xdr:cNvPr id="227" name="Picture 226" descr="Down_Arrow">
          <a:hlinkClick xmlns:r="http://schemas.openxmlformats.org/officeDocument/2006/relationships" r:id="rId22" tgtFrame="OptTable"/>
          <a:extLst>
            <a:ext uri="{FF2B5EF4-FFF2-40B4-BE49-F238E27FC236}">
              <a16:creationId xmlns:a16="http://schemas.microsoft.com/office/drawing/2014/main" id="{3A49FCB5-659F-543E-0BC4-02E635764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64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190500</xdr:colOff>
      <xdr:row>36</xdr:row>
      <xdr:rowOff>142875</xdr:rowOff>
    </xdr:to>
    <xdr:pic>
      <xdr:nvPicPr>
        <xdr:cNvPr id="228" name="Picture 227" descr="Down_Arrow">
          <a:hlinkClick xmlns:r="http://schemas.openxmlformats.org/officeDocument/2006/relationships" r:id="rId23" tgtFrame="OptTable"/>
          <a:extLst>
            <a:ext uri="{FF2B5EF4-FFF2-40B4-BE49-F238E27FC236}">
              <a16:creationId xmlns:a16="http://schemas.microsoft.com/office/drawing/2014/main" id="{3E35765C-0CE1-7AB3-1524-E6BA3F033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284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</xdr:colOff>
      <xdr:row>16</xdr:row>
      <xdr:rowOff>142875</xdr:rowOff>
    </xdr:to>
    <xdr:pic>
      <xdr:nvPicPr>
        <xdr:cNvPr id="229" name="Picture 228" descr="Down_Arrow">
          <a:hlinkClick xmlns:r="http://schemas.openxmlformats.org/officeDocument/2006/relationships" r:id="rId24" tgtFrame="OptTable"/>
          <a:extLst>
            <a:ext uri="{FF2B5EF4-FFF2-40B4-BE49-F238E27FC236}">
              <a16:creationId xmlns:a16="http://schemas.microsoft.com/office/drawing/2014/main" id="{E872FAD1-EDF4-D3C7-8947-2E106AD1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51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190500</xdr:colOff>
      <xdr:row>21</xdr:row>
      <xdr:rowOff>142875</xdr:rowOff>
    </xdr:to>
    <xdr:pic>
      <xdr:nvPicPr>
        <xdr:cNvPr id="230" name="Picture 229" descr="Down_Arrow">
          <a:hlinkClick xmlns:r="http://schemas.openxmlformats.org/officeDocument/2006/relationships" r:id="rId18" tgtFrame="OptTable"/>
          <a:extLst>
            <a:ext uri="{FF2B5EF4-FFF2-40B4-BE49-F238E27FC236}">
              <a16:creationId xmlns:a16="http://schemas.microsoft.com/office/drawing/2014/main" id="{1A38F9E2-9E3E-FF2D-E772-141678490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46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190500</xdr:colOff>
      <xdr:row>61</xdr:row>
      <xdr:rowOff>142875</xdr:rowOff>
    </xdr:to>
    <xdr:pic>
      <xdr:nvPicPr>
        <xdr:cNvPr id="231" name="Picture 230" descr="Down_Arrow">
          <a:hlinkClick xmlns:r="http://schemas.openxmlformats.org/officeDocument/2006/relationships" r:id="rId25" tgtFrame="OptTable"/>
          <a:extLst>
            <a:ext uri="{FF2B5EF4-FFF2-40B4-BE49-F238E27FC236}">
              <a16:creationId xmlns:a16="http://schemas.microsoft.com/office/drawing/2014/main" id="{E5FCD848-9152-C986-F106-DCDC9B5BD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18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142875</xdr:rowOff>
    </xdr:to>
    <xdr:pic>
      <xdr:nvPicPr>
        <xdr:cNvPr id="232" name="Picture 231" descr="Down_Arrow">
          <a:hlinkClick xmlns:r="http://schemas.openxmlformats.org/officeDocument/2006/relationships" r:id="rId26" tgtFrame="OptTable"/>
          <a:extLst>
            <a:ext uri="{FF2B5EF4-FFF2-40B4-BE49-F238E27FC236}">
              <a16:creationId xmlns:a16="http://schemas.microsoft.com/office/drawing/2014/main" id="{487A4A63-A14E-E8D9-CCD8-8B97480D8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75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190500</xdr:colOff>
      <xdr:row>31</xdr:row>
      <xdr:rowOff>142875</xdr:rowOff>
    </xdr:to>
    <xdr:pic>
      <xdr:nvPicPr>
        <xdr:cNvPr id="233" name="Picture 232" descr="Down_Arrow">
          <a:hlinkClick xmlns:r="http://schemas.openxmlformats.org/officeDocument/2006/relationships" r:id="rId27" tgtFrame="OptTable"/>
          <a:extLst>
            <a:ext uri="{FF2B5EF4-FFF2-40B4-BE49-F238E27FC236}">
              <a16:creationId xmlns:a16="http://schemas.microsoft.com/office/drawing/2014/main" id="{8D507DED-2823-0A2B-B6CC-35B23B159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90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190500</xdr:colOff>
      <xdr:row>55</xdr:row>
      <xdr:rowOff>142875</xdr:rowOff>
    </xdr:to>
    <xdr:pic>
      <xdr:nvPicPr>
        <xdr:cNvPr id="234" name="Picture 233" descr="Down_Arrow">
          <a:hlinkClick xmlns:r="http://schemas.openxmlformats.org/officeDocument/2006/relationships" r:id="rId28" tgtFrame="OptTable"/>
          <a:extLst>
            <a:ext uri="{FF2B5EF4-FFF2-40B4-BE49-F238E27FC236}">
              <a16:creationId xmlns:a16="http://schemas.microsoft.com/office/drawing/2014/main" id="{A82E4AE1-A9A8-5399-4F09-DC762C17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752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190500</xdr:colOff>
      <xdr:row>32</xdr:row>
      <xdr:rowOff>142875</xdr:rowOff>
    </xdr:to>
    <xdr:pic>
      <xdr:nvPicPr>
        <xdr:cNvPr id="235" name="Picture 234" descr="Down_Arrow">
          <a:hlinkClick xmlns:r="http://schemas.openxmlformats.org/officeDocument/2006/relationships" r:id="rId27" tgtFrame="OptTable"/>
          <a:extLst>
            <a:ext uri="{FF2B5EF4-FFF2-40B4-BE49-F238E27FC236}">
              <a16:creationId xmlns:a16="http://schemas.microsoft.com/office/drawing/2014/main" id="{9265CEF5-B381-3C76-4209-BA4E66AA7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62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190500</xdr:colOff>
      <xdr:row>52</xdr:row>
      <xdr:rowOff>142875</xdr:rowOff>
    </xdr:to>
    <xdr:pic>
      <xdr:nvPicPr>
        <xdr:cNvPr id="236" name="Picture 235" descr="Down_Arrow">
          <a:hlinkClick xmlns:r="http://schemas.openxmlformats.org/officeDocument/2006/relationships" r:id="rId29" tgtFrame="OptTable"/>
          <a:extLst>
            <a:ext uri="{FF2B5EF4-FFF2-40B4-BE49-F238E27FC236}">
              <a16:creationId xmlns:a16="http://schemas.microsoft.com/office/drawing/2014/main" id="{BBF4A5CC-12F6-FEE3-381D-BAC91FCBA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24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190500</xdr:colOff>
      <xdr:row>37</xdr:row>
      <xdr:rowOff>142875</xdr:rowOff>
    </xdr:to>
    <xdr:pic>
      <xdr:nvPicPr>
        <xdr:cNvPr id="237" name="Picture 236" descr="Down_Arrow">
          <a:hlinkClick xmlns:r="http://schemas.openxmlformats.org/officeDocument/2006/relationships" r:id="rId23" tgtFrame="OptTable"/>
          <a:extLst>
            <a:ext uri="{FF2B5EF4-FFF2-40B4-BE49-F238E27FC236}">
              <a16:creationId xmlns:a16="http://schemas.microsoft.com/office/drawing/2014/main" id="{AD199767-87D1-5174-248B-B362B7CBC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743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190500</xdr:colOff>
      <xdr:row>34</xdr:row>
      <xdr:rowOff>142875</xdr:rowOff>
    </xdr:to>
    <xdr:pic>
      <xdr:nvPicPr>
        <xdr:cNvPr id="238" name="Picture 237" descr="Down_Arrow">
          <a:hlinkClick xmlns:r="http://schemas.openxmlformats.org/officeDocument/2006/relationships" r:id="rId20" tgtFrame="OptTable"/>
          <a:extLst>
            <a:ext uri="{FF2B5EF4-FFF2-40B4-BE49-F238E27FC236}">
              <a16:creationId xmlns:a16="http://schemas.microsoft.com/office/drawing/2014/main" id="{48EB0D72-5CE5-4686-B073-E1E9EDA51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010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190500</xdr:colOff>
      <xdr:row>65</xdr:row>
      <xdr:rowOff>142875</xdr:rowOff>
    </xdr:to>
    <xdr:pic>
      <xdr:nvPicPr>
        <xdr:cNvPr id="239" name="Picture 238" descr="Down_Arrow">
          <a:hlinkClick xmlns:r="http://schemas.openxmlformats.org/officeDocument/2006/relationships" r:id="rId1" tgtFrame="OptTable"/>
          <a:extLst>
            <a:ext uri="{FF2B5EF4-FFF2-40B4-BE49-F238E27FC236}">
              <a16:creationId xmlns:a16="http://schemas.microsoft.com/office/drawing/2014/main" id="{CA7CFCBF-AAD9-E3A9-910C-EB01A1EF0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01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190500</xdr:colOff>
      <xdr:row>35</xdr:row>
      <xdr:rowOff>142875</xdr:rowOff>
    </xdr:to>
    <xdr:pic>
      <xdr:nvPicPr>
        <xdr:cNvPr id="240" name="Picture 239" descr="Down_Arrow">
          <a:hlinkClick xmlns:r="http://schemas.openxmlformats.org/officeDocument/2006/relationships" r:id="rId20" tgtFrame="OptTable"/>
          <a:extLst>
            <a:ext uri="{FF2B5EF4-FFF2-40B4-BE49-F238E27FC236}">
              <a16:creationId xmlns:a16="http://schemas.microsoft.com/office/drawing/2014/main" id="{A9B20A35-78A4-962A-B6A1-4932CF20F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163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190500</xdr:colOff>
      <xdr:row>18</xdr:row>
      <xdr:rowOff>142875</xdr:rowOff>
    </xdr:to>
    <xdr:pic>
      <xdr:nvPicPr>
        <xdr:cNvPr id="241" name="Picture 240" descr="Down_Arrow">
          <a:hlinkClick xmlns:r="http://schemas.openxmlformats.org/officeDocument/2006/relationships" r:id="rId30" tgtFrame="OptTable"/>
          <a:extLst>
            <a:ext uri="{FF2B5EF4-FFF2-40B4-BE49-F238E27FC236}">
              <a16:creationId xmlns:a16="http://schemas.microsoft.com/office/drawing/2014/main" id="{A794C647-FE59-69DA-AC15-C7858D774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754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190500</xdr:colOff>
      <xdr:row>20</xdr:row>
      <xdr:rowOff>142875</xdr:rowOff>
    </xdr:to>
    <xdr:pic>
      <xdr:nvPicPr>
        <xdr:cNvPr id="242" name="Picture 241" descr="Down_Arrow">
          <a:hlinkClick xmlns:r="http://schemas.openxmlformats.org/officeDocument/2006/relationships" r:id="rId31" tgtFrame="OptTable"/>
          <a:extLst>
            <a:ext uri="{FF2B5EF4-FFF2-40B4-BE49-F238E27FC236}">
              <a16:creationId xmlns:a16="http://schemas.microsoft.com/office/drawing/2014/main" id="{124B91EC-E399-8F78-900B-540B94A55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859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190500</xdr:colOff>
      <xdr:row>19</xdr:row>
      <xdr:rowOff>142875</xdr:rowOff>
    </xdr:to>
    <xdr:pic>
      <xdr:nvPicPr>
        <xdr:cNvPr id="243" name="Picture 242" descr="Down_Arrow">
          <a:hlinkClick xmlns:r="http://schemas.openxmlformats.org/officeDocument/2006/relationships" r:id="rId30" tgtFrame="OptTable"/>
          <a:extLst>
            <a:ext uri="{FF2B5EF4-FFF2-40B4-BE49-F238E27FC236}">
              <a16:creationId xmlns:a16="http://schemas.microsoft.com/office/drawing/2014/main" id="{79B3E91F-7446-5184-96F5-72D57AC94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802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190500</xdr:colOff>
      <xdr:row>14</xdr:row>
      <xdr:rowOff>142875</xdr:rowOff>
    </xdr:to>
    <xdr:pic>
      <xdr:nvPicPr>
        <xdr:cNvPr id="244" name="Picture 243" descr="Down_Arrow">
          <a:hlinkClick xmlns:r="http://schemas.openxmlformats.org/officeDocument/2006/relationships" r:id="rId32" tgtFrame="OptTable"/>
          <a:extLst>
            <a:ext uri="{FF2B5EF4-FFF2-40B4-BE49-F238E27FC236}">
              <a16:creationId xmlns:a16="http://schemas.microsoft.com/office/drawing/2014/main" id="{E407C49E-EDAE-F0AE-FC88-569844C1B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907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15</xdr:row>
      <xdr:rowOff>142875</xdr:rowOff>
    </xdr:to>
    <xdr:pic>
      <xdr:nvPicPr>
        <xdr:cNvPr id="245" name="Picture 244" descr="Down_Arrow">
          <a:hlinkClick xmlns:r="http://schemas.openxmlformats.org/officeDocument/2006/relationships" r:id="rId32" tgtFrame="OptTable"/>
          <a:extLst>
            <a:ext uri="{FF2B5EF4-FFF2-40B4-BE49-F238E27FC236}">
              <a16:creationId xmlns:a16="http://schemas.microsoft.com/office/drawing/2014/main" id="{60FBAEAD-95B7-F4FC-2ABB-946D2C569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174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190500</xdr:colOff>
      <xdr:row>45</xdr:row>
      <xdr:rowOff>142875</xdr:rowOff>
    </xdr:to>
    <xdr:pic>
      <xdr:nvPicPr>
        <xdr:cNvPr id="246" name="Picture 245" descr="Down_Arrow">
          <a:hlinkClick xmlns:r="http://schemas.openxmlformats.org/officeDocument/2006/relationships" r:id="rId33" tgtFrame="OptTable"/>
          <a:extLst>
            <a:ext uri="{FF2B5EF4-FFF2-40B4-BE49-F238E27FC236}">
              <a16:creationId xmlns:a16="http://schemas.microsoft.com/office/drawing/2014/main" id="{B2568FCE-1583-B63A-137C-31ABCA2DF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441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190500</xdr:colOff>
      <xdr:row>50</xdr:row>
      <xdr:rowOff>142875</xdr:rowOff>
    </xdr:to>
    <xdr:pic>
      <xdr:nvPicPr>
        <xdr:cNvPr id="247" name="Picture 246" descr="Down_Arrow">
          <a:hlinkClick xmlns:r="http://schemas.openxmlformats.org/officeDocument/2006/relationships" r:id="rId34" tgtFrame="OptTable"/>
          <a:extLst>
            <a:ext uri="{FF2B5EF4-FFF2-40B4-BE49-F238E27FC236}">
              <a16:creationId xmlns:a16="http://schemas.microsoft.com/office/drawing/2014/main" id="{DE1C1799-70E8-D550-7CEB-E18418553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70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142875</xdr:rowOff>
    </xdr:to>
    <xdr:pic>
      <xdr:nvPicPr>
        <xdr:cNvPr id="248" name="Picture 247" descr="Down_Arrow">
          <a:hlinkClick xmlns:r="http://schemas.openxmlformats.org/officeDocument/2006/relationships" r:id="rId35" tgtFrame="OptTable"/>
          <a:extLst>
            <a:ext uri="{FF2B5EF4-FFF2-40B4-BE49-F238E27FC236}">
              <a16:creationId xmlns:a16="http://schemas.microsoft.com/office/drawing/2014/main" id="{6708C727-F79F-CD68-8117-E637F9412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270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190500</xdr:colOff>
      <xdr:row>39</xdr:row>
      <xdr:rowOff>142875</xdr:rowOff>
    </xdr:to>
    <xdr:pic>
      <xdr:nvPicPr>
        <xdr:cNvPr id="249" name="Picture 248" descr="Down_Arrow">
          <a:hlinkClick xmlns:r="http://schemas.openxmlformats.org/officeDocument/2006/relationships" r:id="rId36" tgtFrame="OptTable"/>
          <a:extLst>
            <a:ext uri="{FF2B5EF4-FFF2-40B4-BE49-F238E27FC236}">
              <a16:creationId xmlns:a16="http://schemas.microsoft.com/office/drawing/2014/main" id="{6E05EF6A-C7C5-68EB-3D89-471455864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80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190500</xdr:colOff>
      <xdr:row>17</xdr:row>
      <xdr:rowOff>142875</xdr:rowOff>
    </xdr:to>
    <xdr:pic>
      <xdr:nvPicPr>
        <xdr:cNvPr id="250" name="Picture 249" descr="Down_Arrow">
          <a:hlinkClick xmlns:r="http://schemas.openxmlformats.org/officeDocument/2006/relationships" r:id="rId30" tgtFrame="OptTable"/>
          <a:extLst>
            <a:ext uri="{FF2B5EF4-FFF2-40B4-BE49-F238E27FC236}">
              <a16:creationId xmlns:a16="http://schemas.microsoft.com/office/drawing/2014/main" id="{F47E1CE4-48EF-BD73-2F85-EABF28092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19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190500</xdr:colOff>
      <xdr:row>54</xdr:row>
      <xdr:rowOff>142875</xdr:rowOff>
    </xdr:to>
    <xdr:pic>
      <xdr:nvPicPr>
        <xdr:cNvPr id="251" name="Picture 250" descr="Down_Arrow">
          <a:hlinkClick xmlns:r="http://schemas.openxmlformats.org/officeDocument/2006/relationships" r:id="rId37" tgtFrame="OptTable"/>
          <a:extLst>
            <a:ext uri="{FF2B5EF4-FFF2-40B4-BE49-F238E27FC236}">
              <a16:creationId xmlns:a16="http://schemas.microsoft.com/office/drawing/2014/main" id="{58910E82-8C45-48E2-EDF8-7CC9E0B0A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424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190500</xdr:colOff>
      <xdr:row>43</xdr:row>
      <xdr:rowOff>142875</xdr:rowOff>
    </xdr:to>
    <xdr:pic>
      <xdr:nvPicPr>
        <xdr:cNvPr id="252" name="Picture 251" descr="Down_Arrow">
          <a:hlinkClick xmlns:r="http://schemas.openxmlformats.org/officeDocument/2006/relationships" r:id="rId38" tgtFrame="OptTable"/>
          <a:extLst>
            <a:ext uri="{FF2B5EF4-FFF2-40B4-BE49-F238E27FC236}">
              <a16:creationId xmlns:a16="http://schemas.microsoft.com/office/drawing/2014/main" id="{21023C91-39EA-2490-D529-07090019D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691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190500</xdr:colOff>
      <xdr:row>44</xdr:row>
      <xdr:rowOff>142875</xdr:rowOff>
    </xdr:to>
    <xdr:pic>
      <xdr:nvPicPr>
        <xdr:cNvPr id="253" name="Picture 252" descr="Down_Arrow">
          <a:hlinkClick xmlns:r="http://schemas.openxmlformats.org/officeDocument/2006/relationships" r:id="rId38" tgtFrame="OptTable"/>
          <a:extLst>
            <a:ext uri="{FF2B5EF4-FFF2-40B4-BE49-F238E27FC236}">
              <a16:creationId xmlns:a16="http://schemas.microsoft.com/office/drawing/2014/main" id="{CE591CC4-F07D-21A6-4F19-AB45B8756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796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190500</xdr:colOff>
      <xdr:row>53</xdr:row>
      <xdr:rowOff>142875</xdr:rowOff>
    </xdr:to>
    <xdr:pic>
      <xdr:nvPicPr>
        <xdr:cNvPr id="254" name="Picture 253" descr="Down_Arrow">
          <a:hlinkClick xmlns:r="http://schemas.openxmlformats.org/officeDocument/2006/relationships" r:id="rId39" tgtFrame="OptTable"/>
          <a:extLst>
            <a:ext uri="{FF2B5EF4-FFF2-40B4-BE49-F238E27FC236}">
              <a16:creationId xmlns:a16="http://schemas.microsoft.com/office/drawing/2014/main" id="{9E3146C7-01AB-4616-B3C5-E9BAA6AB2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901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190500</xdr:colOff>
      <xdr:row>48</xdr:row>
      <xdr:rowOff>142875</xdr:rowOff>
    </xdr:to>
    <xdr:pic>
      <xdr:nvPicPr>
        <xdr:cNvPr id="255" name="Picture 254" descr="Down_Arrow">
          <a:hlinkClick xmlns:r="http://schemas.openxmlformats.org/officeDocument/2006/relationships" r:id="rId40" tgtFrame="OptTable"/>
          <a:extLst>
            <a:ext uri="{FF2B5EF4-FFF2-40B4-BE49-F238E27FC236}">
              <a16:creationId xmlns:a16="http://schemas.microsoft.com/office/drawing/2014/main" id="{57C8BAB5-131F-29A4-2313-F377752BA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358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190500</xdr:colOff>
      <xdr:row>40</xdr:row>
      <xdr:rowOff>142875</xdr:rowOff>
    </xdr:to>
    <xdr:pic>
      <xdr:nvPicPr>
        <xdr:cNvPr id="256" name="Picture 255" descr="Down_Arrow">
          <a:hlinkClick xmlns:r="http://schemas.openxmlformats.org/officeDocument/2006/relationships" r:id="rId41" tgtFrame="OptTable"/>
          <a:extLst>
            <a:ext uri="{FF2B5EF4-FFF2-40B4-BE49-F238E27FC236}">
              <a16:creationId xmlns:a16="http://schemas.microsoft.com/office/drawing/2014/main" id="{E14DA0C9-EFB2-0B0C-F61A-C5A492FE3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949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190500</xdr:colOff>
      <xdr:row>41</xdr:row>
      <xdr:rowOff>142875</xdr:rowOff>
    </xdr:to>
    <xdr:pic>
      <xdr:nvPicPr>
        <xdr:cNvPr id="257" name="Picture 256" descr="Down_Arrow">
          <a:hlinkClick xmlns:r="http://schemas.openxmlformats.org/officeDocument/2006/relationships" r:id="rId41" tgtFrame="OptTable"/>
          <a:extLst>
            <a:ext uri="{FF2B5EF4-FFF2-40B4-BE49-F238E27FC236}">
              <a16:creationId xmlns:a16="http://schemas.microsoft.com/office/drawing/2014/main" id="{D1243230-6028-1DC3-7257-FEF812D22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02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190500</xdr:colOff>
      <xdr:row>49</xdr:row>
      <xdr:rowOff>142875</xdr:rowOff>
    </xdr:to>
    <xdr:pic>
      <xdr:nvPicPr>
        <xdr:cNvPr id="258" name="Picture 257" descr="Down_Arrow">
          <a:hlinkClick xmlns:r="http://schemas.openxmlformats.org/officeDocument/2006/relationships" r:id="rId42" tgtFrame="OptTable"/>
          <a:extLst>
            <a:ext uri="{FF2B5EF4-FFF2-40B4-BE49-F238E27FC236}">
              <a16:creationId xmlns:a16="http://schemas.microsoft.com/office/drawing/2014/main" id="{C1B0428D-3E1D-47B8-89D5-6F557509C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102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190500</xdr:colOff>
      <xdr:row>42</xdr:row>
      <xdr:rowOff>142875</xdr:rowOff>
    </xdr:to>
    <xdr:pic>
      <xdr:nvPicPr>
        <xdr:cNvPr id="259" name="Picture 258" descr="Down_Arrow">
          <a:hlinkClick xmlns:r="http://schemas.openxmlformats.org/officeDocument/2006/relationships" r:id="rId41" tgtFrame="OptTable"/>
          <a:extLst>
            <a:ext uri="{FF2B5EF4-FFF2-40B4-BE49-F238E27FC236}">
              <a16:creationId xmlns:a16="http://schemas.microsoft.com/office/drawing/2014/main" id="{73B5B044-DC85-5D9F-06F4-35CF62D8A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664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190500</xdr:colOff>
      <xdr:row>60</xdr:row>
      <xdr:rowOff>142875</xdr:rowOff>
    </xdr:to>
    <xdr:pic>
      <xdr:nvPicPr>
        <xdr:cNvPr id="260" name="Picture 259" descr="Down_Arrow">
          <a:hlinkClick xmlns:r="http://schemas.openxmlformats.org/officeDocument/2006/relationships" r:id="rId43" tgtFrame="OptTable"/>
          <a:extLst>
            <a:ext uri="{FF2B5EF4-FFF2-40B4-BE49-F238E27FC236}">
              <a16:creationId xmlns:a16="http://schemas.microsoft.com/office/drawing/2014/main" id="{3D7E12B9-4350-9941-CF8E-C9E9AD109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741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190500</xdr:colOff>
      <xdr:row>46</xdr:row>
      <xdr:rowOff>142875</xdr:rowOff>
    </xdr:to>
    <xdr:pic>
      <xdr:nvPicPr>
        <xdr:cNvPr id="261" name="Picture 260" descr="Down_Arrow">
          <a:hlinkClick xmlns:r="http://schemas.openxmlformats.org/officeDocument/2006/relationships" r:id="rId40" tgtFrame="OptTable"/>
          <a:extLst>
            <a:ext uri="{FF2B5EF4-FFF2-40B4-BE49-F238E27FC236}">
              <a16:creationId xmlns:a16="http://schemas.microsoft.com/office/drawing/2014/main" id="{7AE19219-6778-8DAD-8528-B41CB7890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550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190500</xdr:colOff>
      <xdr:row>47</xdr:row>
      <xdr:rowOff>142875</xdr:rowOff>
    </xdr:to>
    <xdr:pic>
      <xdr:nvPicPr>
        <xdr:cNvPr id="262" name="Picture 261" descr="Down_Arrow">
          <a:hlinkClick xmlns:r="http://schemas.openxmlformats.org/officeDocument/2006/relationships" r:id="rId40" tgtFrame="OptTable"/>
          <a:extLst>
            <a:ext uri="{FF2B5EF4-FFF2-40B4-BE49-F238E27FC236}">
              <a16:creationId xmlns:a16="http://schemas.microsoft.com/office/drawing/2014/main" id="{E8BE8224-9438-6E12-BEA5-FDFDE9EBB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141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190500</xdr:colOff>
      <xdr:row>51</xdr:row>
      <xdr:rowOff>142875</xdr:rowOff>
    </xdr:to>
    <xdr:pic>
      <xdr:nvPicPr>
        <xdr:cNvPr id="263" name="Picture 262" descr="Down_Arrow">
          <a:hlinkClick xmlns:r="http://schemas.openxmlformats.org/officeDocument/2006/relationships" r:id="rId44" tgtFrame="OptTable"/>
          <a:extLst>
            <a:ext uri="{FF2B5EF4-FFF2-40B4-BE49-F238E27FC236}">
              <a16:creationId xmlns:a16="http://schemas.microsoft.com/office/drawing/2014/main" id="{9A5F62D7-65A9-C47F-87CB-B7CD4566D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732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190500</xdr:colOff>
      <xdr:row>59</xdr:row>
      <xdr:rowOff>142875</xdr:rowOff>
    </xdr:to>
    <xdr:pic>
      <xdr:nvPicPr>
        <xdr:cNvPr id="264" name="Picture 263" descr="Down_Arrow">
          <a:hlinkClick xmlns:r="http://schemas.openxmlformats.org/officeDocument/2006/relationships" r:id="rId45" tgtFrame="OptTable"/>
          <a:extLst>
            <a:ext uri="{FF2B5EF4-FFF2-40B4-BE49-F238E27FC236}">
              <a16:creationId xmlns:a16="http://schemas.microsoft.com/office/drawing/2014/main" id="{F0B456A2-8337-3967-01D4-E11A0F779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161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12</xdr:row>
      <xdr:rowOff>142875</xdr:rowOff>
    </xdr:to>
    <xdr:pic>
      <xdr:nvPicPr>
        <xdr:cNvPr id="265" name="Picture 264" descr="Down_Arrow">
          <a:hlinkClick xmlns:r="http://schemas.openxmlformats.org/officeDocument/2006/relationships" r:id="rId46" tgtFrame="OptTable"/>
          <a:extLst>
            <a:ext uri="{FF2B5EF4-FFF2-40B4-BE49-F238E27FC236}">
              <a16:creationId xmlns:a16="http://schemas.microsoft.com/office/drawing/2014/main" id="{938F3419-7197-EC16-969A-898B0B8E1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971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190500</xdr:colOff>
      <xdr:row>11</xdr:row>
      <xdr:rowOff>142875</xdr:rowOff>
    </xdr:to>
    <xdr:pic>
      <xdr:nvPicPr>
        <xdr:cNvPr id="55" name="Picture 54" descr="Down_Arrow">
          <a:hlinkClick xmlns:r="http://schemas.openxmlformats.org/officeDocument/2006/relationships" r:id="rId47" tgtFrame="OptTable"/>
          <a:extLst>
            <a:ext uri="{FF2B5EF4-FFF2-40B4-BE49-F238E27FC236}">
              <a16:creationId xmlns:a16="http://schemas.microsoft.com/office/drawing/2014/main" id="{2AF7D94D-48A0-CC59-8142-953E85BCF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48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190500</xdr:colOff>
      <xdr:row>2</xdr:row>
      <xdr:rowOff>142875</xdr:rowOff>
    </xdr:to>
    <xdr:pic>
      <xdr:nvPicPr>
        <xdr:cNvPr id="56" name="Picture 55" descr="Down_Arrow">
          <a:hlinkClick xmlns:r="http://schemas.openxmlformats.org/officeDocument/2006/relationships" r:id="rId48" tgtFrame="OptTable"/>
          <a:extLst>
            <a:ext uri="{FF2B5EF4-FFF2-40B4-BE49-F238E27FC236}">
              <a16:creationId xmlns:a16="http://schemas.microsoft.com/office/drawing/2014/main" id="{16616521-FD63-1C71-D904-A21CA4740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590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190500</xdr:colOff>
      <xdr:row>12</xdr:row>
      <xdr:rowOff>142875</xdr:rowOff>
    </xdr:to>
    <xdr:pic>
      <xdr:nvPicPr>
        <xdr:cNvPr id="57" name="Picture 56" descr="Down_Arrow">
          <a:hlinkClick xmlns:r="http://schemas.openxmlformats.org/officeDocument/2006/relationships" r:id="rId49" tgtFrame="OptTable"/>
          <a:extLst>
            <a:ext uri="{FF2B5EF4-FFF2-40B4-BE49-F238E27FC236}">
              <a16:creationId xmlns:a16="http://schemas.microsoft.com/office/drawing/2014/main" id="{616B9F47-E67D-09F1-6C9F-D5F6E9274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5019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190500</xdr:colOff>
      <xdr:row>10</xdr:row>
      <xdr:rowOff>142875</xdr:rowOff>
    </xdr:to>
    <xdr:pic>
      <xdr:nvPicPr>
        <xdr:cNvPr id="58" name="Picture 57" descr="Down_Arrow">
          <a:hlinkClick xmlns:r="http://schemas.openxmlformats.org/officeDocument/2006/relationships" r:id="rId21" tgtFrame="OptTable"/>
          <a:extLst>
            <a:ext uri="{FF2B5EF4-FFF2-40B4-BE49-F238E27FC236}">
              <a16:creationId xmlns:a16="http://schemas.microsoft.com/office/drawing/2014/main" id="{ADF23AC3-8F6B-421C-D795-0FC1E84B2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8096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190500</xdr:colOff>
      <xdr:row>22</xdr:row>
      <xdr:rowOff>142875</xdr:rowOff>
    </xdr:to>
    <xdr:pic>
      <xdr:nvPicPr>
        <xdr:cNvPr id="59" name="Picture 58" descr="Down_Arrow">
          <a:hlinkClick xmlns:r="http://schemas.openxmlformats.org/officeDocument/2006/relationships" r:id="rId50" tgtFrame="OptTable"/>
          <a:extLst>
            <a:ext uri="{FF2B5EF4-FFF2-40B4-BE49-F238E27FC236}">
              <a16:creationId xmlns:a16="http://schemas.microsoft.com/office/drawing/2014/main" id="{C1F38EE2-AFD1-0F4E-AD2F-89C3C127C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1172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190500</xdr:colOff>
      <xdr:row>39</xdr:row>
      <xdr:rowOff>142875</xdr:rowOff>
    </xdr:to>
    <xdr:pic>
      <xdr:nvPicPr>
        <xdr:cNvPr id="60" name="Picture 59" descr="Down_Arrow">
          <a:hlinkClick xmlns:r="http://schemas.openxmlformats.org/officeDocument/2006/relationships" r:id="rId51" tgtFrame="OptTable"/>
          <a:extLst>
            <a:ext uri="{FF2B5EF4-FFF2-40B4-BE49-F238E27FC236}">
              <a16:creationId xmlns:a16="http://schemas.microsoft.com/office/drawing/2014/main" id="{E9CEE1EA-4F7B-7855-838E-95240E24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3925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190500</xdr:colOff>
      <xdr:row>40</xdr:row>
      <xdr:rowOff>142875</xdr:rowOff>
    </xdr:to>
    <xdr:pic>
      <xdr:nvPicPr>
        <xdr:cNvPr id="61" name="Picture 60" descr="Down_Arrow">
          <a:hlinkClick xmlns:r="http://schemas.openxmlformats.org/officeDocument/2006/relationships" r:id="rId51" tgtFrame="OptTable"/>
          <a:extLst>
            <a:ext uri="{FF2B5EF4-FFF2-40B4-BE49-F238E27FC236}">
              <a16:creationId xmlns:a16="http://schemas.microsoft.com/office/drawing/2014/main" id="{3CC488C6-689C-F9C8-5F9E-7FD7454AF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5544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190500</xdr:colOff>
      <xdr:row>41</xdr:row>
      <xdr:rowOff>142875</xdr:rowOff>
    </xdr:to>
    <xdr:pic>
      <xdr:nvPicPr>
        <xdr:cNvPr id="62" name="Picture 61" descr="Down_Arrow">
          <a:hlinkClick xmlns:r="http://schemas.openxmlformats.org/officeDocument/2006/relationships" r:id="rId51" tgtFrame="OptTable"/>
          <a:extLst>
            <a:ext uri="{FF2B5EF4-FFF2-40B4-BE49-F238E27FC236}">
              <a16:creationId xmlns:a16="http://schemas.microsoft.com/office/drawing/2014/main" id="{4BD89CEA-A764-15A6-3863-526D1B6E3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7164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190500</xdr:colOff>
      <xdr:row>42</xdr:row>
      <xdr:rowOff>142875</xdr:rowOff>
    </xdr:to>
    <xdr:pic>
      <xdr:nvPicPr>
        <xdr:cNvPr id="63" name="Picture 62" descr="Down_Arrow">
          <a:hlinkClick xmlns:r="http://schemas.openxmlformats.org/officeDocument/2006/relationships" r:id="rId51" tgtFrame="OptTable"/>
          <a:extLst>
            <a:ext uri="{FF2B5EF4-FFF2-40B4-BE49-F238E27FC236}">
              <a16:creationId xmlns:a16="http://schemas.microsoft.com/office/drawing/2014/main" id="{53F4A4FF-4FC2-7B6F-7CF7-EA7FDF958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0240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190500</xdr:colOff>
      <xdr:row>28</xdr:row>
      <xdr:rowOff>142875</xdr:rowOff>
    </xdr:to>
    <xdr:pic>
      <xdr:nvPicPr>
        <xdr:cNvPr id="192" name="Picture 191" descr="Down_Arrow">
          <a:hlinkClick xmlns:r="http://schemas.openxmlformats.org/officeDocument/2006/relationships" r:id="rId52" tgtFrame="OptTable"/>
          <a:extLst>
            <a:ext uri="{FF2B5EF4-FFF2-40B4-BE49-F238E27FC236}">
              <a16:creationId xmlns:a16="http://schemas.microsoft.com/office/drawing/2014/main" id="{150AF470-60D8-975F-DA3D-27BD7C9C0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1212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190500</xdr:colOff>
      <xdr:row>43</xdr:row>
      <xdr:rowOff>142875</xdr:rowOff>
    </xdr:to>
    <xdr:pic>
      <xdr:nvPicPr>
        <xdr:cNvPr id="193" name="Picture 192" descr="Down_Arrow">
          <a:hlinkClick xmlns:r="http://schemas.openxmlformats.org/officeDocument/2006/relationships" r:id="rId53" tgtFrame="OptTable"/>
          <a:extLst>
            <a:ext uri="{FF2B5EF4-FFF2-40B4-BE49-F238E27FC236}">
              <a16:creationId xmlns:a16="http://schemas.microsoft.com/office/drawing/2014/main" id="{78581404-EB25-2584-125D-F6A48B3C2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3802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190500</xdr:colOff>
      <xdr:row>5</xdr:row>
      <xdr:rowOff>142875</xdr:rowOff>
    </xdr:to>
    <xdr:pic>
      <xdr:nvPicPr>
        <xdr:cNvPr id="194" name="Picture 193" descr="Down_Arrow">
          <a:hlinkClick xmlns:r="http://schemas.openxmlformats.org/officeDocument/2006/relationships" r:id="rId16" tgtFrame="OptTable"/>
          <a:extLst>
            <a:ext uri="{FF2B5EF4-FFF2-40B4-BE49-F238E27FC236}">
              <a16:creationId xmlns:a16="http://schemas.microsoft.com/office/drawing/2014/main" id="{4968FABA-3DD3-0BA8-2B4E-F1AA8AFD0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6717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190500</xdr:colOff>
      <xdr:row>7</xdr:row>
      <xdr:rowOff>142875</xdr:rowOff>
    </xdr:to>
    <xdr:pic>
      <xdr:nvPicPr>
        <xdr:cNvPr id="195" name="Picture 194" descr="Down_Arrow">
          <a:hlinkClick xmlns:r="http://schemas.openxmlformats.org/officeDocument/2006/relationships" r:id="rId54" tgtFrame="OptTable"/>
          <a:extLst>
            <a:ext uri="{FF2B5EF4-FFF2-40B4-BE49-F238E27FC236}">
              <a16:creationId xmlns:a16="http://schemas.microsoft.com/office/drawing/2014/main" id="{BA0A1497-F7FD-CBCE-D4B3-9DDF1CC35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8660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190500</xdr:colOff>
      <xdr:row>1</xdr:row>
      <xdr:rowOff>142875</xdr:rowOff>
    </xdr:to>
    <xdr:pic>
      <xdr:nvPicPr>
        <xdr:cNvPr id="196" name="Picture 195" descr="Down_Arrow">
          <a:hlinkClick xmlns:r="http://schemas.openxmlformats.org/officeDocument/2006/relationships" r:id="rId55" tgtFrame="OptTable"/>
          <a:extLst>
            <a:ext uri="{FF2B5EF4-FFF2-40B4-BE49-F238E27FC236}">
              <a16:creationId xmlns:a16="http://schemas.microsoft.com/office/drawing/2014/main" id="{B886AD9A-21D9-7699-1473-87DCED7F3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31089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190500</xdr:colOff>
      <xdr:row>21</xdr:row>
      <xdr:rowOff>142875</xdr:rowOff>
    </xdr:to>
    <xdr:pic>
      <xdr:nvPicPr>
        <xdr:cNvPr id="197" name="Picture 196" descr="Down_Arrow">
          <a:hlinkClick xmlns:r="http://schemas.openxmlformats.org/officeDocument/2006/relationships" r:id="rId56" tgtFrame="OptTable"/>
          <a:extLst>
            <a:ext uri="{FF2B5EF4-FFF2-40B4-BE49-F238E27FC236}">
              <a16:creationId xmlns:a16="http://schemas.microsoft.com/office/drawing/2014/main" id="{F4C797DB-89C7-CA7C-AF48-623001A2C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33356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190500</xdr:colOff>
      <xdr:row>45</xdr:row>
      <xdr:rowOff>142875</xdr:rowOff>
    </xdr:to>
    <xdr:pic>
      <xdr:nvPicPr>
        <xdr:cNvPr id="198" name="Picture 197" descr="Down_Arrow">
          <a:hlinkClick xmlns:r="http://schemas.openxmlformats.org/officeDocument/2006/relationships" r:id="rId39" tgtFrame="OptTable"/>
          <a:extLst>
            <a:ext uri="{FF2B5EF4-FFF2-40B4-BE49-F238E27FC236}">
              <a16:creationId xmlns:a16="http://schemas.microsoft.com/office/drawing/2014/main" id="{715C460D-161D-6DA9-1208-BF3100263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35623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190500</xdr:colOff>
      <xdr:row>13</xdr:row>
      <xdr:rowOff>142875</xdr:rowOff>
    </xdr:to>
    <xdr:pic>
      <xdr:nvPicPr>
        <xdr:cNvPr id="199" name="Picture 198" descr="Down_Arrow">
          <a:hlinkClick xmlns:r="http://schemas.openxmlformats.org/officeDocument/2006/relationships" r:id="rId57" tgtFrame="OptTable"/>
          <a:extLst>
            <a:ext uri="{FF2B5EF4-FFF2-40B4-BE49-F238E27FC236}">
              <a16:creationId xmlns:a16="http://schemas.microsoft.com/office/drawing/2014/main" id="{AD09EE1C-7498-44E2-9A44-87FE74ED5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37080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190500</xdr:colOff>
      <xdr:row>34</xdr:row>
      <xdr:rowOff>142875</xdr:rowOff>
    </xdr:to>
    <xdr:pic>
      <xdr:nvPicPr>
        <xdr:cNvPr id="266" name="Picture 265" descr="Down_Arrow">
          <a:hlinkClick xmlns:r="http://schemas.openxmlformats.org/officeDocument/2006/relationships" r:id="rId58" tgtFrame="OptTable"/>
          <a:extLst>
            <a:ext uri="{FF2B5EF4-FFF2-40B4-BE49-F238E27FC236}">
              <a16:creationId xmlns:a16="http://schemas.microsoft.com/office/drawing/2014/main" id="{08CDF0EC-A75D-EA18-7D82-EF581A540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39185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190500</xdr:colOff>
      <xdr:row>38</xdr:row>
      <xdr:rowOff>142875</xdr:rowOff>
    </xdr:to>
    <xdr:pic>
      <xdr:nvPicPr>
        <xdr:cNvPr id="267" name="Picture 266" descr="Down_Arrow">
          <a:hlinkClick xmlns:r="http://schemas.openxmlformats.org/officeDocument/2006/relationships" r:id="rId28" tgtFrame="OptTable"/>
          <a:extLst>
            <a:ext uri="{FF2B5EF4-FFF2-40B4-BE49-F238E27FC236}">
              <a16:creationId xmlns:a16="http://schemas.microsoft.com/office/drawing/2014/main" id="{30A29011-3C95-A1C8-93D6-B00528329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41290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190500</xdr:colOff>
      <xdr:row>50</xdr:row>
      <xdr:rowOff>142875</xdr:rowOff>
    </xdr:to>
    <xdr:pic>
      <xdr:nvPicPr>
        <xdr:cNvPr id="268" name="Picture 267" descr="Down_Arrow">
          <a:hlinkClick xmlns:r="http://schemas.openxmlformats.org/officeDocument/2006/relationships" r:id="rId45" tgtFrame="OptTable"/>
          <a:extLst>
            <a:ext uri="{FF2B5EF4-FFF2-40B4-BE49-F238E27FC236}">
              <a16:creationId xmlns:a16="http://schemas.microsoft.com/office/drawing/2014/main" id="{DCB48D5D-462D-8C29-1187-6FDA36744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43395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190500</xdr:colOff>
      <xdr:row>16</xdr:row>
      <xdr:rowOff>142875</xdr:rowOff>
    </xdr:to>
    <xdr:pic>
      <xdr:nvPicPr>
        <xdr:cNvPr id="269" name="Picture 268" descr="Down_Arrow">
          <a:hlinkClick xmlns:r="http://schemas.openxmlformats.org/officeDocument/2006/relationships" r:id="rId17" tgtFrame="OptTable"/>
          <a:extLst>
            <a:ext uri="{FF2B5EF4-FFF2-40B4-BE49-F238E27FC236}">
              <a16:creationId xmlns:a16="http://schemas.microsoft.com/office/drawing/2014/main" id="{F9892718-DFF6-63E7-88A7-84446A68A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45339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190500</xdr:colOff>
      <xdr:row>30</xdr:row>
      <xdr:rowOff>142875</xdr:rowOff>
    </xdr:to>
    <xdr:pic>
      <xdr:nvPicPr>
        <xdr:cNvPr id="270" name="Picture 269" descr="Down_Arrow">
          <a:hlinkClick xmlns:r="http://schemas.openxmlformats.org/officeDocument/2006/relationships" r:id="rId34" tgtFrame="OptTable"/>
          <a:extLst>
            <a:ext uri="{FF2B5EF4-FFF2-40B4-BE49-F238E27FC236}">
              <a16:creationId xmlns:a16="http://schemas.microsoft.com/office/drawing/2014/main" id="{15465F22-1164-B246-5245-3E1EC163C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46310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190500</xdr:colOff>
      <xdr:row>48</xdr:row>
      <xdr:rowOff>142875</xdr:rowOff>
    </xdr:to>
    <xdr:pic>
      <xdr:nvPicPr>
        <xdr:cNvPr id="271" name="Picture 270" descr="Down_Arrow">
          <a:hlinkClick xmlns:r="http://schemas.openxmlformats.org/officeDocument/2006/relationships" r:id="rId59" tgtFrame="OptTable"/>
          <a:extLst>
            <a:ext uri="{FF2B5EF4-FFF2-40B4-BE49-F238E27FC236}">
              <a16:creationId xmlns:a16="http://schemas.microsoft.com/office/drawing/2014/main" id="{18EA7E1F-CC62-E04D-31C8-E939A11B3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49710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190500</xdr:colOff>
      <xdr:row>49</xdr:row>
      <xdr:rowOff>142875</xdr:rowOff>
    </xdr:to>
    <xdr:pic>
      <xdr:nvPicPr>
        <xdr:cNvPr id="272" name="Picture 271" descr="Down_Arrow">
          <a:hlinkClick xmlns:r="http://schemas.openxmlformats.org/officeDocument/2006/relationships" r:id="rId59" tgtFrame="OptTable"/>
          <a:extLst>
            <a:ext uri="{FF2B5EF4-FFF2-40B4-BE49-F238E27FC236}">
              <a16:creationId xmlns:a16="http://schemas.microsoft.com/office/drawing/2014/main" id="{F6CA7D9A-AEEC-B567-D8F3-AC08752F6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52625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190500</xdr:colOff>
      <xdr:row>14</xdr:row>
      <xdr:rowOff>142875</xdr:rowOff>
    </xdr:to>
    <xdr:pic>
      <xdr:nvPicPr>
        <xdr:cNvPr id="273" name="Picture 272" descr="Down_Arrow">
          <a:hlinkClick xmlns:r="http://schemas.openxmlformats.org/officeDocument/2006/relationships" r:id="rId57" tgtFrame="OptTable"/>
          <a:extLst>
            <a:ext uri="{FF2B5EF4-FFF2-40B4-BE49-F238E27FC236}">
              <a16:creationId xmlns:a16="http://schemas.microsoft.com/office/drawing/2014/main" id="{B9D2C599-6E7D-B6FC-9DE7-28A034745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55540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190500</xdr:colOff>
      <xdr:row>32</xdr:row>
      <xdr:rowOff>142875</xdr:rowOff>
    </xdr:to>
    <xdr:pic>
      <xdr:nvPicPr>
        <xdr:cNvPr id="274" name="Picture 273" descr="Down_Arrow">
          <a:hlinkClick xmlns:r="http://schemas.openxmlformats.org/officeDocument/2006/relationships" r:id="rId33" tgtFrame="OptTable"/>
          <a:extLst>
            <a:ext uri="{FF2B5EF4-FFF2-40B4-BE49-F238E27FC236}">
              <a16:creationId xmlns:a16="http://schemas.microsoft.com/office/drawing/2014/main" id="{458C9211-43B8-F9D6-C90A-C9B956C69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57321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190500</xdr:colOff>
      <xdr:row>46</xdr:row>
      <xdr:rowOff>142875</xdr:rowOff>
    </xdr:to>
    <xdr:pic>
      <xdr:nvPicPr>
        <xdr:cNvPr id="275" name="Picture 274" descr="Down_Arrow">
          <a:hlinkClick xmlns:r="http://schemas.openxmlformats.org/officeDocument/2006/relationships" r:id="rId29" tgtFrame="OptTable"/>
          <a:extLst>
            <a:ext uri="{FF2B5EF4-FFF2-40B4-BE49-F238E27FC236}">
              <a16:creationId xmlns:a16="http://schemas.microsoft.com/office/drawing/2014/main" id="{039AAC85-33B7-46D4-82FB-82BB219E9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59750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190500</xdr:colOff>
      <xdr:row>20</xdr:row>
      <xdr:rowOff>142875</xdr:rowOff>
    </xdr:to>
    <xdr:pic>
      <xdr:nvPicPr>
        <xdr:cNvPr id="276" name="Picture 275" descr="Down_Arrow">
          <a:hlinkClick xmlns:r="http://schemas.openxmlformats.org/officeDocument/2006/relationships" r:id="rId60" tgtFrame="OptTable"/>
          <a:extLst>
            <a:ext uri="{FF2B5EF4-FFF2-40B4-BE49-F238E27FC236}">
              <a16:creationId xmlns:a16="http://schemas.microsoft.com/office/drawing/2014/main" id="{60481012-9FB2-C90E-C232-F4DB8F7DE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61369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190500</xdr:colOff>
      <xdr:row>44</xdr:row>
      <xdr:rowOff>142875</xdr:rowOff>
    </xdr:to>
    <xdr:pic>
      <xdr:nvPicPr>
        <xdr:cNvPr id="277" name="Picture 276" descr="Down_Arrow">
          <a:hlinkClick xmlns:r="http://schemas.openxmlformats.org/officeDocument/2006/relationships" r:id="rId53" tgtFrame="OptTable"/>
          <a:extLst>
            <a:ext uri="{FF2B5EF4-FFF2-40B4-BE49-F238E27FC236}">
              <a16:creationId xmlns:a16="http://schemas.microsoft.com/office/drawing/2014/main" id="{5FE1CDCF-0E61-E47F-ADF4-CC07DCC8F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63312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190500</xdr:colOff>
      <xdr:row>35</xdr:row>
      <xdr:rowOff>142875</xdr:rowOff>
    </xdr:to>
    <xdr:pic>
      <xdr:nvPicPr>
        <xdr:cNvPr id="278" name="Picture 277" descr="Down_Arrow">
          <a:hlinkClick xmlns:r="http://schemas.openxmlformats.org/officeDocument/2006/relationships" r:id="rId58" tgtFrame="OptTable"/>
          <a:extLst>
            <a:ext uri="{FF2B5EF4-FFF2-40B4-BE49-F238E27FC236}">
              <a16:creationId xmlns:a16="http://schemas.microsoft.com/office/drawing/2014/main" id="{6CACCD95-FF87-D379-DD27-4EE548538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65417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190500</xdr:colOff>
      <xdr:row>36</xdr:row>
      <xdr:rowOff>142875</xdr:rowOff>
    </xdr:to>
    <xdr:pic>
      <xdr:nvPicPr>
        <xdr:cNvPr id="279" name="Picture 278" descr="Down_Arrow">
          <a:hlinkClick xmlns:r="http://schemas.openxmlformats.org/officeDocument/2006/relationships" r:id="rId58" tgtFrame="OptTable"/>
          <a:extLst>
            <a:ext uri="{FF2B5EF4-FFF2-40B4-BE49-F238E27FC236}">
              <a16:creationId xmlns:a16="http://schemas.microsoft.com/office/drawing/2014/main" id="{DC0D58A0-7A9F-CC2E-CB2E-5B724D248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67036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142875</xdr:rowOff>
    </xdr:to>
    <xdr:pic>
      <xdr:nvPicPr>
        <xdr:cNvPr id="280" name="Picture 279" descr="Down_Arrow">
          <a:hlinkClick xmlns:r="http://schemas.openxmlformats.org/officeDocument/2006/relationships" r:id="rId61" tgtFrame="OptTable"/>
          <a:extLst>
            <a:ext uri="{FF2B5EF4-FFF2-40B4-BE49-F238E27FC236}">
              <a16:creationId xmlns:a16="http://schemas.microsoft.com/office/drawing/2014/main" id="{C063EFBC-4E4C-F20F-3833-06639729F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70599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190500</xdr:colOff>
      <xdr:row>19</xdr:row>
      <xdr:rowOff>142875</xdr:rowOff>
    </xdr:to>
    <xdr:pic>
      <xdr:nvPicPr>
        <xdr:cNvPr id="281" name="Picture 280" descr="Down_Arrow">
          <a:hlinkClick xmlns:r="http://schemas.openxmlformats.org/officeDocument/2006/relationships" r:id="rId62" tgtFrame="OptTable"/>
          <a:extLst>
            <a:ext uri="{FF2B5EF4-FFF2-40B4-BE49-F238E27FC236}">
              <a16:creationId xmlns:a16="http://schemas.microsoft.com/office/drawing/2014/main" id="{0B49852E-2683-AEC6-3F67-0E3567D5E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74161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190500</xdr:colOff>
      <xdr:row>6</xdr:row>
      <xdr:rowOff>142875</xdr:rowOff>
    </xdr:to>
    <xdr:pic>
      <xdr:nvPicPr>
        <xdr:cNvPr id="282" name="Picture 281" descr="Down_Arrow">
          <a:hlinkClick xmlns:r="http://schemas.openxmlformats.org/officeDocument/2006/relationships" r:id="rId63" tgtFrame="OptTable"/>
          <a:extLst>
            <a:ext uri="{FF2B5EF4-FFF2-40B4-BE49-F238E27FC236}">
              <a16:creationId xmlns:a16="http://schemas.microsoft.com/office/drawing/2014/main" id="{9661DAA4-9E66-79FB-8363-950333D39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76752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190500</xdr:colOff>
      <xdr:row>9</xdr:row>
      <xdr:rowOff>142875</xdr:rowOff>
    </xdr:to>
    <xdr:pic>
      <xdr:nvPicPr>
        <xdr:cNvPr id="283" name="Picture 282" descr="Down_Arrow">
          <a:hlinkClick xmlns:r="http://schemas.openxmlformats.org/officeDocument/2006/relationships" r:id="rId31" tgtFrame="OptTable"/>
          <a:extLst>
            <a:ext uri="{FF2B5EF4-FFF2-40B4-BE49-F238E27FC236}">
              <a16:creationId xmlns:a16="http://schemas.microsoft.com/office/drawing/2014/main" id="{90DB7563-A997-C979-B719-A6F0F4B0C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79343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190500</xdr:colOff>
      <xdr:row>17</xdr:row>
      <xdr:rowOff>142875</xdr:rowOff>
    </xdr:to>
    <xdr:pic>
      <xdr:nvPicPr>
        <xdr:cNvPr id="284" name="Picture 283" descr="Down_Arrow">
          <a:hlinkClick xmlns:r="http://schemas.openxmlformats.org/officeDocument/2006/relationships" r:id="rId23" tgtFrame="OptTable"/>
          <a:extLst>
            <a:ext uri="{FF2B5EF4-FFF2-40B4-BE49-F238E27FC236}">
              <a16:creationId xmlns:a16="http://schemas.microsoft.com/office/drawing/2014/main" id="{50F9D002-174C-DAAE-521F-84C61A535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81934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190500</xdr:colOff>
      <xdr:row>31</xdr:row>
      <xdr:rowOff>142875</xdr:rowOff>
    </xdr:to>
    <xdr:pic>
      <xdr:nvPicPr>
        <xdr:cNvPr id="285" name="Picture 284" descr="Down_Arrow">
          <a:hlinkClick xmlns:r="http://schemas.openxmlformats.org/officeDocument/2006/relationships" r:id="rId64" tgtFrame="OptTable"/>
          <a:extLst>
            <a:ext uri="{FF2B5EF4-FFF2-40B4-BE49-F238E27FC236}">
              <a16:creationId xmlns:a16="http://schemas.microsoft.com/office/drawing/2014/main" id="{D8E85644-10CE-5AD0-4893-725694A4A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84201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190500</xdr:colOff>
      <xdr:row>33</xdr:row>
      <xdr:rowOff>142875</xdr:rowOff>
    </xdr:to>
    <xdr:pic>
      <xdr:nvPicPr>
        <xdr:cNvPr id="286" name="Picture 285" descr="Down_Arrow">
          <a:hlinkClick xmlns:r="http://schemas.openxmlformats.org/officeDocument/2006/relationships" r:id="rId42" tgtFrame="OptTable"/>
          <a:extLst>
            <a:ext uri="{FF2B5EF4-FFF2-40B4-BE49-F238E27FC236}">
              <a16:creationId xmlns:a16="http://schemas.microsoft.com/office/drawing/2014/main" id="{EECB0809-FEBD-24DF-A05F-DC8DCDC6A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86467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190500</xdr:colOff>
      <xdr:row>4</xdr:row>
      <xdr:rowOff>142875</xdr:rowOff>
    </xdr:to>
    <xdr:pic>
      <xdr:nvPicPr>
        <xdr:cNvPr id="287" name="Picture 286" descr="Down_Arrow">
          <a:hlinkClick xmlns:r="http://schemas.openxmlformats.org/officeDocument/2006/relationships" r:id="rId24" tgtFrame="OptTable"/>
          <a:extLst>
            <a:ext uri="{FF2B5EF4-FFF2-40B4-BE49-F238E27FC236}">
              <a16:creationId xmlns:a16="http://schemas.microsoft.com/office/drawing/2014/main" id="{D12E6A73-26FD-B535-7FB9-DF3E1049F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90030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190500</xdr:colOff>
      <xdr:row>47</xdr:row>
      <xdr:rowOff>142875</xdr:rowOff>
    </xdr:to>
    <xdr:pic>
      <xdr:nvPicPr>
        <xdr:cNvPr id="288" name="Picture 287" descr="Down_Arrow">
          <a:hlinkClick xmlns:r="http://schemas.openxmlformats.org/officeDocument/2006/relationships" r:id="rId65" tgtFrame="OptTable"/>
          <a:extLst>
            <a:ext uri="{FF2B5EF4-FFF2-40B4-BE49-F238E27FC236}">
              <a16:creationId xmlns:a16="http://schemas.microsoft.com/office/drawing/2014/main" id="{62C34933-D107-6D38-7C57-112CEA410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93268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190500</xdr:colOff>
      <xdr:row>8</xdr:row>
      <xdr:rowOff>142875</xdr:rowOff>
    </xdr:to>
    <xdr:pic>
      <xdr:nvPicPr>
        <xdr:cNvPr id="289" name="Picture 288" descr="Down_Arrow">
          <a:hlinkClick xmlns:r="http://schemas.openxmlformats.org/officeDocument/2006/relationships" r:id="rId54" tgtFrame="OptTable"/>
          <a:extLst>
            <a:ext uri="{FF2B5EF4-FFF2-40B4-BE49-F238E27FC236}">
              <a16:creationId xmlns:a16="http://schemas.microsoft.com/office/drawing/2014/main" id="{E3A5B0AD-F31D-EB50-0D1C-9BD748585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96507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190500</xdr:colOff>
      <xdr:row>26</xdr:row>
      <xdr:rowOff>142875</xdr:rowOff>
    </xdr:to>
    <xdr:pic>
      <xdr:nvPicPr>
        <xdr:cNvPr id="290" name="Picture 289" descr="Down_Arrow">
          <a:hlinkClick xmlns:r="http://schemas.openxmlformats.org/officeDocument/2006/relationships" r:id="rId41" tgtFrame="OptTable"/>
          <a:extLst>
            <a:ext uri="{FF2B5EF4-FFF2-40B4-BE49-F238E27FC236}">
              <a16:creationId xmlns:a16="http://schemas.microsoft.com/office/drawing/2014/main" id="{8D442F2C-0BF3-6B1A-DBD9-51EE0BE0E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99583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190500</xdr:colOff>
      <xdr:row>18</xdr:row>
      <xdr:rowOff>142875</xdr:rowOff>
    </xdr:to>
    <xdr:pic>
      <xdr:nvPicPr>
        <xdr:cNvPr id="291" name="Picture 290" descr="Down_Arrow">
          <a:hlinkClick xmlns:r="http://schemas.openxmlformats.org/officeDocument/2006/relationships" r:id="rId23" tgtFrame="OptTable"/>
          <a:extLst>
            <a:ext uri="{FF2B5EF4-FFF2-40B4-BE49-F238E27FC236}">
              <a16:creationId xmlns:a16="http://schemas.microsoft.com/office/drawing/2014/main" id="{E8DCBC0E-4608-4111-1791-DE0600D1B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02660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190500</xdr:colOff>
      <xdr:row>23</xdr:row>
      <xdr:rowOff>142875</xdr:rowOff>
    </xdr:to>
    <xdr:pic>
      <xdr:nvPicPr>
        <xdr:cNvPr id="292" name="Picture 291" descr="Down_Arrow">
          <a:hlinkClick xmlns:r="http://schemas.openxmlformats.org/officeDocument/2006/relationships" r:id="rId50" tgtFrame="OptTable"/>
          <a:extLst>
            <a:ext uri="{FF2B5EF4-FFF2-40B4-BE49-F238E27FC236}">
              <a16:creationId xmlns:a16="http://schemas.microsoft.com/office/drawing/2014/main" id="{9970A67C-1FED-8769-6911-EA6B6F33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04927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190500</xdr:colOff>
      <xdr:row>24</xdr:row>
      <xdr:rowOff>142875</xdr:rowOff>
    </xdr:to>
    <xdr:pic>
      <xdr:nvPicPr>
        <xdr:cNvPr id="293" name="Picture 292" descr="Down_Arrow">
          <a:hlinkClick xmlns:r="http://schemas.openxmlformats.org/officeDocument/2006/relationships" r:id="rId50" tgtFrame="OptTable"/>
          <a:extLst>
            <a:ext uri="{FF2B5EF4-FFF2-40B4-BE49-F238E27FC236}">
              <a16:creationId xmlns:a16="http://schemas.microsoft.com/office/drawing/2014/main" id="{8C0C0A12-1AF6-3603-C0BF-0EDEF0CB1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07680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190500</xdr:colOff>
      <xdr:row>29</xdr:row>
      <xdr:rowOff>142875</xdr:rowOff>
    </xdr:to>
    <xdr:pic>
      <xdr:nvPicPr>
        <xdr:cNvPr id="294" name="Picture 293" descr="Down_Arrow">
          <a:hlinkClick xmlns:r="http://schemas.openxmlformats.org/officeDocument/2006/relationships" r:id="rId66" tgtFrame="OptTable"/>
          <a:extLst>
            <a:ext uri="{FF2B5EF4-FFF2-40B4-BE49-F238E27FC236}">
              <a16:creationId xmlns:a16="http://schemas.microsoft.com/office/drawing/2014/main" id="{A58D450F-4AFD-3FA5-CE4A-8DB89D876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10432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190500</xdr:colOff>
      <xdr:row>51</xdr:row>
      <xdr:rowOff>142875</xdr:rowOff>
    </xdr:to>
    <xdr:pic>
      <xdr:nvPicPr>
        <xdr:cNvPr id="295" name="Picture 294" descr="Down_Arrow">
          <a:hlinkClick xmlns:r="http://schemas.openxmlformats.org/officeDocument/2006/relationships" r:id="rId67" tgtFrame="OptTable"/>
          <a:extLst>
            <a:ext uri="{FF2B5EF4-FFF2-40B4-BE49-F238E27FC236}">
              <a16:creationId xmlns:a16="http://schemas.microsoft.com/office/drawing/2014/main" id="{FBF858DF-4633-A22B-CC56-312B6BDBE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13509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190500</xdr:colOff>
      <xdr:row>52</xdr:row>
      <xdr:rowOff>142875</xdr:rowOff>
    </xdr:to>
    <xdr:pic>
      <xdr:nvPicPr>
        <xdr:cNvPr id="296" name="Picture 295" descr="Down_Arrow">
          <a:hlinkClick xmlns:r="http://schemas.openxmlformats.org/officeDocument/2006/relationships" r:id="rId67" tgtFrame="OptTable"/>
          <a:extLst>
            <a:ext uri="{FF2B5EF4-FFF2-40B4-BE49-F238E27FC236}">
              <a16:creationId xmlns:a16="http://schemas.microsoft.com/office/drawing/2014/main" id="{73A2547C-445E-2719-02F2-E63FF1CEA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16100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190500</xdr:colOff>
      <xdr:row>37</xdr:row>
      <xdr:rowOff>142875</xdr:rowOff>
    </xdr:to>
    <xdr:pic>
      <xdr:nvPicPr>
        <xdr:cNvPr id="297" name="Picture 296" descr="Down_Arrow">
          <a:hlinkClick xmlns:r="http://schemas.openxmlformats.org/officeDocument/2006/relationships" r:id="rId68" tgtFrame="OptTable"/>
          <a:extLst>
            <a:ext uri="{FF2B5EF4-FFF2-40B4-BE49-F238E27FC236}">
              <a16:creationId xmlns:a16="http://schemas.microsoft.com/office/drawing/2014/main" id="{29CC3E0F-04B0-0D1D-2716-B4ACFD6BE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18691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190500</xdr:colOff>
      <xdr:row>25</xdr:row>
      <xdr:rowOff>142875</xdr:rowOff>
    </xdr:to>
    <xdr:pic>
      <xdr:nvPicPr>
        <xdr:cNvPr id="298" name="Picture 297" descr="Down_Arrow">
          <a:hlinkClick xmlns:r="http://schemas.openxmlformats.org/officeDocument/2006/relationships" r:id="rId36" tgtFrame="OptTable"/>
          <a:extLst>
            <a:ext uri="{FF2B5EF4-FFF2-40B4-BE49-F238E27FC236}">
              <a16:creationId xmlns:a16="http://schemas.microsoft.com/office/drawing/2014/main" id="{07F91B0F-F768-6B27-7EFC-0C19BE477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22253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190500</xdr:colOff>
      <xdr:row>53</xdr:row>
      <xdr:rowOff>142875</xdr:rowOff>
    </xdr:to>
    <xdr:pic>
      <xdr:nvPicPr>
        <xdr:cNvPr id="299" name="Picture 298" descr="Down_Arrow">
          <a:hlinkClick xmlns:r="http://schemas.openxmlformats.org/officeDocument/2006/relationships" r:id="rId67" tgtFrame="OptTable"/>
          <a:extLst>
            <a:ext uri="{FF2B5EF4-FFF2-40B4-BE49-F238E27FC236}">
              <a16:creationId xmlns:a16="http://schemas.microsoft.com/office/drawing/2014/main" id="{DB4ACBC5-DAB4-CFF7-2024-D41EDB765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25653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190500</xdr:colOff>
      <xdr:row>27</xdr:row>
      <xdr:rowOff>142875</xdr:rowOff>
    </xdr:to>
    <xdr:pic>
      <xdr:nvPicPr>
        <xdr:cNvPr id="300" name="Picture 299" descr="Down_Arrow">
          <a:hlinkClick xmlns:r="http://schemas.openxmlformats.org/officeDocument/2006/relationships" r:id="rId41" tgtFrame="OptTable"/>
          <a:extLst>
            <a:ext uri="{FF2B5EF4-FFF2-40B4-BE49-F238E27FC236}">
              <a16:creationId xmlns:a16="http://schemas.microsoft.com/office/drawing/2014/main" id="{157A1425-B84D-BEEA-D08A-7C144E1E2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28082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190500</xdr:colOff>
      <xdr:row>15</xdr:row>
      <xdr:rowOff>142875</xdr:rowOff>
    </xdr:to>
    <xdr:pic>
      <xdr:nvPicPr>
        <xdr:cNvPr id="301" name="Picture 300" descr="Down_Arrow">
          <a:hlinkClick xmlns:r="http://schemas.openxmlformats.org/officeDocument/2006/relationships" r:id="rId69" tgtFrame="OptTable"/>
          <a:extLst>
            <a:ext uri="{FF2B5EF4-FFF2-40B4-BE49-F238E27FC236}">
              <a16:creationId xmlns:a16="http://schemas.microsoft.com/office/drawing/2014/main" id="{F9994266-244B-9DB1-3492-1D25AEC06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31159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190500</xdr:colOff>
      <xdr:row>15</xdr:row>
      <xdr:rowOff>142875</xdr:rowOff>
    </xdr:to>
    <xdr:pic>
      <xdr:nvPicPr>
        <xdr:cNvPr id="302" name="Picture 301" descr="Down_Arrow">
          <a:hlinkClick xmlns:r="http://schemas.openxmlformats.org/officeDocument/2006/relationships" r:id="rId70" tgtFrame="OptTable"/>
          <a:extLst>
            <a:ext uri="{FF2B5EF4-FFF2-40B4-BE49-F238E27FC236}">
              <a16:creationId xmlns:a16="http://schemas.microsoft.com/office/drawing/2014/main" id="{14B5DBCC-7F7E-23D4-6CA9-543F587F0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48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44</xdr:row>
      <xdr:rowOff>0</xdr:rowOff>
    </xdr:from>
    <xdr:to>
      <xdr:col>19</xdr:col>
      <xdr:colOff>190500</xdr:colOff>
      <xdr:row>44</xdr:row>
      <xdr:rowOff>142875</xdr:rowOff>
    </xdr:to>
    <xdr:pic>
      <xdr:nvPicPr>
        <xdr:cNvPr id="303" name="Picture 302" descr="Down_Arrow">
          <a:hlinkClick xmlns:r="http://schemas.openxmlformats.org/officeDocument/2006/relationships" r:id="rId71" tgtFrame="OptTable"/>
          <a:extLst>
            <a:ext uri="{FF2B5EF4-FFF2-40B4-BE49-F238E27FC236}">
              <a16:creationId xmlns:a16="http://schemas.microsoft.com/office/drawing/2014/main" id="{DACF3B9B-59BF-5D7D-9AF4-34E3E5B92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2590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50</xdr:row>
      <xdr:rowOff>0</xdr:rowOff>
    </xdr:from>
    <xdr:to>
      <xdr:col>19</xdr:col>
      <xdr:colOff>190500</xdr:colOff>
      <xdr:row>50</xdr:row>
      <xdr:rowOff>142875</xdr:rowOff>
    </xdr:to>
    <xdr:pic>
      <xdr:nvPicPr>
        <xdr:cNvPr id="304" name="Picture 303" descr="Down_Arrow">
          <a:hlinkClick xmlns:r="http://schemas.openxmlformats.org/officeDocument/2006/relationships" r:id="rId72" tgtFrame="OptTable"/>
          <a:extLst>
            <a:ext uri="{FF2B5EF4-FFF2-40B4-BE49-F238E27FC236}">
              <a16:creationId xmlns:a16="http://schemas.microsoft.com/office/drawing/2014/main" id="{AF30110D-84C3-6F2F-CDBC-8ED3A07F6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5829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19</xdr:col>
      <xdr:colOff>190500</xdr:colOff>
      <xdr:row>49</xdr:row>
      <xdr:rowOff>142875</xdr:rowOff>
    </xdr:to>
    <xdr:pic>
      <xdr:nvPicPr>
        <xdr:cNvPr id="305" name="Picture 304" descr="Down_Arrow">
          <a:hlinkClick xmlns:r="http://schemas.openxmlformats.org/officeDocument/2006/relationships" r:id="rId73" tgtFrame="OptTable"/>
          <a:extLst>
            <a:ext uri="{FF2B5EF4-FFF2-40B4-BE49-F238E27FC236}">
              <a16:creationId xmlns:a16="http://schemas.microsoft.com/office/drawing/2014/main" id="{AE9719D8-AF99-CD69-C7F6-333AB3077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9229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190500</xdr:colOff>
      <xdr:row>14</xdr:row>
      <xdr:rowOff>142875</xdr:rowOff>
    </xdr:to>
    <xdr:pic>
      <xdr:nvPicPr>
        <xdr:cNvPr id="306" name="Picture 305" descr="Down_Arrow">
          <a:hlinkClick xmlns:r="http://schemas.openxmlformats.org/officeDocument/2006/relationships" r:id="rId74" tgtFrame="OptTable"/>
          <a:extLst>
            <a:ext uri="{FF2B5EF4-FFF2-40B4-BE49-F238E27FC236}">
              <a16:creationId xmlns:a16="http://schemas.microsoft.com/office/drawing/2014/main" id="{4E3914E4-0E61-7AC9-BC04-6A2C49F75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2306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47</xdr:row>
      <xdr:rowOff>0</xdr:rowOff>
    </xdr:from>
    <xdr:to>
      <xdr:col>19</xdr:col>
      <xdr:colOff>190500</xdr:colOff>
      <xdr:row>47</xdr:row>
      <xdr:rowOff>142875</xdr:rowOff>
    </xdr:to>
    <xdr:pic>
      <xdr:nvPicPr>
        <xdr:cNvPr id="307" name="Picture 306" descr="Down_Arrow">
          <a:hlinkClick xmlns:r="http://schemas.openxmlformats.org/officeDocument/2006/relationships" r:id="rId37" tgtFrame="OptTable"/>
          <a:extLst>
            <a:ext uri="{FF2B5EF4-FFF2-40B4-BE49-F238E27FC236}">
              <a16:creationId xmlns:a16="http://schemas.microsoft.com/office/drawing/2014/main" id="{64FD2BFA-3560-12F3-D824-D2C58F23D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4249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190500</xdr:colOff>
      <xdr:row>12</xdr:row>
      <xdr:rowOff>142875</xdr:rowOff>
    </xdr:to>
    <xdr:pic>
      <xdr:nvPicPr>
        <xdr:cNvPr id="308" name="Picture 307" descr="Down_Arrow">
          <a:hlinkClick xmlns:r="http://schemas.openxmlformats.org/officeDocument/2006/relationships" r:id="rId75" tgtFrame="OptTable"/>
          <a:extLst>
            <a:ext uri="{FF2B5EF4-FFF2-40B4-BE49-F238E27FC236}">
              <a16:creationId xmlns:a16="http://schemas.microsoft.com/office/drawing/2014/main" id="{4CAD11C3-0CB5-B09C-DDB3-95E5086F0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6516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53</xdr:row>
      <xdr:rowOff>0</xdr:rowOff>
    </xdr:from>
    <xdr:to>
      <xdr:col>19</xdr:col>
      <xdr:colOff>190500</xdr:colOff>
      <xdr:row>53</xdr:row>
      <xdr:rowOff>142875</xdr:rowOff>
    </xdr:to>
    <xdr:pic>
      <xdr:nvPicPr>
        <xdr:cNvPr id="309" name="Picture 308" descr="Down_Arrow">
          <a:hlinkClick xmlns:r="http://schemas.openxmlformats.org/officeDocument/2006/relationships" r:id="rId43" tgtFrame="OptTable"/>
          <a:extLst>
            <a:ext uri="{FF2B5EF4-FFF2-40B4-BE49-F238E27FC236}">
              <a16:creationId xmlns:a16="http://schemas.microsoft.com/office/drawing/2014/main" id="{8D6AFB7F-62C6-A9C0-156D-48D697391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8945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34</xdr:row>
      <xdr:rowOff>0</xdr:rowOff>
    </xdr:from>
    <xdr:to>
      <xdr:col>19</xdr:col>
      <xdr:colOff>190500</xdr:colOff>
      <xdr:row>34</xdr:row>
      <xdr:rowOff>142875</xdr:rowOff>
    </xdr:to>
    <xdr:pic>
      <xdr:nvPicPr>
        <xdr:cNvPr id="310" name="Picture 309" descr="Down_Arrow">
          <a:hlinkClick xmlns:r="http://schemas.openxmlformats.org/officeDocument/2006/relationships" r:id="rId76" tgtFrame="OptTable"/>
          <a:extLst>
            <a:ext uri="{FF2B5EF4-FFF2-40B4-BE49-F238E27FC236}">
              <a16:creationId xmlns:a16="http://schemas.microsoft.com/office/drawing/2014/main" id="{25823DE2-2C31-C2EF-39C5-4D24B8200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22021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41</xdr:row>
      <xdr:rowOff>0</xdr:rowOff>
    </xdr:from>
    <xdr:to>
      <xdr:col>19</xdr:col>
      <xdr:colOff>190500</xdr:colOff>
      <xdr:row>41</xdr:row>
      <xdr:rowOff>142875</xdr:rowOff>
    </xdr:to>
    <xdr:pic>
      <xdr:nvPicPr>
        <xdr:cNvPr id="311" name="Picture 310" descr="Down_Arrow">
          <a:hlinkClick xmlns:r="http://schemas.openxmlformats.org/officeDocument/2006/relationships" r:id="rId77" tgtFrame="OptTable"/>
          <a:extLst>
            <a:ext uri="{FF2B5EF4-FFF2-40B4-BE49-F238E27FC236}">
              <a16:creationId xmlns:a16="http://schemas.microsoft.com/office/drawing/2014/main" id="{FDD14A21-E430-1F82-9BF5-0384AF5E9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24774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42</xdr:row>
      <xdr:rowOff>0</xdr:rowOff>
    </xdr:from>
    <xdr:to>
      <xdr:col>19</xdr:col>
      <xdr:colOff>190500</xdr:colOff>
      <xdr:row>42</xdr:row>
      <xdr:rowOff>142875</xdr:rowOff>
    </xdr:to>
    <xdr:pic>
      <xdr:nvPicPr>
        <xdr:cNvPr id="312" name="Picture 311" descr="Down_Arrow">
          <a:hlinkClick xmlns:r="http://schemas.openxmlformats.org/officeDocument/2006/relationships" r:id="rId78" tgtFrame="OptTable"/>
          <a:extLst>
            <a:ext uri="{FF2B5EF4-FFF2-40B4-BE49-F238E27FC236}">
              <a16:creationId xmlns:a16="http://schemas.microsoft.com/office/drawing/2014/main" id="{920BCF9C-8EBC-726B-4D60-6C81454C2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27689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190500</xdr:colOff>
      <xdr:row>25</xdr:row>
      <xdr:rowOff>142875</xdr:rowOff>
    </xdr:to>
    <xdr:pic>
      <xdr:nvPicPr>
        <xdr:cNvPr id="313" name="Picture 312" descr="Down_Arrow">
          <a:hlinkClick xmlns:r="http://schemas.openxmlformats.org/officeDocument/2006/relationships" r:id="rId79" tgtFrame="OptTable"/>
          <a:extLst>
            <a:ext uri="{FF2B5EF4-FFF2-40B4-BE49-F238E27FC236}">
              <a16:creationId xmlns:a16="http://schemas.microsoft.com/office/drawing/2014/main" id="{309C9CCE-B541-003E-787F-C739F3748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30603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190500</xdr:colOff>
      <xdr:row>3</xdr:row>
      <xdr:rowOff>142875</xdr:rowOff>
    </xdr:to>
    <xdr:pic>
      <xdr:nvPicPr>
        <xdr:cNvPr id="314" name="Picture 313" descr="Down_Arrow">
          <a:hlinkClick xmlns:r="http://schemas.openxmlformats.org/officeDocument/2006/relationships" r:id="rId80" tgtFrame="OptTable"/>
          <a:extLst>
            <a:ext uri="{FF2B5EF4-FFF2-40B4-BE49-F238E27FC236}">
              <a16:creationId xmlns:a16="http://schemas.microsoft.com/office/drawing/2014/main" id="{ED5072DC-3BCB-4511-64A3-29AF6094F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32708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190500</xdr:colOff>
      <xdr:row>8</xdr:row>
      <xdr:rowOff>142875</xdr:rowOff>
    </xdr:to>
    <xdr:pic>
      <xdr:nvPicPr>
        <xdr:cNvPr id="315" name="Picture 314" descr="Down_Arrow">
          <a:hlinkClick xmlns:r="http://schemas.openxmlformats.org/officeDocument/2006/relationships" r:id="rId81" tgtFrame="OptTable"/>
          <a:extLst>
            <a:ext uri="{FF2B5EF4-FFF2-40B4-BE49-F238E27FC236}">
              <a16:creationId xmlns:a16="http://schemas.microsoft.com/office/drawing/2014/main" id="{732E817A-5E84-2B87-F994-411BDE8FB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34651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190500</xdr:colOff>
      <xdr:row>18</xdr:row>
      <xdr:rowOff>142875</xdr:rowOff>
    </xdr:to>
    <xdr:pic>
      <xdr:nvPicPr>
        <xdr:cNvPr id="316" name="Picture 315" descr="Down_Arrow">
          <a:hlinkClick xmlns:r="http://schemas.openxmlformats.org/officeDocument/2006/relationships" r:id="rId82" tgtFrame="OptTable"/>
          <a:extLst>
            <a:ext uri="{FF2B5EF4-FFF2-40B4-BE49-F238E27FC236}">
              <a16:creationId xmlns:a16="http://schemas.microsoft.com/office/drawing/2014/main" id="{719A7B68-7435-8420-CC78-E0E921FC3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36918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35</xdr:row>
      <xdr:rowOff>0</xdr:rowOff>
    </xdr:from>
    <xdr:to>
      <xdr:col>19</xdr:col>
      <xdr:colOff>190500</xdr:colOff>
      <xdr:row>35</xdr:row>
      <xdr:rowOff>142875</xdr:rowOff>
    </xdr:to>
    <xdr:pic>
      <xdr:nvPicPr>
        <xdr:cNvPr id="317" name="Picture 316" descr="Down_Arrow">
          <a:hlinkClick xmlns:r="http://schemas.openxmlformats.org/officeDocument/2006/relationships" r:id="rId83" tgtFrame="OptTable"/>
          <a:extLst>
            <a:ext uri="{FF2B5EF4-FFF2-40B4-BE49-F238E27FC236}">
              <a16:creationId xmlns:a16="http://schemas.microsoft.com/office/drawing/2014/main" id="{21956EBC-33AC-1CBD-2811-B7E1C0057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39833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28</xdr:row>
      <xdr:rowOff>0</xdr:rowOff>
    </xdr:from>
    <xdr:to>
      <xdr:col>19</xdr:col>
      <xdr:colOff>190500</xdr:colOff>
      <xdr:row>28</xdr:row>
      <xdr:rowOff>142875</xdr:rowOff>
    </xdr:to>
    <xdr:pic>
      <xdr:nvPicPr>
        <xdr:cNvPr id="318" name="Picture 317" descr="Down_Arrow">
          <a:hlinkClick xmlns:r="http://schemas.openxmlformats.org/officeDocument/2006/relationships" r:id="rId84" tgtFrame="OptTable"/>
          <a:extLst>
            <a:ext uri="{FF2B5EF4-FFF2-40B4-BE49-F238E27FC236}">
              <a16:creationId xmlns:a16="http://schemas.microsoft.com/office/drawing/2014/main" id="{07656E24-C2A4-6C69-6D66-98604908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42748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190500</xdr:colOff>
      <xdr:row>29</xdr:row>
      <xdr:rowOff>142875</xdr:rowOff>
    </xdr:to>
    <xdr:pic>
      <xdr:nvPicPr>
        <xdr:cNvPr id="319" name="Picture 318" descr="Down_Arrow">
          <a:hlinkClick xmlns:r="http://schemas.openxmlformats.org/officeDocument/2006/relationships" r:id="rId84" tgtFrame="OptTable"/>
          <a:extLst>
            <a:ext uri="{FF2B5EF4-FFF2-40B4-BE49-F238E27FC236}">
              <a16:creationId xmlns:a16="http://schemas.microsoft.com/office/drawing/2014/main" id="{00CC352C-3AD4-3EC2-FF5D-F63413610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45015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190500</xdr:colOff>
      <xdr:row>19</xdr:row>
      <xdr:rowOff>142875</xdr:rowOff>
    </xdr:to>
    <xdr:pic>
      <xdr:nvPicPr>
        <xdr:cNvPr id="320" name="Picture 319" descr="Down_Arrow">
          <a:hlinkClick xmlns:r="http://schemas.openxmlformats.org/officeDocument/2006/relationships" r:id="rId82" tgtFrame="OptTable"/>
          <a:extLst>
            <a:ext uri="{FF2B5EF4-FFF2-40B4-BE49-F238E27FC236}">
              <a16:creationId xmlns:a16="http://schemas.microsoft.com/office/drawing/2014/main" id="{4B3A6B7C-04B2-8866-22EC-A44CC6F40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47282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190500</xdr:colOff>
      <xdr:row>4</xdr:row>
      <xdr:rowOff>142875</xdr:rowOff>
    </xdr:to>
    <xdr:pic>
      <xdr:nvPicPr>
        <xdr:cNvPr id="321" name="Picture 320" descr="Down_Arrow">
          <a:hlinkClick xmlns:r="http://schemas.openxmlformats.org/officeDocument/2006/relationships" r:id="rId80" tgtFrame="OptTable"/>
          <a:extLst>
            <a:ext uri="{FF2B5EF4-FFF2-40B4-BE49-F238E27FC236}">
              <a16:creationId xmlns:a16="http://schemas.microsoft.com/office/drawing/2014/main" id="{ADE73F2F-BDB1-496C-2415-011729968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49549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190500</xdr:colOff>
      <xdr:row>7</xdr:row>
      <xdr:rowOff>142875</xdr:rowOff>
    </xdr:to>
    <xdr:pic>
      <xdr:nvPicPr>
        <xdr:cNvPr id="322" name="Picture 321" descr="Down_Arrow">
          <a:hlinkClick xmlns:r="http://schemas.openxmlformats.org/officeDocument/2006/relationships" r:id="rId32" tgtFrame="OptTable"/>
          <a:extLst>
            <a:ext uri="{FF2B5EF4-FFF2-40B4-BE49-F238E27FC236}">
              <a16:creationId xmlns:a16="http://schemas.microsoft.com/office/drawing/2014/main" id="{175356F5-372E-7521-1F2D-6316B1FCD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51492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190500</xdr:colOff>
      <xdr:row>13</xdr:row>
      <xdr:rowOff>142875</xdr:rowOff>
    </xdr:to>
    <xdr:pic>
      <xdr:nvPicPr>
        <xdr:cNvPr id="323" name="Picture 322" descr="Down_Arrow">
          <a:hlinkClick xmlns:r="http://schemas.openxmlformats.org/officeDocument/2006/relationships" r:id="rId17" tgtFrame="OptTable"/>
          <a:extLst>
            <a:ext uri="{FF2B5EF4-FFF2-40B4-BE49-F238E27FC236}">
              <a16:creationId xmlns:a16="http://schemas.microsoft.com/office/drawing/2014/main" id="{55495AFF-EBE6-ADBF-F13F-767F72E4E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53759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31</xdr:row>
      <xdr:rowOff>0</xdr:rowOff>
    </xdr:from>
    <xdr:to>
      <xdr:col>19</xdr:col>
      <xdr:colOff>190500</xdr:colOff>
      <xdr:row>31</xdr:row>
      <xdr:rowOff>142875</xdr:rowOff>
    </xdr:to>
    <xdr:pic>
      <xdr:nvPicPr>
        <xdr:cNvPr id="324" name="Picture 323" descr="Down_Arrow">
          <a:hlinkClick xmlns:r="http://schemas.openxmlformats.org/officeDocument/2006/relationships" r:id="rId85" tgtFrame="OptTable"/>
          <a:extLst>
            <a:ext uri="{FF2B5EF4-FFF2-40B4-BE49-F238E27FC236}">
              <a16:creationId xmlns:a16="http://schemas.microsoft.com/office/drawing/2014/main" id="{E47BE941-0FA7-5EE3-58D1-035903C99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56511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190500</xdr:colOff>
      <xdr:row>9</xdr:row>
      <xdr:rowOff>142875</xdr:rowOff>
    </xdr:to>
    <xdr:pic>
      <xdr:nvPicPr>
        <xdr:cNvPr id="325" name="Picture 324" descr="Down_Arrow">
          <a:hlinkClick xmlns:r="http://schemas.openxmlformats.org/officeDocument/2006/relationships" r:id="rId24" tgtFrame="OptTable"/>
          <a:extLst>
            <a:ext uri="{FF2B5EF4-FFF2-40B4-BE49-F238E27FC236}">
              <a16:creationId xmlns:a16="http://schemas.microsoft.com/office/drawing/2014/main" id="{40DE592A-DBB1-07E5-5679-30566C34F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59264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33</xdr:row>
      <xdr:rowOff>0</xdr:rowOff>
    </xdr:from>
    <xdr:to>
      <xdr:col>19</xdr:col>
      <xdr:colOff>190500</xdr:colOff>
      <xdr:row>33</xdr:row>
      <xdr:rowOff>142875</xdr:rowOff>
    </xdr:to>
    <xdr:pic>
      <xdr:nvPicPr>
        <xdr:cNvPr id="326" name="Picture 325" descr="Down_Arrow">
          <a:hlinkClick xmlns:r="http://schemas.openxmlformats.org/officeDocument/2006/relationships" r:id="rId33" tgtFrame="OptTable"/>
          <a:extLst>
            <a:ext uri="{FF2B5EF4-FFF2-40B4-BE49-F238E27FC236}">
              <a16:creationId xmlns:a16="http://schemas.microsoft.com/office/drawing/2014/main" id="{49F6FFDF-BA08-B752-BD3F-55D5647E5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62179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51</xdr:row>
      <xdr:rowOff>0</xdr:rowOff>
    </xdr:from>
    <xdr:to>
      <xdr:col>19</xdr:col>
      <xdr:colOff>190500</xdr:colOff>
      <xdr:row>51</xdr:row>
      <xdr:rowOff>142875</xdr:rowOff>
    </xdr:to>
    <xdr:pic>
      <xdr:nvPicPr>
        <xdr:cNvPr id="327" name="Picture 326" descr="Down_Arrow">
          <a:hlinkClick xmlns:r="http://schemas.openxmlformats.org/officeDocument/2006/relationships" r:id="rId45" tgtFrame="OptTable"/>
          <a:extLst>
            <a:ext uri="{FF2B5EF4-FFF2-40B4-BE49-F238E27FC236}">
              <a16:creationId xmlns:a16="http://schemas.microsoft.com/office/drawing/2014/main" id="{8ACD519B-F3F6-278B-75E4-009B84702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65417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36</xdr:row>
      <xdr:rowOff>0</xdr:rowOff>
    </xdr:from>
    <xdr:to>
      <xdr:col>19</xdr:col>
      <xdr:colOff>190500</xdr:colOff>
      <xdr:row>36</xdr:row>
      <xdr:rowOff>142875</xdr:rowOff>
    </xdr:to>
    <xdr:pic>
      <xdr:nvPicPr>
        <xdr:cNvPr id="328" name="Picture 327" descr="Down_Arrow">
          <a:hlinkClick xmlns:r="http://schemas.openxmlformats.org/officeDocument/2006/relationships" r:id="rId83" tgtFrame="OptTable"/>
          <a:extLst>
            <a:ext uri="{FF2B5EF4-FFF2-40B4-BE49-F238E27FC236}">
              <a16:creationId xmlns:a16="http://schemas.microsoft.com/office/drawing/2014/main" id="{718A2D78-389B-0A74-5933-3CF92833F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68494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190500</xdr:colOff>
      <xdr:row>6</xdr:row>
      <xdr:rowOff>142875</xdr:rowOff>
    </xdr:to>
    <xdr:pic>
      <xdr:nvPicPr>
        <xdr:cNvPr id="329" name="Picture 328" descr="Down_Arrow">
          <a:hlinkClick xmlns:r="http://schemas.openxmlformats.org/officeDocument/2006/relationships" r:id="rId63" tgtFrame="OptTable"/>
          <a:extLst>
            <a:ext uri="{FF2B5EF4-FFF2-40B4-BE49-F238E27FC236}">
              <a16:creationId xmlns:a16="http://schemas.microsoft.com/office/drawing/2014/main" id="{C22A3059-31E4-EBDF-18A9-78F591FA6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71570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190500</xdr:colOff>
      <xdr:row>37</xdr:row>
      <xdr:rowOff>142875</xdr:rowOff>
    </xdr:to>
    <xdr:pic>
      <xdr:nvPicPr>
        <xdr:cNvPr id="330" name="Picture 329" descr="Down_Arrow">
          <a:hlinkClick xmlns:r="http://schemas.openxmlformats.org/officeDocument/2006/relationships" r:id="rId86" tgtFrame="OptTable"/>
          <a:extLst>
            <a:ext uri="{FF2B5EF4-FFF2-40B4-BE49-F238E27FC236}">
              <a16:creationId xmlns:a16="http://schemas.microsoft.com/office/drawing/2014/main" id="{AEA489B3-7226-5ED3-6652-49DE60E24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74161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46</xdr:row>
      <xdr:rowOff>0</xdr:rowOff>
    </xdr:from>
    <xdr:to>
      <xdr:col>19</xdr:col>
      <xdr:colOff>190500</xdr:colOff>
      <xdr:row>46</xdr:row>
      <xdr:rowOff>142875</xdr:rowOff>
    </xdr:to>
    <xdr:pic>
      <xdr:nvPicPr>
        <xdr:cNvPr id="331" name="Picture 330" descr="Down_Arrow">
          <a:hlinkClick xmlns:r="http://schemas.openxmlformats.org/officeDocument/2006/relationships" r:id="rId29" tgtFrame="OptTable"/>
          <a:extLst>
            <a:ext uri="{FF2B5EF4-FFF2-40B4-BE49-F238E27FC236}">
              <a16:creationId xmlns:a16="http://schemas.microsoft.com/office/drawing/2014/main" id="{948253C6-9FBE-5DC6-F529-B5681A4F2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77562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190500</xdr:colOff>
      <xdr:row>11</xdr:row>
      <xdr:rowOff>142875</xdr:rowOff>
    </xdr:to>
    <xdr:pic>
      <xdr:nvPicPr>
        <xdr:cNvPr id="332" name="Picture 331" descr="Down_Arrow">
          <a:hlinkClick xmlns:r="http://schemas.openxmlformats.org/officeDocument/2006/relationships" r:id="rId87" tgtFrame="OptTable"/>
          <a:extLst>
            <a:ext uri="{FF2B5EF4-FFF2-40B4-BE49-F238E27FC236}">
              <a16:creationId xmlns:a16="http://schemas.microsoft.com/office/drawing/2014/main" id="{7E9FD999-3AAA-ABE3-3499-B35E9D8F7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80962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45</xdr:row>
      <xdr:rowOff>0</xdr:rowOff>
    </xdr:from>
    <xdr:to>
      <xdr:col>19</xdr:col>
      <xdr:colOff>190500</xdr:colOff>
      <xdr:row>45</xdr:row>
      <xdr:rowOff>142875</xdr:rowOff>
    </xdr:to>
    <xdr:pic>
      <xdr:nvPicPr>
        <xdr:cNvPr id="333" name="Picture 332" descr="Down_Arrow">
          <a:hlinkClick xmlns:r="http://schemas.openxmlformats.org/officeDocument/2006/relationships" r:id="rId39" tgtFrame="OptTable"/>
          <a:extLst>
            <a:ext uri="{FF2B5EF4-FFF2-40B4-BE49-F238E27FC236}">
              <a16:creationId xmlns:a16="http://schemas.microsoft.com/office/drawing/2014/main" id="{496B2A56-F3CB-BE13-AB35-7B8DF5AF0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84524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43</xdr:row>
      <xdr:rowOff>0</xdr:rowOff>
    </xdr:from>
    <xdr:to>
      <xdr:col>19</xdr:col>
      <xdr:colOff>190500</xdr:colOff>
      <xdr:row>43</xdr:row>
      <xdr:rowOff>142875</xdr:rowOff>
    </xdr:to>
    <xdr:pic>
      <xdr:nvPicPr>
        <xdr:cNvPr id="334" name="Picture 333" descr="Down_Arrow">
          <a:hlinkClick xmlns:r="http://schemas.openxmlformats.org/officeDocument/2006/relationships" r:id="rId64" tgtFrame="OptTable"/>
          <a:extLst>
            <a:ext uri="{FF2B5EF4-FFF2-40B4-BE49-F238E27FC236}">
              <a16:creationId xmlns:a16="http://schemas.microsoft.com/office/drawing/2014/main" id="{E3A2005A-1F01-3ED3-4A89-AEA0845D9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88087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190500</xdr:colOff>
      <xdr:row>5</xdr:row>
      <xdr:rowOff>142875</xdr:rowOff>
    </xdr:to>
    <xdr:pic>
      <xdr:nvPicPr>
        <xdr:cNvPr id="335" name="Picture 334" descr="Down_Arrow">
          <a:hlinkClick xmlns:r="http://schemas.openxmlformats.org/officeDocument/2006/relationships" r:id="rId31" tgtFrame="OptTable"/>
          <a:extLst>
            <a:ext uri="{FF2B5EF4-FFF2-40B4-BE49-F238E27FC236}">
              <a16:creationId xmlns:a16="http://schemas.microsoft.com/office/drawing/2014/main" id="{0383CFF8-FD67-44B8-743B-BB9541762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91649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190500</xdr:colOff>
      <xdr:row>17</xdr:row>
      <xdr:rowOff>142875</xdr:rowOff>
    </xdr:to>
    <xdr:pic>
      <xdr:nvPicPr>
        <xdr:cNvPr id="336" name="Picture 335" descr="Down_Arrow">
          <a:hlinkClick xmlns:r="http://schemas.openxmlformats.org/officeDocument/2006/relationships" r:id="rId23" tgtFrame="OptTable"/>
          <a:extLst>
            <a:ext uri="{FF2B5EF4-FFF2-40B4-BE49-F238E27FC236}">
              <a16:creationId xmlns:a16="http://schemas.microsoft.com/office/drawing/2014/main" id="{004E4F38-94ED-3923-D168-D1C0EF015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94240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190500</xdr:colOff>
      <xdr:row>30</xdr:row>
      <xdr:rowOff>142875</xdr:rowOff>
    </xdr:to>
    <xdr:pic>
      <xdr:nvPicPr>
        <xdr:cNvPr id="337" name="Picture 336" descr="Down_Arrow">
          <a:hlinkClick xmlns:r="http://schemas.openxmlformats.org/officeDocument/2006/relationships" r:id="rId42" tgtFrame="OptTable"/>
          <a:extLst>
            <a:ext uri="{FF2B5EF4-FFF2-40B4-BE49-F238E27FC236}">
              <a16:creationId xmlns:a16="http://schemas.microsoft.com/office/drawing/2014/main" id="{5484497F-B34C-07F1-4DCE-5D38B5195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96831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190500</xdr:colOff>
      <xdr:row>21</xdr:row>
      <xdr:rowOff>142875</xdr:rowOff>
    </xdr:to>
    <xdr:pic>
      <xdr:nvPicPr>
        <xdr:cNvPr id="338" name="Picture 337" descr="Down_Arrow">
          <a:hlinkClick xmlns:r="http://schemas.openxmlformats.org/officeDocument/2006/relationships" r:id="rId88" tgtFrame="OptTable"/>
          <a:extLst>
            <a:ext uri="{FF2B5EF4-FFF2-40B4-BE49-F238E27FC236}">
              <a16:creationId xmlns:a16="http://schemas.microsoft.com/office/drawing/2014/main" id="{CB9618C2-19CD-94B4-56D8-B7972FDCD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00393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19</xdr:col>
      <xdr:colOff>190500</xdr:colOff>
      <xdr:row>48</xdr:row>
      <xdr:rowOff>142875</xdr:rowOff>
    </xdr:to>
    <xdr:pic>
      <xdr:nvPicPr>
        <xdr:cNvPr id="339" name="Picture 338" descr="Down_Arrow">
          <a:hlinkClick xmlns:r="http://schemas.openxmlformats.org/officeDocument/2006/relationships" r:id="rId65" tgtFrame="OptTable"/>
          <a:extLst>
            <a:ext uri="{FF2B5EF4-FFF2-40B4-BE49-F238E27FC236}">
              <a16:creationId xmlns:a16="http://schemas.microsoft.com/office/drawing/2014/main" id="{04B72273-F3EB-9416-6944-6BDA50F5C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03632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38</xdr:row>
      <xdr:rowOff>0</xdr:rowOff>
    </xdr:from>
    <xdr:to>
      <xdr:col>19</xdr:col>
      <xdr:colOff>190500</xdr:colOff>
      <xdr:row>38</xdr:row>
      <xdr:rowOff>142875</xdr:rowOff>
    </xdr:to>
    <xdr:pic>
      <xdr:nvPicPr>
        <xdr:cNvPr id="340" name="Picture 339" descr="Down_Arrow">
          <a:hlinkClick xmlns:r="http://schemas.openxmlformats.org/officeDocument/2006/relationships" r:id="rId89" tgtFrame="OptTable"/>
          <a:extLst>
            <a:ext uri="{FF2B5EF4-FFF2-40B4-BE49-F238E27FC236}">
              <a16:creationId xmlns:a16="http://schemas.microsoft.com/office/drawing/2014/main" id="{A6EB7214-F318-22E2-AEE4-A08BC662B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07032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190500</xdr:colOff>
      <xdr:row>20</xdr:row>
      <xdr:rowOff>142875</xdr:rowOff>
    </xdr:to>
    <xdr:pic>
      <xdr:nvPicPr>
        <xdr:cNvPr id="341" name="Picture 340" descr="Down_Arrow">
          <a:hlinkClick xmlns:r="http://schemas.openxmlformats.org/officeDocument/2006/relationships" r:id="rId88" tgtFrame="OptTable"/>
          <a:extLst>
            <a:ext uri="{FF2B5EF4-FFF2-40B4-BE49-F238E27FC236}">
              <a16:creationId xmlns:a16="http://schemas.microsoft.com/office/drawing/2014/main" id="{7AF06956-30A7-2694-FB30-77900FEAF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10270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39</xdr:row>
      <xdr:rowOff>0</xdr:rowOff>
    </xdr:from>
    <xdr:to>
      <xdr:col>19</xdr:col>
      <xdr:colOff>190500</xdr:colOff>
      <xdr:row>39</xdr:row>
      <xdr:rowOff>142875</xdr:rowOff>
    </xdr:to>
    <xdr:pic>
      <xdr:nvPicPr>
        <xdr:cNvPr id="342" name="Picture 341" descr="Down_Arrow">
          <a:hlinkClick xmlns:r="http://schemas.openxmlformats.org/officeDocument/2006/relationships" r:id="rId90" tgtFrame="OptTable"/>
          <a:extLst>
            <a:ext uri="{FF2B5EF4-FFF2-40B4-BE49-F238E27FC236}">
              <a16:creationId xmlns:a16="http://schemas.microsoft.com/office/drawing/2014/main" id="{B2923BFF-53FE-66A6-A3EC-4E46AD299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13509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40</xdr:row>
      <xdr:rowOff>0</xdr:rowOff>
    </xdr:from>
    <xdr:to>
      <xdr:col>19</xdr:col>
      <xdr:colOff>190500</xdr:colOff>
      <xdr:row>40</xdr:row>
      <xdr:rowOff>142875</xdr:rowOff>
    </xdr:to>
    <xdr:pic>
      <xdr:nvPicPr>
        <xdr:cNvPr id="343" name="Picture 342" descr="Down_Arrow">
          <a:hlinkClick xmlns:r="http://schemas.openxmlformats.org/officeDocument/2006/relationships" r:id="rId90" tgtFrame="OptTable"/>
          <a:extLst>
            <a:ext uri="{FF2B5EF4-FFF2-40B4-BE49-F238E27FC236}">
              <a16:creationId xmlns:a16="http://schemas.microsoft.com/office/drawing/2014/main" id="{D77E9B7A-3763-23C2-6AE7-3542DEC9D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16586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190500</xdr:colOff>
      <xdr:row>1</xdr:row>
      <xdr:rowOff>142875</xdr:rowOff>
    </xdr:to>
    <xdr:pic>
      <xdr:nvPicPr>
        <xdr:cNvPr id="344" name="Picture 343" descr="Down_Arrow">
          <a:hlinkClick xmlns:r="http://schemas.openxmlformats.org/officeDocument/2006/relationships" r:id="rId91" tgtFrame="OptTable"/>
          <a:extLst>
            <a:ext uri="{FF2B5EF4-FFF2-40B4-BE49-F238E27FC236}">
              <a16:creationId xmlns:a16="http://schemas.microsoft.com/office/drawing/2014/main" id="{BC5CB8A9-AAEC-5CFE-56DC-8E4D1A8F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19662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32</xdr:row>
      <xdr:rowOff>0</xdr:rowOff>
    </xdr:from>
    <xdr:to>
      <xdr:col>19</xdr:col>
      <xdr:colOff>190500</xdr:colOff>
      <xdr:row>32</xdr:row>
      <xdr:rowOff>142875</xdr:rowOff>
    </xdr:to>
    <xdr:pic>
      <xdr:nvPicPr>
        <xdr:cNvPr id="345" name="Picture 344" descr="Down_Arrow">
          <a:hlinkClick xmlns:r="http://schemas.openxmlformats.org/officeDocument/2006/relationships" r:id="rId33" tgtFrame="OptTable"/>
          <a:extLst>
            <a:ext uri="{FF2B5EF4-FFF2-40B4-BE49-F238E27FC236}">
              <a16:creationId xmlns:a16="http://schemas.microsoft.com/office/drawing/2014/main" id="{3ED404A3-DC07-DCE8-DDA2-0921D0360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22901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190500</xdr:colOff>
      <xdr:row>16</xdr:row>
      <xdr:rowOff>142875</xdr:rowOff>
    </xdr:to>
    <xdr:pic>
      <xdr:nvPicPr>
        <xdr:cNvPr id="346" name="Picture 345" descr="Down_Arrow">
          <a:hlinkClick xmlns:r="http://schemas.openxmlformats.org/officeDocument/2006/relationships" r:id="rId70" tgtFrame="OptTable"/>
          <a:extLst>
            <a:ext uri="{FF2B5EF4-FFF2-40B4-BE49-F238E27FC236}">
              <a16:creationId xmlns:a16="http://schemas.microsoft.com/office/drawing/2014/main" id="{35A37A09-E954-4898-11EA-9D30F4867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25329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190500</xdr:colOff>
      <xdr:row>10</xdr:row>
      <xdr:rowOff>142875</xdr:rowOff>
    </xdr:to>
    <xdr:pic>
      <xdr:nvPicPr>
        <xdr:cNvPr id="347" name="Picture 346" descr="Down_Arrow">
          <a:hlinkClick xmlns:r="http://schemas.openxmlformats.org/officeDocument/2006/relationships" r:id="rId92" tgtFrame="OptTable"/>
          <a:extLst>
            <a:ext uri="{FF2B5EF4-FFF2-40B4-BE49-F238E27FC236}">
              <a16:creationId xmlns:a16="http://schemas.microsoft.com/office/drawing/2014/main" id="{6A0F0CE4-698F-7B3A-78EB-47B7D0976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27758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27</xdr:row>
      <xdr:rowOff>0</xdr:rowOff>
    </xdr:from>
    <xdr:to>
      <xdr:col>19</xdr:col>
      <xdr:colOff>190500</xdr:colOff>
      <xdr:row>27</xdr:row>
      <xdr:rowOff>142875</xdr:rowOff>
    </xdr:to>
    <xdr:pic>
      <xdr:nvPicPr>
        <xdr:cNvPr id="348" name="Picture 347" descr="Down_Arrow">
          <a:hlinkClick xmlns:r="http://schemas.openxmlformats.org/officeDocument/2006/relationships" r:id="rId93" tgtFrame="OptTable"/>
          <a:extLst>
            <a:ext uri="{FF2B5EF4-FFF2-40B4-BE49-F238E27FC236}">
              <a16:creationId xmlns:a16="http://schemas.microsoft.com/office/drawing/2014/main" id="{11DE8F42-B13C-43D0-6419-00C74D71B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30349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190500</xdr:colOff>
      <xdr:row>22</xdr:row>
      <xdr:rowOff>142875</xdr:rowOff>
    </xdr:to>
    <xdr:pic>
      <xdr:nvPicPr>
        <xdr:cNvPr id="349" name="Picture 348" descr="Down_Arrow">
          <a:hlinkClick xmlns:r="http://schemas.openxmlformats.org/officeDocument/2006/relationships" r:id="rId94" tgtFrame="OptTable"/>
          <a:extLst>
            <a:ext uri="{FF2B5EF4-FFF2-40B4-BE49-F238E27FC236}">
              <a16:creationId xmlns:a16="http://schemas.microsoft.com/office/drawing/2014/main" id="{2B8E2080-799A-4B0F-9A80-CB82AC26C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33588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190500</xdr:colOff>
      <xdr:row>23</xdr:row>
      <xdr:rowOff>142875</xdr:rowOff>
    </xdr:to>
    <xdr:pic>
      <xdr:nvPicPr>
        <xdr:cNvPr id="350" name="Picture 349" descr="Down_Arrow">
          <a:hlinkClick xmlns:r="http://schemas.openxmlformats.org/officeDocument/2006/relationships" r:id="rId94" tgtFrame="OptTable"/>
          <a:extLst>
            <a:ext uri="{FF2B5EF4-FFF2-40B4-BE49-F238E27FC236}">
              <a16:creationId xmlns:a16="http://schemas.microsoft.com/office/drawing/2014/main" id="{FE526D47-E344-4FCA-22FF-D691CD28E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36502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52</xdr:row>
      <xdr:rowOff>0</xdr:rowOff>
    </xdr:from>
    <xdr:to>
      <xdr:col>19</xdr:col>
      <xdr:colOff>190500</xdr:colOff>
      <xdr:row>52</xdr:row>
      <xdr:rowOff>142875</xdr:rowOff>
    </xdr:to>
    <xdr:pic>
      <xdr:nvPicPr>
        <xdr:cNvPr id="351" name="Picture 350" descr="Down_Arrow">
          <a:hlinkClick xmlns:r="http://schemas.openxmlformats.org/officeDocument/2006/relationships" r:id="rId95" tgtFrame="OptTable"/>
          <a:extLst>
            <a:ext uri="{FF2B5EF4-FFF2-40B4-BE49-F238E27FC236}">
              <a16:creationId xmlns:a16="http://schemas.microsoft.com/office/drawing/2014/main" id="{BB774D9B-82EF-EE0E-52F2-26BD76881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40065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190500</xdr:colOff>
      <xdr:row>24</xdr:row>
      <xdr:rowOff>142875</xdr:rowOff>
    </xdr:to>
    <xdr:pic>
      <xdr:nvPicPr>
        <xdr:cNvPr id="352" name="Picture 351" descr="Down_Arrow">
          <a:hlinkClick xmlns:r="http://schemas.openxmlformats.org/officeDocument/2006/relationships" r:id="rId41" tgtFrame="OptTable"/>
          <a:extLst>
            <a:ext uri="{FF2B5EF4-FFF2-40B4-BE49-F238E27FC236}">
              <a16:creationId xmlns:a16="http://schemas.microsoft.com/office/drawing/2014/main" id="{781E324C-79FC-9B97-5C8F-42C9A53BE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43465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190500</xdr:colOff>
      <xdr:row>2</xdr:row>
      <xdr:rowOff>142875</xdr:rowOff>
    </xdr:to>
    <xdr:pic>
      <xdr:nvPicPr>
        <xdr:cNvPr id="353" name="Picture 352" descr="Down_Arrow">
          <a:hlinkClick xmlns:r="http://schemas.openxmlformats.org/officeDocument/2006/relationships" r:id="rId96" tgtFrame="OptTable"/>
          <a:extLst>
            <a:ext uri="{FF2B5EF4-FFF2-40B4-BE49-F238E27FC236}">
              <a16:creationId xmlns:a16="http://schemas.microsoft.com/office/drawing/2014/main" id="{FF453C88-2F64-D354-42B3-D9AF31CA5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46542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190500</xdr:colOff>
      <xdr:row>26</xdr:row>
      <xdr:rowOff>142875</xdr:rowOff>
    </xdr:to>
    <xdr:pic>
      <xdr:nvPicPr>
        <xdr:cNvPr id="354" name="Picture 353" descr="Down_Arrow">
          <a:hlinkClick xmlns:r="http://schemas.openxmlformats.org/officeDocument/2006/relationships" r:id="rId97" tgtFrame="OptTable"/>
          <a:extLst>
            <a:ext uri="{FF2B5EF4-FFF2-40B4-BE49-F238E27FC236}">
              <a16:creationId xmlns:a16="http://schemas.microsoft.com/office/drawing/2014/main" id="{DA9D23D7-17B8-826B-D700-5FD8FC736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50104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53</xdr:row>
      <xdr:rowOff>0</xdr:rowOff>
    </xdr:from>
    <xdr:to>
      <xdr:col>28</xdr:col>
      <xdr:colOff>190500</xdr:colOff>
      <xdr:row>53</xdr:row>
      <xdr:rowOff>142875</xdr:rowOff>
    </xdr:to>
    <xdr:pic>
      <xdr:nvPicPr>
        <xdr:cNvPr id="355" name="Picture 354" descr="Down_Arrow">
          <a:hlinkClick xmlns:r="http://schemas.openxmlformats.org/officeDocument/2006/relationships" r:id="rId72" tgtFrame="OptTable"/>
          <a:extLst>
            <a:ext uri="{FF2B5EF4-FFF2-40B4-BE49-F238E27FC236}">
              <a16:creationId xmlns:a16="http://schemas.microsoft.com/office/drawing/2014/main" id="{505FFB7A-0199-B55E-D339-2DEC85C43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48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190500</xdr:colOff>
      <xdr:row>19</xdr:row>
      <xdr:rowOff>142875</xdr:rowOff>
    </xdr:to>
    <xdr:pic>
      <xdr:nvPicPr>
        <xdr:cNvPr id="356" name="Picture 355" descr="Down_Arrow">
          <a:hlinkClick xmlns:r="http://schemas.openxmlformats.org/officeDocument/2006/relationships" r:id="rId21" tgtFrame="OptTable"/>
          <a:extLst>
            <a:ext uri="{FF2B5EF4-FFF2-40B4-BE49-F238E27FC236}">
              <a16:creationId xmlns:a16="http://schemas.microsoft.com/office/drawing/2014/main" id="{32DD2FA6-3F6A-8138-BEA8-E326DD03C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3886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190500</xdr:colOff>
      <xdr:row>16</xdr:row>
      <xdr:rowOff>142875</xdr:rowOff>
    </xdr:to>
    <xdr:pic>
      <xdr:nvPicPr>
        <xdr:cNvPr id="357" name="Picture 356" descr="Down_Arrow">
          <a:hlinkClick xmlns:r="http://schemas.openxmlformats.org/officeDocument/2006/relationships" r:id="rId98" tgtFrame="OptTable"/>
          <a:extLst>
            <a:ext uri="{FF2B5EF4-FFF2-40B4-BE49-F238E27FC236}">
              <a16:creationId xmlns:a16="http://schemas.microsoft.com/office/drawing/2014/main" id="{EE79B084-EAD0-2FD8-81B4-142EA2442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7448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</xdr:row>
      <xdr:rowOff>0</xdr:rowOff>
    </xdr:from>
    <xdr:to>
      <xdr:col>28</xdr:col>
      <xdr:colOff>190500</xdr:colOff>
      <xdr:row>34</xdr:row>
      <xdr:rowOff>142875</xdr:rowOff>
    </xdr:to>
    <xdr:pic>
      <xdr:nvPicPr>
        <xdr:cNvPr id="358" name="Picture 357" descr="Down_Arrow">
          <a:hlinkClick xmlns:r="http://schemas.openxmlformats.org/officeDocument/2006/relationships" r:id="rId99" tgtFrame="OptTable"/>
          <a:extLst>
            <a:ext uri="{FF2B5EF4-FFF2-40B4-BE49-F238E27FC236}">
              <a16:creationId xmlns:a16="http://schemas.microsoft.com/office/drawing/2014/main" id="{D4EA6C52-864A-9032-FA3D-A3342A6E5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0525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190500</xdr:colOff>
      <xdr:row>1</xdr:row>
      <xdr:rowOff>142875</xdr:rowOff>
    </xdr:to>
    <xdr:pic>
      <xdr:nvPicPr>
        <xdr:cNvPr id="359" name="Picture 358" descr="Down_Arrow">
          <a:hlinkClick xmlns:r="http://schemas.openxmlformats.org/officeDocument/2006/relationships" r:id="rId100" tgtFrame="OptTable"/>
          <a:extLst>
            <a:ext uri="{FF2B5EF4-FFF2-40B4-BE49-F238E27FC236}">
              <a16:creationId xmlns:a16="http://schemas.microsoft.com/office/drawing/2014/main" id="{B71D67EB-868E-1374-8850-D9195D085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3763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43</xdr:row>
      <xdr:rowOff>0</xdr:rowOff>
    </xdr:from>
    <xdr:to>
      <xdr:col>28</xdr:col>
      <xdr:colOff>190500</xdr:colOff>
      <xdr:row>43</xdr:row>
      <xdr:rowOff>142875</xdr:rowOff>
    </xdr:to>
    <xdr:pic>
      <xdr:nvPicPr>
        <xdr:cNvPr id="360" name="Picture 359" descr="Down_Arrow">
          <a:hlinkClick xmlns:r="http://schemas.openxmlformats.org/officeDocument/2006/relationships" r:id="rId101" tgtFrame="OptTable"/>
          <a:extLst>
            <a:ext uri="{FF2B5EF4-FFF2-40B4-BE49-F238E27FC236}">
              <a16:creationId xmlns:a16="http://schemas.microsoft.com/office/drawing/2014/main" id="{B51E075A-AF6C-FDEE-2567-884E75AB8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7487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190500</xdr:colOff>
      <xdr:row>11</xdr:row>
      <xdr:rowOff>142875</xdr:rowOff>
    </xdr:to>
    <xdr:pic>
      <xdr:nvPicPr>
        <xdr:cNvPr id="361" name="Picture 360" descr="Down_Arrow">
          <a:hlinkClick xmlns:r="http://schemas.openxmlformats.org/officeDocument/2006/relationships" r:id="rId92" tgtFrame="OptTable"/>
          <a:extLst>
            <a:ext uri="{FF2B5EF4-FFF2-40B4-BE49-F238E27FC236}">
              <a16:creationId xmlns:a16="http://schemas.microsoft.com/office/drawing/2014/main" id="{FCEF2227-4563-0302-B44A-86646357D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9754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190500</xdr:colOff>
      <xdr:row>17</xdr:row>
      <xdr:rowOff>142875</xdr:rowOff>
    </xdr:to>
    <xdr:pic>
      <xdr:nvPicPr>
        <xdr:cNvPr id="362" name="Picture 361" descr="Down_Arrow">
          <a:hlinkClick xmlns:r="http://schemas.openxmlformats.org/officeDocument/2006/relationships" r:id="rId69" tgtFrame="OptTable"/>
          <a:extLst>
            <a:ext uri="{FF2B5EF4-FFF2-40B4-BE49-F238E27FC236}">
              <a16:creationId xmlns:a16="http://schemas.microsoft.com/office/drawing/2014/main" id="{9F4EE10D-7235-3D22-E9B6-6FD6682FB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22183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28</xdr:row>
      <xdr:rowOff>0</xdr:rowOff>
    </xdr:from>
    <xdr:to>
      <xdr:col>28</xdr:col>
      <xdr:colOff>190500</xdr:colOff>
      <xdr:row>28</xdr:row>
      <xdr:rowOff>142875</xdr:rowOff>
    </xdr:to>
    <xdr:pic>
      <xdr:nvPicPr>
        <xdr:cNvPr id="363" name="Picture 362" descr="Down_Arrow">
          <a:hlinkClick xmlns:r="http://schemas.openxmlformats.org/officeDocument/2006/relationships" r:id="rId102" tgtFrame="OptTable"/>
          <a:extLst>
            <a:ext uri="{FF2B5EF4-FFF2-40B4-BE49-F238E27FC236}">
              <a16:creationId xmlns:a16="http://schemas.microsoft.com/office/drawing/2014/main" id="{28E2C4D6-BD8D-1E77-C545-2CC60182A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25260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23</xdr:row>
      <xdr:rowOff>0</xdr:rowOff>
    </xdr:from>
    <xdr:to>
      <xdr:col>28</xdr:col>
      <xdr:colOff>190500</xdr:colOff>
      <xdr:row>23</xdr:row>
      <xdr:rowOff>142875</xdr:rowOff>
    </xdr:to>
    <xdr:pic>
      <xdr:nvPicPr>
        <xdr:cNvPr id="364" name="Picture 363" descr="Down_Arrow">
          <a:hlinkClick xmlns:r="http://schemas.openxmlformats.org/officeDocument/2006/relationships" r:id="rId60" tgtFrame="OptTable"/>
          <a:extLst>
            <a:ext uri="{FF2B5EF4-FFF2-40B4-BE49-F238E27FC236}">
              <a16:creationId xmlns:a16="http://schemas.microsoft.com/office/drawing/2014/main" id="{A8AACFA7-86DD-CDD7-DA78-7BF933018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27203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190500</xdr:colOff>
      <xdr:row>9</xdr:row>
      <xdr:rowOff>142875</xdr:rowOff>
    </xdr:to>
    <xdr:pic>
      <xdr:nvPicPr>
        <xdr:cNvPr id="365" name="Picture 364" descr="Down_Arrow">
          <a:hlinkClick xmlns:r="http://schemas.openxmlformats.org/officeDocument/2006/relationships" r:id="rId103" tgtFrame="OptTable"/>
          <a:extLst>
            <a:ext uri="{FF2B5EF4-FFF2-40B4-BE49-F238E27FC236}">
              <a16:creationId xmlns:a16="http://schemas.microsoft.com/office/drawing/2014/main" id="{AFEB9986-6C12-0831-FF0E-52BC014E6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30118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42</xdr:row>
      <xdr:rowOff>0</xdr:rowOff>
    </xdr:from>
    <xdr:to>
      <xdr:col>28</xdr:col>
      <xdr:colOff>190500</xdr:colOff>
      <xdr:row>42</xdr:row>
      <xdr:rowOff>142875</xdr:rowOff>
    </xdr:to>
    <xdr:pic>
      <xdr:nvPicPr>
        <xdr:cNvPr id="366" name="Picture 365" descr="Down_Arrow">
          <a:hlinkClick xmlns:r="http://schemas.openxmlformats.org/officeDocument/2006/relationships" r:id="rId104" tgtFrame="OptTable"/>
          <a:extLst>
            <a:ext uri="{FF2B5EF4-FFF2-40B4-BE49-F238E27FC236}">
              <a16:creationId xmlns:a16="http://schemas.microsoft.com/office/drawing/2014/main" id="{1320B855-53C8-0F12-C694-269BCE1D8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33518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37</xdr:row>
      <xdr:rowOff>0</xdr:rowOff>
    </xdr:from>
    <xdr:to>
      <xdr:col>28</xdr:col>
      <xdr:colOff>190500</xdr:colOff>
      <xdr:row>37</xdr:row>
      <xdr:rowOff>142875</xdr:rowOff>
    </xdr:to>
    <xdr:pic>
      <xdr:nvPicPr>
        <xdr:cNvPr id="367" name="Picture 366" descr="Down_Arrow">
          <a:hlinkClick xmlns:r="http://schemas.openxmlformats.org/officeDocument/2006/relationships" r:id="rId105" tgtFrame="OptTable"/>
          <a:extLst>
            <a:ext uri="{FF2B5EF4-FFF2-40B4-BE49-F238E27FC236}">
              <a16:creationId xmlns:a16="http://schemas.microsoft.com/office/drawing/2014/main" id="{675173A3-55FF-EF86-6BB2-65D28EBE2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35623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51</xdr:row>
      <xdr:rowOff>0</xdr:rowOff>
    </xdr:from>
    <xdr:to>
      <xdr:col>28</xdr:col>
      <xdr:colOff>190500</xdr:colOff>
      <xdr:row>51</xdr:row>
      <xdr:rowOff>142875</xdr:rowOff>
    </xdr:to>
    <xdr:pic>
      <xdr:nvPicPr>
        <xdr:cNvPr id="368" name="Picture 367" descr="Down_Arrow">
          <a:hlinkClick xmlns:r="http://schemas.openxmlformats.org/officeDocument/2006/relationships" r:id="rId95" tgtFrame="OptTable"/>
          <a:extLst>
            <a:ext uri="{FF2B5EF4-FFF2-40B4-BE49-F238E27FC236}">
              <a16:creationId xmlns:a16="http://schemas.microsoft.com/office/drawing/2014/main" id="{76062B7F-FA5A-4566-3EB3-0312152D9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37728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190500</xdr:colOff>
      <xdr:row>12</xdr:row>
      <xdr:rowOff>142875</xdr:rowOff>
    </xdr:to>
    <xdr:pic>
      <xdr:nvPicPr>
        <xdr:cNvPr id="369" name="Picture 368" descr="Down_Arrow">
          <a:hlinkClick xmlns:r="http://schemas.openxmlformats.org/officeDocument/2006/relationships" r:id="rId30" tgtFrame="OptTable"/>
          <a:extLst>
            <a:ext uri="{FF2B5EF4-FFF2-40B4-BE49-F238E27FC236}">
              <a16:creationId xmlns:a16="http://schemas.microsoft.com/office/drawing/2014/main" id="{700C1C35-2186-7E08-2495-706438643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39995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190500</xdr:colOff>
      <xdr:row>14</xdr:row>
      <xdr:rowOff>142875</xdr:rowOff>
    </xdr:to>
    <xdr:pic>
      <xdr:nvPicPr>
        <xdr:cNvPr id="370" name="Picture 369" descr="Down_Arrow">
          <a:hlinkClick xmlns:r="http://schemas.openxmlformats.org/officeDocument/2006/relationships" r:id="rId106" tgtFrame="OptTable"/>
          <a:extLst>
            <a:ext uri="{FF2B5EF4-FFF2-40B4-BE49-F238E27FC236}">
              <a16:creationId xmlns:a16="http://schemas.microsoft.com/office/drawing/2014/main" id="{20C7A856-C5E3-8C52-1431-56B3351C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42910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55</xdr:row>
      <xdr:rowOff>0</xdr:rowOff>
    </xdr:from>
    <xdr:to>
      <xdr:col>28</xdr:col>
      <xdr:colOff>190500</xdr:colOff>
      <xdr:row>55</xdr:row>
      <xdr:rowOff>142875</xdr:rowOff>
    </xdr:to>
    <xdr:pic>
      <xdr:nvPicPr>
        <xdr:cNvPr id="371" name="Picture 370" descr="Down_Arrow">
          <a:hlinkClick xmlns:r="http://schemas.openxmlformats.org/officeDocument/2006/relationships" r:id="rId107" tgtFrame="OptTable"/>
          <a:extLst>
            <a:ext uri="{FF2B5EF4-FFF2-40B4-BE49-F238E27FC236}">
              <a16:creationId xmlns:a16="http://schemas.microsoft.com/office/drawing/2014/main" id="{BFA35D7A-6CB3-6579-E532-55B24DE40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45015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190500</xdr:colOff>
      <xdr:row>2</xdr:row>
      <xdr:rowOff>142875</xdr:rowOff>
    </xdr:to>
    <xdr:pic>
      <xdr:nvPicPr>
        <xdr:cNvPr id="372" name="Picture 371" descr="Down_Arrow">
          <a:hlinkClick xmlns:r="http://schemas.openxmlformats.org/officeDocument/2006/relationships" r:id="rId91" tgtFrame="OptTable"/>
          <a:extLst>
            <a:ext uri="{FF2B5EF4-FFF2-40B4-BE49-F238E27FC236}">
              <a16:creationId xmlns:a16="http://schemas.microsoft.com/office/drawing/2014/main" id="{D3F4E24B-D0C9-66D8-40EB-645E4EB32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47282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41</xdr:row>
      <xdr:rowOff>0</xdr:rowOff>
    </xdr:from>
    <xdr:to>
      <xdr:col>28</xdr:col>
      <xdr:colOff>190500</xdr:colOff>
      <xdr:row>41</xdr:row>
      <xdr:rowOff>142875</xdr:rowOff>
    </xdr:to>
    <xdr:pic>
      <xdr:nvPicPr>
        <xdr:cNvPr id="373" name="Picture 372" descr="Down_Arrow">
          <a:hlinkClick xmlns:r="http://schemas.openxmlformats.org/officeDocument/2006/relationships" r:id="rId108" tgtFrame="OptTable"/>
          <a:extLst>
            <a:ext uri="{FF2B5EF4-FFF2-40B4-BE49-F238E27FC236}">
              <a16:creationId xmlns:a16="http://schemas.microsoft.com/office/drawing/2014/main" id="{B725A488-DE1A-635C-580D-A057AD634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505206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190500</xdr:colOff>
      <xdr:row>18</xdr:row>
      <xdr:rowOff>142875</xdr:rowOff>
    </xdr:to>
    <xdr:pic>
      <xdr:nvPicPr>
        <xdr:cNvPr id="374" name="Picture 373" descr="Down_Arrow">
          <a:hlinkClick xmlns:r="http://schemas.openxmlformats.org/officeDocument/2006/relationships" r:id="rId69" tgtFrame="OptTable"/>
          <a:extLst>
            <a:ext uri="{FF2B5EF4-FFF2-40B4-BE49-F238E27FC236}">
              <a16:creationId xmlns:a16="http://schemas.microsoft.com/office/drawing/2014/main" id="{48A64774-777A-7531-F29A-D06F77550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52787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22</xdr:row>
      <xdr:rowOff>0</xdr:rowOff>
    </xdr:from>
    <xdr:to>
      <xdr:col>28</xdr:col>
      <xdr:colOff>190500</xdr:colOff>
      <xdr:row>22</xdr:row>
      <xdr:rowOff>142875</xdr:rowOff>
    </xdr:to>
    <xdr:pic>
      <xdr:nvPicPr>
        <xdr:cNvPr id="375" name="Picture 374" descr="Down_Arrow">
          <a:hlinkClick xmlns:r="http://schemas.openxmlformats.org/officeDocument/2006/relationships" r:id="rId17" tgtFrame="OptTable"/>
          <a:extLst>
            <a:ext uri="{FF2B5EF4-FFF2-40B4-BE49-F238E27FC236}">
              <a16:creationId xmlns:a16="http://schemas.microsoft.com/office/drawing/2014/main" id="{66ABF8C6-62C2-5B52-8011-1AB18BEB9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56026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</xdr:row>
      <xdr:rowOff>0</xdr:rowOff>
    </xdr:from>
    <xdr:to>
      <xdr:col>28</xdr:col>
      <xdr:colOff>190500</xdr:colOff>
      <xdr:row>24</xdr:row>
      <xdr:rowOff>142875</xdr:rowOff>
    </xdr:to>
    <xdr:pic>
      <xdr:nvPicPr>
        <xdr:cNvPr id="376" name="Picture 375" descr="Down_Arrow">
          <a:hlinkClick xmlns:r="http://schemas.openxmlformats.org/officeDocument/2006/relationships" r:id="rId60" tgtFrame="OptTable"/>
          <a:extLst>
            <a:ext uri="{FF2B5EF4-FFF2-40B4-BE49-F238E27FC236}">
              <a16:creationId xmlns:a16="http://schemas.microsoft.com/office/drawing/2014/main" id="{DFFA3836-59E7-C9AF-F81B-F4B0CF042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59264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39</xdr:row>
      <xdr:rowOff>0</xdr:rowOff>
    </xdr:from>
    <xdr:to>
      <xdr:col>28</xdr:col>
      <xdr:colOff>190500</xdr:colOff>
      <xdr:row>39</xdr:row>
      <xdr:rowOff>142875</xdr:rowOff>
    </xdr:to>
    <xdr:pic>
      <xdr:nvPicPr>
        <xdr:cNvPr id="377" name="Picture 376" descr="Down_Arrow">
          <a:hlinkClick xmlns:r="http://schemas.openxmlformats.org/officeDocument/2006/relationships" r:id="rId109" tgtFrame="OptTable"/>
          <a:extLst>
            <a:ext uri="{FF2B5EF4-FFF2-40B4-BE49-F238E27FC236}">
              <a16:creationId xmlns:a16="http://schemas.microsoft.com/office/drawing/2014/main" id="{8046A875-BA11-AA2B-3E2A-5E1F8CCED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62017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38</xdr:row>
      <xdr:rowOff>0</xdr:rowOff>
    </xdr:from>
    <xdr:to>
      <xdr:col>28</xdr:col>
      <xdr:colOff>190500</xdr:colOff>
      <xdr:row>38</xdr:row>
      <xdr:rowOff>142875</xdr:rowOff>
    </xdr:to>
    <xdr:pic>
      <xdr:nvPicPr>
        <xdr:cNvPr id="378" name="Picture 377" descr="Down_Arrow">
          <a:hlinkClick xmlns:r="http://schemas.openxmlformats.org/officeDocument/2006/relationships" r:id="rId85" tgtFrame="OptTable"/>
          <a:extLst>
            <a:ext uri="{FF2B5EF4-FFF2-40B4-BE49-F238E27FC236}">
              <a16:creationId xmlns:a16="http://schemas.microsoft.com/office/drawing/2014/main" id="{C3F2B8D1-9933-2B85-7ED8-0B28BF18D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65417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30</xdr:row>
      <xdr:rowOff>0</xdr:rowOff>
    </xdr:from>
    <xdr:to>
      <xdr:col>28</xdr:col>
      <xdr:colOff>190500</xdr:colOff>
      <xdr:row>30</xdr:row>
      <xdr:rowOff>142875</xdr:rowOff>
    </xdr:to>
    <xdr:pic>
      <xdr:nvPicPr>
        <xdr:cNvPr id="379" name="Picture 378" descr="Down_Arrow">
          <a:hlinkClick xmlns:r="http://schemas.openxmlformats.org/officeDocument/2006/relationships" r:id="rId41" tgtFrame="OptTable"/>
          <a:extLst>
            <a:ext uri="{FF2B5EF4-FFF2-40B4-BE49-F238E27FC236}">
              <a16:creationId xmlns:a16="http://schemas.microsoft.com/office/drawing/2014/main" id="{FFEFBD21-7C2E-260B-DE6D-1E53546B5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68494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54</xdr:row>
      <xdr:rowOff>0</xdr:rowOff>
    </xdr:from>
    <xdr:to>
      <xdr:col>28</xdr:col>
      <xdr:colOff>190500</xdr:colOff>
      <xdr:row>54</xdr:row>
      <xdr:rowOff>142875</xdr:rowOff>
    </xdr:to>
    <xdr:pic>
      <xdr:nvPicPr>
        <xdr:cNvPr id="380" name="Picture 379" descr="Down_Arrow">
          <a:hlinkClick xmlns:r="http://schemas.openxmlformats.org/officeDocument/2006/relationships" r:id="rId45" tgtFrame="OptTable"/>
          <a:extLst>
            <a:ext uri="{FF2B5EF4-FFF2-40B4-BE49-F238E27FC236}">
              <a16:creationId xmlns:a16="http://schemas.microsoft.com/office/drawing/2014/main" id="{E7F350E0-446C-1D8C-6F29-0B72CAA3B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71732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25</xdr:row>
      <xdr:rowOff>0</xdr:rowOff>
    </xdr:from>
    <xdr:to>
      <xdr:col>28</xdr:col>
      <xdr:colOff>190500</xdr:colOff>
      <xdr:row>25</xdr:row>
      <xdr:rowOff>142875</xdr:rowOff>
    </xdr:to>
    <xdr:pic>
      <xdr:nvPicPr>
        <xdr:cNvPr id="381" name="Picture 380" descr="Down_Arrow">
          <a:hlinkClick xmlns:r="http://schemas.openxmlformats.org/officeDocument/2006/relationships" r:id="rId110" tgtFrame="OptTable"/>
          <a:extLst>
            <a:ext uri="{FF2B5EF4-FFF2-40B4-BE49-F238E27FC236}">
              <a16:creationId xmlns:a16="http://schemas.microsoft.com/office/drawing/2014/main" id="{8CD22A08-B2AD-66D3-1028-086735CBE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74809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26</xdr:row>
      <xdr:rowOff>0</xdr:rowOff>
    </xdr:from>
    <xdr:to>
      <xdr:col>28</xdr:col>
      <xdr:colOff>190500</xdr:colOff>
      <xdr:row>26</xdr:row>
      <xdr:rowOff>142875</xdr:rowOff>
    </xdr:to>
    <xdr:pic>
      <xdr:nvPicPr>
        <xdr:cNvPr id="382" name="Picture 381" descr="Down_Arrow">
          <a:hlinkClick xmlns:r="http://schemas.openxmlformats.org/officeDocument/2006/relationships" r:id="rId110" tgtFrame="OptTable"/>
          <a:extLst>
            <a:ext uri="{FF2B5EF4-FFF2-40B4-BE49-F238E27FC236}">
              <a16:creationId xmlns:a16="http://schemas.microsoft.com/office/drawing/2014/main" id="{0426AE59-D938-FB5F-8BA5-37FDED911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78047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27</xdr:row>
      <xdr:rowOff>0</xdr:rowOff>
    </xdr:from>
    <xdr:to>
      <xdr:col>28</xdr:col>
      <xdr:colOff>190500</xdr:colOff>
      <xdr:row>27</xdr:row>
      <xdr:rowOff>142875</xdr:rowOff>
    </xdr:to>
    <xdr:pic>
      <xdr:nvPicPr>
        <xdr:cNvPr id="383" name="Picture 382" descr="Down_Arrow">
          <a:hlinkClick xmlns:r="http://schemas.openxmlformats.org/officeDocument/2006/relationships" r:id="rId110" tgtFrame="OptTable"/>
          <a:extLst>
            <a:ext uri="{FF2B5EF4-FFF2-40B4-BE49-F238E27FC236}">
              <a16:creationId xmlns:a16="http://schemas.microsoft.com/office/drawing/2014/main" id="{17050A3F-E294-EE87-34BA-504C899D6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80638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190500</xdr:colOff>
      <xdr:row>3</xdr:row>
      <xdr:rowOff>142875</xdr:rowOff>
    </xdr:to>
    <xdr:pic>
      <xdr:nvPicPr>
        <xdr:cNvPr id="384" name="Picture 383" descr="Down_Arrow">
          <a:hlinkClick xmlns:r="http://schemas.openxmlformats.org/officeDocument/2006/relationships" r:id="rId63" tgtFrame="OptTable"/>
          <a:extLst>
            <a:ext uri="{FF2B5EF4-FFF2-40B4-BE49-F238E27FC236}">
              <a16:creationId xmlns:a16="http://schemas.microsoft.com/office/drawing/2014/main" id="{5EC1AD1E-F6FC-D8AB-5A75-E09109652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83715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44</xdr:row>
      <xdr:rowOff>0</xdr:rowOff>
    </xdr:from>
    <xdr:to>
      <xdr:col>28</xdr:col>
      <xdr:colOff>190500</xdr:colOff>
      <xdr:row>44</xdr:row>
      <xdr:rowOff>142875</xdr:rowOff>
    </xdr:to>
    <xdr:pic>
      <xdr:nvPicPr>
        <xdr:cNvPr id="385" name="Picture 384" descr="Down_Arrow">
          <a:hlinkClick xmlns:r="http://schemas.openxmlformats.org/officeDocument/2006/relationships" r:id="rId29" tgtFrame="OptTable"/>
          <a:extLst>
            <a:ext uri="{FF2B5EF4-FFF2-40B4-BE49-F238E27FC236}">
              <a16:creationId xmlns:a16="http://schemas.microsoft.com/office/drawing/2014/main" id="{9894888E-6024-50A8-9EC5-9B0B56BFA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87277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32</xdr:row>
      <xdr:rowOff>0</xdr:rowOff>
    </xdr:from>
    <xdr:to>
      <xdr:col>28</xdr:col>
      <xdr:colOff>190500</xdr:colOff>
      <xdr:row>32</xdr:row>
      <xdr:rowOff>142875</xdr:rowOff>
    </xdr:to>
    <xdr:pic>
      <xdr:nvPicPr>
        <xdr:cNvPr id="386" name="Picture 385" descr="Down_Arrow">
          <a:hlinkClick xmlns:r="http://schemas.openxmlformats.org/officeDocument/2006/relationships" r:id="rId111" tgtFrame="OptTable"/>
          <a:extLst>
            <a:ext uri="{FF2B5EF4-FFF2-40B4-BE49-F238E27FC236}">
              <a16:creationId xmlns:a16="http://schemas.microsoft.com/office/drawing/2014/main" id="{94770635-7F4C-8DC1-C66F-181841830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90839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32</xdr:row>
      <xdr:rowOff>0</xdr:rowOff>
    </xdr:from>
    <xdr:to>
      <xdr:col>28</xdr:col>
      <xdr:colOff>190500</xdr:colOff>
      <xdr:row>32</xdr:row>
      <xdr:rowOff>142875</xdr:rowOff>
    </xdr:to>
    <xdr:pic>
      <xdr:nvPicPr>
        <xdr:cNvPr id="387" name="Picture 386" descr="Down_Arrow">
          <a:hlinkClick xmlns:r="http://schemas.openxmlformats.org/officeDocument/2006/relationships" r:id="rId41" tgtFrame="OptTable"/>
          <a:extLst>
            <a:ext uri="{FF2B5EF4-FFF2-40B4-BE49-F238E27FC236}">
              <a16:creationId xmlns:a16="http://schemas.microsoft.com/office/drawing/2014/main" id="{9F740FE5-636B-53C4-F8D2-F0B3F83D5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94888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45</xdr:row>
      <xdr:rowOff>0</xdr:rowOff>
    </xdr:from>
    <xdr:to>
      <xdr:col>28</xdr:col>
      <xdr:colOff>190500</xdr:colOff>
      <xdr:row>45</xdr:row>
      <xdr:rowOff>142875</xdr:rowOff>
    </xdr:to>
    <xdr:pic>
      <xdr:nvPicPr>
        <xdr:cNvPr id="388" name="Picture 387" descr="Down_Arrow">
          <a:hlinkClick xmlns:r="http://schemas.openxmlformats.org/officeDocument/2006/relationships" r:id="rId39" tgtFrame="OptTable"/>
          <a:extLst>
            <a:ext uri="{FF2B5EF4-FFF2-40B4-BE49-F238E27FC236}">
              <a16:creationId xmlns:a16="http://schemas.microsoft.com/office/drawing/2014/main" id="{20221E87-6709-A067-8A22-712319A85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98450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46</xdr:row>
      <xdr:rowOff>0</xdr:rowOff>
    </xdr:from>
    <xdr:to>
      <xdr:col>28</xdr:col>
      <xdr:colOff>190500</xdr:colOff>
      <xdr:row>46</xdr:row>
      <xdr:rowOff>142875</xdr:rowOff>
    </xdr:to>
    <xdr:pic>
      <xdr:nvPicPr>
        <xdr:cNvPr id="389" name="Picture 388" descr="Down_Arrow">
          <a:hlinkClick xmlns:r="http://schemas.openxmlformats.org/officeDocument/2006/relationships" r:id="rId112" tgtFrame="OptTable"/>
          <a:extLst>
            <a:ext uri="{FF2B5EF4-FFF2-40B4-BE49-F238E27FC236}">
              <a16:creationId xmlns:a16="http://schemas.microsoft.com/office/drawing/2014/main" id="{9466CA82-4CDB-7058-462E-2011C831F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01203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190500</xdr:colOff>
      <xdr:row>7</xdr:row>
      <xdr:rowOff>142875</xdr:rowOff>
    </xdr:to>
    <xdr:pic>
      <xdr:nvPicPr>
        <xdr:cNvPr id="390" name="Picture 389" descr="Down_Arrow">
          <a:hlinkClick xmlns:r="http://schemas.openxmlformats.org/officeDocument/2006/relationships" r:id="rId81" tgtFrame="OptTable"/>
          <a:extLst>
            <a:ext uri="{FF2B5EF4-FFF2-40B4-BE49-F238E27FC236}">
              <a16:creationId xmlns:a16="http://schemas.microsoft.com/office/drawing/2014/main" id="{4FFD5C93-603A-D0BA-1BD5-DD31FF9F8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04117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47</xdr:row>
      <xdr:rowOff>0</xdr:rowOff>
    </xdr:from>
    <xdr:to>
      <xdr:col>28</xdr:col>
      <xdr:colOff>190500</xdr:colOff>
      <xdr:row>47</xdr:row>
      <xdr:rowOff>142875</xdr:rowOff>
    </xdr:to>
    <xdr:pic>
      <xdr:nvPicPr>
        <xdr:cNvPr id="391" name="Picture 390" descr="Down_Arrow">
          <a:hlinkClick xmlns:r="http://schemas.openxmlformats.org/officeDocument/2006/relationships" r:id="rId65" tgtFrame="OptTable"/>
          <a:extLst>
            <a:ext uri="{FF2B5EF4-FFF2-40B4-BE49-F238E27FC236}">
              <a16:creationId xmlns:a16="http://schemas.microsoft.com/office/drawing/2014/main" id="{7077C43D-5C24-FDD5-0AB3-B42BCF3FB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07032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21</xdr:row>
      <xdr:rowOff>0</xdr:rowOff>
    </xdr:from>
    <xdr:to>
      <xdr:col>28</xdr:col>
      <xdr:colOff>190500</xdr:colOff>
      <xdr:row>21</xdr:row>
      <xdr:rowOff>142875</xdr:rowOff>
    </xdr:to>
    <xdr:pic>
      <xdr:nvPicPr>
        <xdr:cNvPr id="392" name="Picture 391" descr="Down_Arrow">
          <a:hlinkClick xmlns:r="http://schemas.openxmlformats.org/officeDocument/2006/relationships" r:id="rId113" tgtFrame="OptTable"/>
          <a:extLst>
            <a:ext uri="{FF2B5EF4-FFF2-40B4-BE49-F238E27FC236}">
              <a16:creationId xmlns:a16="http://schemas.microsoft.com/office/drawing/2014/main" id="{11A844A0-534B-9E11-C253-EDA02916C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10432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33</xdr:row>
      <xdr:rowOff>0</xdr:rowOff>
    </xdr:from>
    <xdr:to>
      <xdr:col>28</xdr:col>
      <xdr:colOff>190500</xdr:colOff>
      <xdr:row>33</xdr:row>
      <xdr:rowOff>142875</xdr:rowOff>
    </xdr:to>
    <xdr:pic>
      <xdr:nvPicPr>
        <xdr:cNvPr id="393" name="Picture 392" descr="Down_Arrow">
          <a:hlinkClick xmlns:r="http://schemas.openxmlformats.org/officeDocument/2006/relationships" r:id="rId41" tgtFrame="OptTable"/>
          <a:extLst>
            <a:ext uri="{FF2B5EF4-FFF2-40B4-BE49-F238E27FC236}">
              <a16:creationId xmlns:a16="http://schemas.microsoft.com/office/drawing/2014/main" id="{DA80CF63-B45D-A2C6-E4CD-0EEC20076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13833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190500</xdr:colOff>
      <xdr:row>10</xdr:row>
      <xdr:rowOff>142875</xdr:rowOff>
    </xdr:to>
    <xdr:pic>
      <xdr:nvPicPr>
        <xdr:cNvPr id="394" name="Picture 393" descr="Down_Arrow">
          <a:hlinkClick xmlns:r="http://schemas.openxmlformats.org/officeDocument/2006/relationships" r:id="rId24" tgtFrame="OptTable"/>
          <a:extLst>
            <a:ext uri="{FF2B5EF4-FFF2-40B4-BE49-F238E27FC236}">
              <a16:creationId xmlns:a16="http://schemas.microsoft.com/office/drawing/2014/main" id="{C20504DF-B169-FA54-265D-723BB0948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17071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48</xdr:row>
      <xdr:rowOff>0</xdr:rowOff>
    </xdr:from>
    <xdr:to>
      <xdr:col>28</xdr:col>
      <xdr:colOff>190500</xdr:colOff>
      <xdr:row>48</xdr:row>
      <xdr:rowOff>142875</xdr:rowOff>
    </xdr:to>
    <xdr:pic>
      <xdr:nvPicPr>
        <xdr:cNvPr id="395" name="Picture 394" descr="Down_Arrow">
          <a:hlinkClick xmlns:r="http://schemas.openxmlformats.org/officeDocument/2006/relationships" r:id="rId114" tgtFrame="OptTable"/>
          <a:extLst>
            <a:ext uri="{FF2B5EF4-FFF2-40B4-BE49-F238E27FC236}">
              <a16:creationId xmlns:a16="http://schemas.microsoft.com/office/drawing/2014/main" id="{6B50C030-15C5-982D-9153-34D1F36B9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20148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190500</xdr:colOff>
      <xdr:row>15</xdr:row>
      <xdr:rowOff>142875</xdr:rowOff>
    </xdr:to>
    <xdr:pic>
      <xdr:nvPicPr>
        <xdr:cNvPr id="396" name="Picture 395" descr="Down_Arrow">
          <a:hlinkClick xmlns:r="http://schemas.openxmlformats.org/officeDocument/2006/relationships" r:id="rId106" tgtFrame="OptTable"/>
          <a:extLst>
            <a:ext uri="{FF2B5EF4-FFF2-40B4-BE49-F238E27FC236}">
              <a16:creationId xmlns:a16="http://schemas.microsoft.com/office/drawing/2014/main" id="{D9519A27-8D15-8328-440B-66229B316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23224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190500</xdr:colOff>
      <xdr:row>13</xdr:row>
      <xdr:rowOff>142875</xdr:rowOff>
    </xdr:to>
    <xdr:pic>
      <xdr:nvPicPr>
        <xdr:cNvPr id="397" name="Picture 396" descr="Down_Arrow">
          <a:hlinkClick xmlns:r="http://schemas.openxmlformats.org/officeDocument/2006/relationships" r:id="rId30" tgtFrame="OptTable"/>
          <a:extLst>
            <a:ext uri="{FF2B5EF4-FFF2-40B4-BE49-F238E27FC236}">
              <a16:creationId xmlns:a16="http://schemas.microsoft.com/office/drawing/2014/main" id="{07BCA245-C85E-D9AE-710C-3459DC844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26301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52</xdr:row>
      <xdr:rowOff>0</xdr:rowOff>
    </xdr:from>
    <xdr:to>
      <xdr:col>28</xdr:col>
      <xdr:colOff>190500</xdr:colOff>
      <xdr:row>52</xdr:row>
      <xdr:rowOff>142875</xdr:rowOff>
    </xdr:to>
    <xdr:pic>
      <xdr:nvPicPr>
        <xdr:cNvPr id="398" name="Picture 397" descr="Down_Arrow">
          <a:hlinkClick xmlns:r="http://schemas.openxmlformats.org/officeDocument/2006/relationships" r:id="rId95" tgtFrame="OptTable"/>
          <a:extLst>
            <a:ext uri="{FF2B5EF4-FFF2-40B4-BE49-F238E27FC236}">
              <a16:creationId xmlns:a16="http://schemas.microsoft.com/office/drawing/2014/main" id="{EBECCB5E-BC47-D20A-7CA3-52661804C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28568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190500</xdr:colOff>
      <xdr:row>6</xdr:row>
      <xdr:rowOff>142875</xdr:rowOff>
    </xdr:to>
    <xdr:pic>
      <xdr:nvPicPr>
        <xdr:cNvPr id="399" name="Picture 398" descr="Down_Arrow">
          <a:hlinkClick xmlns:r="http://schemas.openxmlformats.org/officeDocument/2006/relationships" r:id="rId111" tgtFrame="OptTable"/>
          <a:extLst>
            <a:ext uri="{FF2B5EF4-FFF2-40B4-BE49-F238E27FC236}">
              <a16:creationId xmlns:a16="http://schemas.microsoft.com/office/drawing/2014/main" id="{E048C77A-1D05-DB0D-539B-7CE81432B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31806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56</xdr:row>
      <xdr:rowOff>0</xdr:rowOff>
    </xdr:from>
    <xdr:to>
      <xdr:col>28</xdr:col>
      <xdr:colOff>190500</xdr:colOff>
      <xdr:row>56</xdr:row>
      <xdr:rowOff>142875</xdr:rowOff>
    </xdr:to>
    <xdr:pic>
      <xdr:nvPicPr>
        <xdr:cNvPr id="400" name="Picture 399" descr="Down_Arrow">
          <a:hlinkClick xmlns:r="http://schemas.openxmlformats.org/officeDocument/2006/relationships" r:id="rId115" tgtFrame="OptTable"/>
          <a:extLst>
            <a:ext uri="{FF2B5EF4-FFF2-40B4-BE49-F238E27FC236}">
              <a16:creationId xmlns:a16="http://schemas.microsoft.com/office/drawing/2014/main" id="{CA54DA24-5457-77AA-AA0A-FB8649C47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35855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190500</xdr:colOff>
      <xdr:row>8</xdr:row>
      <xdr:rowOff>142875</xdr:rowOff>
    </xdr:to>
    <xdr:pic>
      <xdr:nvPicPr>
        <xdr:cNvPr id="401" name="Picture 400" descr="Down_Arrow">
          <a:hlinkClick xmlns:r="http://schemas.openxmlformats.org/officeDocument/2006/relationships" r:id="rId103" tgtFrame="OptTable"/>
          <a:extLst>
            <a:ext uri="{FF2B5EF4-FFF2-40B4-BE49-F238E27FC236}">
              <a16:creationId xmlns:a16="http://schemas.microsoft.com/office/drawing/2014/main" id="{C3FC8BAB-559F-FAFC-5854-441501FE9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38445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35</xdr:row>
      <xdr:rowOff>0</xdr:rowOff>
    </xdr:from>
    <xdr:to>
      <xdr:col>28</xdr:col>
      <xdr:colOff>190500</xdr:colOff>
      <xdr:row>35</xdr:row>
      <xdr:rowOff>142875</xdr:rowOff>
    </xdr:to>
    <xdr:pic>
      <xdr:nvPicPr>
        <xdr:cNvPr id="402" name="Picture 401" descr="Down_Arrow">
          <a:hlinkClick xmlns:r="http://schemas.openxmlformats.org/officeDocument/2006/relationships" r:id="rId116" tgtFrame="OptTable"/>
          <a:extLst>
            <a:ext uri="{FF2B5EF4-FFF2-40B4-BE49-F238E27FC236}">
              <a16:creationId xmlns:a16="http://schemas.microsoft.com/office/drawing/2014/main" id="{C666543E-F488-16C7-8313-1E21BC542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41684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36</xdr:row>
      <xdr:rowOff>0</xdr:rowOff>
    </xdr:from>
    <xdr:to>
      <xdr:col>28</xdr:col>
      <xdr:colOff>190500</xdr:colOff>
      <xdr:row>36</xdr:row>
      <xdr:rowOff>142875</xdr:rowOff>
    </xdr:to>
    <xdr:pic>
      <xdr:nvPicPr>
        <xdr:cNvPr id="403" name="Picture 402" descr="Down_Arrow">
          <a:hlinkClick xmlns:r="http://schemas.openxmlformats.org/officeDocument/2006/relationships" r:id="rId116" tgtFrame="OptTable"/>
          <a:extLst>
            <a:ext uri="{FF2B5EF4-FFF2-40B4-BE49-F238E27FC236}">
              <a16:creationId xmlns:a16="http://schemas.microsoft.com/office/drawing/2014/main" id="{364EE543-5F1F-06CF-C876-913C53B23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44922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49</xdr:row>
      <xdr:rowOff>0</xdr:rowOff>
    </xdr:from>
    <xdr:to>
      <xdr:col>28</xdr:col>
      <xdr:colOff>190500</xdr:colOff>
      <xdr:row>49</xdr:row>
      <xdr:rowOff>142875</xdr:rowOff>
    </xdr:to>
    <xdr:pic>
      <xdr:nvPicPr>
        <xdr:cNvPr id="404" name="Picture 403" descr="Down_Arrow">
          <a:hlinkClick xmlns:r="http://schemas.openxmlformats.org/officeDocument/2006/relationships" r:id="rId114" tgtFrame="OptTable"/>
          <a:extLst>
            <a:ext uri="{FF2B5EF4-FFF2-40B4-BE49-F238E27FC236}">
              <a16:creationId xmlns:a16="http://schemas.microsoft.com/office/drawing/2014/main" id="{A6EF4AD9-D1C2-1289-B407-3DB13ED1C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48485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190500</xdr:colOff>
      <xdr:row>4</xdr:row>
      <xdr:rowOff>142875</xdr:rowOff>
    </xdr:to>
    <xdr:pic>
      <xdr:nvPicPr>
        <xdr:cNvPr id="405" name="Picture 404" descr="Down_Arrow">
          <a:hlinkClick xmlns:r="http://schemas.openxmlformats.org/officeDocument/2006/relationships" r:id="rId117" tgtFrame="OptTable"/>
          <a:extLst>
            <a:ext uri="{FF2B5EF4-FFF2-40B4-BE49-F238E27FC236}">
              <a16:creationId xmlns:a16="http://schemas.microsoft.com/office/drawing/2014/main" id="{23A79ABB-4EDD-AB8C-8EEA-DA939B743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51885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40</xdr:row>
      <xdr:rowOff>0</xdr:rowOff>
    </xdr:from>
    <xdr:to>
      <xdr:col>28</xdr:col>
      <xdr:colOff>190500</xdr:colOff>
      <xdr:row>40</xdr:row>
      <xdr:rowOff>142875</xdr:rowOff>
    </xdr:to>
    <xdr:pic>
      <xdr:nvPicPr>
        <xdr:cNvPr id="406" name="Picture 405" descr="Down_Arrow">
          <a:hlinkClick xmlns:r="http://schemas.openxmlformats.org/officeDocument/2006/relationships" r:id="rId118" tgtFrame="OptTable"/>
          <a:extLst>
            <a:ext uri="{FF2B5EF4-FFF2-40B4-BE49-F238E27FC236}">
              <a16:creationId xmlns:a16="http://schemas.microsoft.com/office/drawing/2014/main" id="{FF6AD93E-C6B5-04DA-996F-F3801E74B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54314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190500</xdr:colOff>
      <xdr:row>16</xdr:row>
      <xdr:rowOff>142875</xdr:rowOff>
    </xdr:to>
    <xdr:pic>
      <xdr:nvPicPr>
        <xdr:cNvPr id="407" name="Picture 406" descr="Down_Arrow">
          <a:hlinkClick xmlns:r="http://schemas.openxmlformats.org/officeDocument/2006/relationships" r:id="rId113" tgtFrame="OptTable"/>
          <a:extLst>
            <a:ext uri="{FF2B5EF4-FFF2-40B4-BE49-F238E27FC236}">
              <a16:creationId xmlns:a16="http://schemas.microsoft.com/office/drawing/2014/main" id="{2D9B5776-62B2-964D-A0C7-51FBE8D6C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565814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29</xdr:row>
      <xdr:rowOff>0</xdr:rowOff>
    </xdr:from>
    <xdr:to>
      <xdr:col>28</xdr:col>
      <xdr:colOff>190500</xdr:colOff>
      <xdr:row>29</xdr:row>
      <xdr:rowOff>142875</xdr:rowOff>
    </xdr:to>
    <xdr:pic>
      <xdr:nvPicPr>
        <xdr:cNvPr id="408" name="Picture 407" descr="Down_Arrow">
          <a:hlinkClick xmlns:r="http://schemas.openxmlformats.org/officeDocument/2006/relationships" r:id="rId97" tgtFrame="OptTable"/>
          <a:extLst>
            <a:ext uri="{FF2B5EF4-FFF2-40B4-BE49-F238E27FC236}">
              <a16:creationId xmlns:a16="http://schemas.microsoft.com/office/drawing/2014/main" id="{B619FDA1-BD33-80E7-21B3-35286C3F4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58848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50</xdr:row>
      <xdr:rowOff>0</xdr:rowOff>
    </xdr:from>
    <xdr:to>
      <xdr:col>28</xdr:col>
      <xdr:colOff>190500</xdr:colOff>
      <xdr:row>50</xdr:row>
      <xdr:rowOff>142875</xdr:rowOff>
    </xdr:to>
    <xdr:pic>
      <xdr:nvPicPr>
        <xdr:cNvPr id="409" name="Picture 408" descr="Down_Arrow">
          <a:hlinkClick xmlns:r="http://schemas.openxmlformats.org/officeDocument/2006/relationships" r:id="rId68" tgtFrame="OptTable"/>
          <a:extLst>
            <a:ext uri="{FF2B5EF4-FFF2-40B4-BE49-F238E27FC236}">
              <a16:creationId xmlns:a16="http://schemas.microsoft.com/office/drawing/2014/main" id="{42BC7C8C-CB20-F27B-2058-8D445CB0B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61115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31</xdr:row>
      <xdr:rowOff>0</xdr:rowOff>
    </xdr:from>
    <xdr:to>
      <xdr:col>28</xdr:col>
      <xdr:colOff>190500</xdr:colOff>
      <xdr:row>31</xdr:row>
      <xdr:rowOff>142875</xdr:rowOff>
    </xdr:to>
    <xdr:pic>
      <xdr:nvPicPr>
        <xdr:cNvPr id="410" name="Picture 409" descr="Down_Arrow">
          <a:hlinkClick xmlns:r="http://schemas.openxmlformats.org/officeDocument/2006/relationships" r:id="rId41" tgtFrame="OptTable"/>
          <a:extLst>
            <a:ext uri="{FF2B5EF4-FFF2-40B4-BE49-F238E27FC236}">
              <a16:creationId xmlns:a16="http://schemas.microsoft.com/office/drawing/2014/main" id="{C1ABA6D8-2A18-B5C3-8E0D-B92AF2D54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61925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28</xdr:col>
      <xdr:colOff>0</xdr:colOff>
      <xdr:row>20</xdr:row>
      <xdr:rowOff>0</xdr:rowOff>
    </xdr:from>
    <xdr:ext cx="190500" cy="142875"/>
    <xdr:pic>
      <xdr:nvPicPr>
        <xdr:cNvPr id="411" name="Picture 410" descr="Down_Arrow">
          <a:hlinkClick xmlns:r="http://schemas.openxmlformats.org/officeDocument/2006/relationships" r:id="rId113" tgtFrame="OptTable"/>
          <a:extLst>
            <a:ext uri="{FF2B5EF4-FFF2-40B4-BE49-F238E27FC236}">
              <a16:creationId xmlns:a16="http://schemas.microsoft.com/office/drawing/2014/main" id="{7B8292E1-0D78-45A7-BD14-C9208D6E3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158524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0</xdr:colOff>
      <xdr:row>5</xdr:row>
      <xdr:rowOff>0</xdr:rowOff>
    </xdr:from>
    <xdr:ext cx="190500" cy="142875"/>
    <xdr:pic>
      <xdr:nvPicPr>
        <xdr:cNvPr id="412" name="Picture 411" descr="Down_Arrow">
          <a:hlinkClick xmlns:r="http://schemas.openxmlformats.org/officeDocument/2006/relationships" r:id="rId111" tgtFrame="OptTable"/>
          <a:extLst>
            <a:ext uri="{FF2B5EF4-FFF2-40B4-BE49-F238E27FC236}">
              <a16:creationId xmlns:a16="http://schemas.microsoft.com/office/drawing/2014/main" id="{FA730C43-0A48-4158-81A7-82A23EB16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11700" y="94402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37</xdr:col>
      <xdr:colOff>0</xdr:colOff>
      <xdr:row>7</xdr:row>
      <xdr:rowOff>0</xdr:rowOff>
    </xdr:from>
    <xdr:to>
      <xdr:col>37</xdr:col>
      <xdr:colOff>190500</xdr:colOff>
      <xdr:row>7</xdr:row>
      <xdr:rowOff>142875</xdr:rowOff>
    </xdr:to>
    <xdr:pic>
      <xdr:nvPicPr>
        <xdr:cNvPr id="413" name="Picture 412" descr="Down_Arrow">
          <a:hlinkClick xmlns:r="http://schemas.openxmlformats.org/officeDocument/2006/relationships" r:id="rId21" tgtFrame="OptTable"/>
          <a:extLst>
            <a:ext uri="{FF2B5EF4-FFF2-40B4-BE49-F238E27FC236}">
              <a16:creationId xmlns:a16="http://schemas.microsoft.com/office/drawing/2014/main" id="{DDE45D0A-3119-8F72-9961-F83743003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48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37</xdr:col>
      <xdr:colOff>190500</xdr:colOff>
      <xdr:row>8</xdr:row>
      <xdr:rowOff>142875</xdr:rowOff>
    </xdr:to>
    <xdr:pic>
      <xdr:nvPicPr>
        <xdr:cNvPr id="414" name="Picture 413" descr="Down_Arrow">
          <a:hlinkClick xmlns:r="http://schemas.openxmlformats.org/officeDocument/2006/relationships" r:id="rId119" tgtFrame="OptTable"/>
          <a:extLst>
            <a:ext uri="{FF2B5EF4-FFF2-40B4-BE49-F238E27FC236}">
              <a16:creationId xmlns:a16="http://schemas.microsoft.com/office/drawing/2014/main" id="{0A374511-1927-D06A-2EFA-94D07898A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4210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37</xdr:col>
      <xdr:colOff>190500</xdr:colOff>
      <xdr:row>9</xdr:row>
      <xdr:rowOff>142875</xdr:rowOff>
    </xdr:to>
    <xdr:pic>
      <xdr:nvPicPr>
        <xdr:cNvPr id="415" name="Picture 414" descr="Down_Arrow">
          <a:hlinkClick xmlns:r="http://schemas.openxmlformats.org/officeDocument/2006/relationships" r:id="rId120" tgtFrame="OptTable"/>
          <a:extLst>
            <a:ext uri="{FF2B5EF4-FFF2-40B4-BE49-F238E27FC236}">
              <a16:creationId xmlns:a16="http://schemas.microsoft.com/office/drawing/2014/main" id="{7338B0CF-1125-35C0-ADD8-4811324CF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7772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190500</xdr:colOff>
      <xdr:row>1</xdr:row>
      <xdr:rowOff>142875</xdr:rowOff>
    </xdr:to>
    <xdr:pic>
      <xdr:nvPicPr>
        <xdr:cNvPr id="416" name="Picture 415" descr="Down_Arrow">
          <a:hlinkClick xmlns:r="http://schemas.openxmlformats.org/officeDocument/2006/relationships" r:id="rId121" tgtFrame="OptTable"/>
          <a:extLst>
            <a:ext uri="{FF2B5EF4-FFF2-40B4-BE49-F238E27FC236}">
              <a16:creationId xmlns:a16="http://schemas.microsoft.com/office/drawing/2014/main" id="{F12E7D4B-9B15-9826-D560-35CEE4C48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0848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43</xdr:row>
      <xdr:rowOff>0</xdr:rowOff>
    </xdr:from>
    <xdr:to>
      <xdr:col>37</xdr:col>
      <xdr:colOff>190500</xdr:colOff>
      <xdr:row>43</xdr:row>
      <xdr:rowOff>142875</xdr:rowOff>
    </xdr:to>
    <xdr:pic>
      <xdr:nvPicPr>
        <xdr:cNvPr id="417" name="Picture 416" descr="Down_Arrow">
          <a:hlinkClick xmlns:r="http://schemas.openxmlformats.org/officeDocument/2006/relationships" r:id="rId95" tgtFrame="OptTable"/>
          <a:extLst>
            <a:ext uri="{FF2B5EF4-FFF2-40B4-BE49-F238E27FC236}">
              <a16:creationId xmlns:a16="http://schemas.microsoft.com/office/drawing/2014/main" id="{80EB4FA8-7DFF-7039-754D-A2CB5EC1D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3925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37</xdr:col>
      <xdr:colOff>190500</xdr:colOff>
      <xdr:row>3</xdr:row>
      <xdr:rowOff>142875</xdr:rowOff>
    </xdr:to>
    <xdr:pic>
      <xdr:nvPicPr>
        <xdr:cNvPr id="418" name="Picture 417" descr="Down_Arrow">
          <a:hlinkClick xmlns:r="http://schemas.openxmlformats.org/officeDocument/2006/relationships" r:id="rId96" tgtFrame="OptTable"/>
          <a:extLst>
            <a:ext uri="{FF2B5EF4-FFF2-40B4-BE49-F238E27FC236}">
              <a16:creationId xmlns:a16="http://schemas.microsoft.com/office/drawing/2014/main" id="{10CAE8B0-60D3-BA79-95D4-6CAD91B6E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7973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32</xdr:row>
      <xdr:rowOff>0</xdr:rowOff>
    </xdr:from>
    <xdr:to>
      <xdr:col>37</xdr:col>
      <xdr:colOff>190500</xdr:colOff>
      <xdr:row>32</xdr:row>
      <xdr:rowOff>142875</xdr:rowOff>
    </xdr:to>
    <xdr:pic>
      <xdr:nvPicPr>
        <xdr:cNvPr id="419" name="Picture 418" descr="Down_Arrow">
          <a:hlinkClick xmlns:r="http://schemas.openxmlformats.org/officeDocument/2006/relationships" r:id="rId122" tgtFrame="OptTable"/>
          <a:extLst>
            <a:ext uri="{FF2B5EF4-FFF2-40B4-BE49-F238E27FC236}">
              <a16:creationId xmlns:a16="http://schemas.microsoft.com/office/drawing/2014/main" id="{9BEBAB99-CF1D-7B0F-F1A5-356B1E3FA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22021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37</xdr:col>
      <xdr:colOff>190500</xdr:colOff>
      <xdr:row>10</xdr:row>
      <xdr:rowOff>142875</xdr:rowOff>
    </xdr:to>
    <xdr:pic>
      <xdr:nvPicPr>
        <xdr:cNvPr id="420" name="Picture 419" descr="Down_Arrow">
          <a:hlinkClick xmlns:r="http://schemas.openxmlformats.org/officeDocument/2006/relationships" r:id="rId123" tgtFrame="OptTable"/>
          <a:extLst>
            <a:ext uri="{FF2B5EF4-FFF2-40B4-BE49-F238E27FC236}">
              <a16:creationId xmlns:a16="http://schemas.microsoft.com/office/drawing/2014/main" id="{22F1A687-339C-3473-E3E0-EE49CC04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25098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34</xdr:row>
      <xdr:rowOff>0</xdr:rowOff>
    </xdr:from>
    <xdr:to>
      <xdr:col>37</xdr:col>
      <xdr:colOff>190500</xdr:colOff>
      <xdr:row>34</xdr:row>
      <xdr:rowOff>142875</xdr:rowOff>
    </xdr:to>
    <xdr:pic>
      <xdr:nvPicPr>
        <xdr:cNvPr id="421" name="Picture 420" descr="Down_Arrow">
          <a:hlinkClick xmlns:r="http://schemas.openxmlformats.org/officeDocument/2006/relationships" r:id="rId124" tgtFrame="OptTable"/>
          <a:extLst>
            <a:ext uri="{FF2B5EF4-FFF2-40B4-BE49-F238E27FC236}">
              <a16:creationId xmlns:a16="http://schemas.microsoft.com/office/drawing/2014/main" id="{82B6D86F-D9CE-2063-A5A7-6A39524C4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28174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190500</xdr:colOff>
      <xdr:row>20</xdr:row>
      <xdr:rowOff>142875</xdr:rowOff>
    </xdr:to>
    <xdr:pic>
      <xdr:nvPicPr>
        <xdr:cNvPr id="422" name="Picture 421" descr="Down_Arrow">
          <a:hlinkClick xmlns:r="http://schemas.openxmlformats.org/officeDocument/2006/relationships" r:id="rId125" tgtFrame="OptTable"/>
          <a:extLst>
            <a:ext uri="{FF2B5EF4-FFF2-40B4-BE49-F238E27FC236}">
              <a16:creationId xmlns:a16="http://schemas.microsoft.com/office/drawing/2014/main" id="{99ED43E8-1744-868F-E8F4-8AF0A0696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30118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37</xdr:col>
      <xdr:colOff>190500</xdr:colOff>
      <xdr:row>11</xdr:row>
      <xdr:rowOff>142875</xdr:rowOff>
    </xdr:to>
    <xdr:pic>
      <xdr:nvPicPr>
        <xdr:cNvPr id="423" name="Picture 422" descr="Down_Arrow">
          <a:hlinkClick xmlns:r="http://schemas.openxmlformats.org/officeDocument/2006/relationships" r:id="rId126" tgtFrame="OptTable"/>
          <a:extLst>
            <a:ext uri="{FF2B5EF4-FFF2-40B4-BE49-F238E27FC236}">
              <a16:creationId xmlns:a16="http://schemas.microsoft.com/office/drawing/2014/main" id="{F2EDC9E3-C8D7-7AF8-D1DC-0E29AE2B7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33032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37</xdr:row>
      <xdr:rowOff>0</xdr:rowOff>
    </xdr:from>
    <xdr:to>
      <xdr:col>37</xdr:col>
      <xdr:colOff>190500</xdr:colOff>
      <xdr:row>37</xdr:row>
      <xdr:rowOff>142875</xdr:rowOff>
    </xdr:to>
    <xdr:pic>
      <xdr:nvPicPr>
        <xdr:cNvPr id="424" name="Picture 423" descr="Down_Arrow">
          <a:hlinkClick xmlns:r="http://schemas.openxmlformats.org/officeDocument/2006/relationships" r:id="rId127" tgtFrame="OptTable"/>
          <a:extLst>
            <a:ext uri="{FF2B5EF4-FFF2-40B4-BE49-F238E27FC236}">
              <a16:creationId xmlns:a16="http://schemas.microsoft.com/office/drawing/2014/main" id="{2F7B6807-0CB8-3AD4-D900-338FBAF56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36433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35</xdr:row>
      <xdr:rowOff>0</xdr:rowOff>
    </xdr:from>
    <xdr:to>
      <xdr:col>37</xdr:col>
      <xdr:colOff>190500</xdr:colOff>
      <xdr:row>35</xdr:row>
      <xdr:rowOff>142875</xdr:rowOff>
    </xdr:to>
    <xdr:pic>
      <xdr:nvPicPr>
        <xdr:cNvPr id="425" name="Picture 424" descr="Down_Arrow">
          <a:hlinkClick xmlns:r="http://schemas.openxmlformats.org/officeDocument/2006/relationships" r:id="rId124" tgtFrame="OptTable"/>
          <a:extLst>
            <a:ext uri="{FF2B5EF4-FFF2-40B4-BE49-F238E27FC236}">
              <a16:creationId xmlns:a16="http://schemas.microsoft.com/office/drawing/2014/main" id="{E6FDAD66-BF2E-4425-C9FD-D9591F974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38700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31</xdr:row>
      <xdr:rowOff>0</xdr:rowOff>
    </xdr:from>
    <xdr:to>
      <xdr:col>37</xdr:col>
      <xdr:colOff>190500</xdr:colOff>
      <xdr:row>31</xdr:row>
      <xdr:rowOff>142875</xdr:rowOff>
    </xdr:to>
    <xdr:pic>
      <xdr:nvPicPr>
        <xdr:cNvPr id="426" name="Picture 425" descr="Down_Arrow">
          <a:hlinkClick xmlns:r="http://schemas.openxmlformats.org/officeDocument/2006/relationships" r:id="rId128" tgtFrame="OptTable"/>
          <a:extLst>
            <a:ext uri="{FF2B5EF4-FFF2-40B4-BE49-F238E27FC236}">
              <a16:creationId xmlns:a16="http://schemas.microsoft.com/office/drawing/2014/main" id="{9B8B0744-FF78-09F5-5E2A-443D556A0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40805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37</xdr:col>
      <xdr:colOff>190500</xdr:colOff>
      <xdr:row>6</xdr:row>
      <xdr:rowOff>142875</xdr:rowOff>
    </xdr:to>
    <xdr:pic>
      <xdr:nvPicPr>
        <xdr:cNvPr id="427" name="Picture 426" descr="Down_Arrow">
          <a:hlinkClick xmlns:r="http://schemas.openxmlformats.org/officeDocument/2006/relationships" r:id="rId31" tgtFrame="OptTable"/>
          <a:extLst>
            <a:ext uri="{FF2B5EF4-FFF2-40B4-BE49-F238E27FC236}">
              <a16:creationId xmlns:a16="http://schemas.microsoft.com/office/drawing/2014/main" id="{9DF4D950-E474-CF21-05FB-89E9CFE23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45500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38</xdr:row>
      <xdr:rowOff>0</xdr:rowOff>
    </xdr:from>
    <xdr:to>
      <xdr:col>37</xdr:col>
      <xdr:colOff>190500</xdr:colOff>
      <xdr:row>38</xdr:row>
      <xdr:rowOff>142875</xdr:rowOff>
    </xdr:to>
    <xdr:pic>
      <xdr:nvPicPr>
        <xdr:cNvPr id="428" name="Picture 427" descr="Down_Arrow">
          <a:hlinkClick xmlns:r="http://schemas.openxmlformats.org/officeDocument/2006/relationships" r:id="rId129" tgtFrame="OptTable"/>
          <a:extLst>
            <a:ext uri="{FF2B5EF4-FFF2-40B4-BE49-F238E27FC236}">
              <a16:creationId xmlns:a16="http://schemas.microsoft.com/office/drawing/2014/main" id="{46CC7A2D-A950-3204-A240-10C8134B5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48415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21</xdr:row>
      <xdr:rowOff>0</xdr:rowOff>
    </xdr:from>
    <xdr:to>
      <xdr:col>37</xdr:col>
      <xdr:colOff>190500</xdr:colOff>
      <xdr:row>21</xdr:row>
      <xdr:rowOff>142875</xdr:rowOff>
    </xdr:to>
    <xdr:pic>
      <xdr:nvPicPr>
        <xdr:cNvPr id="429" name="Picture 428" descr="Down_Arrow">
          <a:hlinkClick xmlns:r="http://schemas.openxmlformats.org/officeDocument/2006/relationships" r:id="rId89" tgtFrame="OptTable"/>
          <a:extLst>
            <a:ext uri="{FF2B5EF4-FFF2-40B4-BE49-F238E27FC236}">
              <a16:creationId xmlns:a16="http://schemas.microsoft.com/office/drawing/2014/main" id="{AEF7703F-4602-1DFF-7A61-AF8D65565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50844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37</xdr:col>
      <xdr:colOff>190500</xdr:colOff>
      <xdr:row>23</xdr:row>
      <xdr:rowOff>142875</xdr:rowOff>
    </xdr:to>
    <xdr:pic>
      <xdr:nvPicPr>
        <xdr:cNvPr id="430" name="Picture 429" descr="Down_Arrow">
          <a:hlinkClick xmlns:r="http://schemas.openxmlformats.org/officeDocument/2006/relationships" r:id="rId130" tgtFrame="OptTable"/>
          <a:extLst>
            <a:ext uri="{FF2B5EF4-FFF2-40B4-BE49-F238E27FC236}">
              <a16:creationId xmlns:a16="http://schemas.microsoft.com/office/drawing/2014/main" id="{045CC6DA-9D88-D1E3-CD0E-B216401AC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537591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30</xdr:row>
      <xdr:rowOff>0</xdr:rowOff>
    </xdr:from>
    <xdr:to>
      <xdr:col>37</xdr:col>
      <xdr:colOff>190500</xdr:colOff>
      <xdr:row>30</xdr:row>
      <xdr:rowOff>142875</xdr:rowOff>
    </xdr:to>
    <xdr:pic>
      <xdr:nvPicPr>
        <xdr:cNvPr id="431" name="Picture 430" descr="Down_Arrow">
          <a:hlinkClick xmlns:r="http://schemas.openxmlformats.org/officeDocument/2006/relationships" r:id="rId85" tgtFrame="OptTable"/>
          <a:extLst>
            <a:ext uri="{FF2B5EF4-FFF2-40B4-BE49-F238E27FC236}">
              <a16:creationId xmlns:a16="http://schemas.microsoft.com/office/drawing/2014/main" id="{F827ACBC-2547-9FD9-477F-61E1EF962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56673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37</xdr:col>
      <xdr:colOff>190500</xdr:colOff>
      <xdr:row>13</xdr:row>
      <xdr:rowOff>142875</xdr:rowOff>
    </xdr:to>
    <xdr:pic>
      <xdr:nvPicPr>
        <xdr:cNvPr id="432" name="Picture 431" descr="Down_Arrow">
          <a:hlinkClick xmlns:r="http://schemas.openxmlformats.org/officeDocument/2006/relationships" r:id="rId110" tgtFrame="OptTable"/>
          <a:extLst>
            <a:ext uri="{FF2B5EF4-FFF2-40B4-BE49-F238E27FC236}">
              <a16:creationId xmlns:a16="http://schemas.microsoft.com/office/drawing/2014/main" id="{F61D7921-F12D-BED6-90D5-33341E451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59588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37</xdr:col>
      <xdr:colOff>190500</xdr:colOff>
      <xdr:row>14</xdr:row>
      <xdr:rowOff>142875</xdr:rowOff>
    </xdr:to>
    <xdr:pic>
      <xdr:nvPicPr>
        <xdr:cNvPr id="433" name="Picture 432" descr="Down_Arrow">
          <a:hlinkClick xmlns:r="http://schemas.openxmlformats.org/officeDocument/2006/relationships" r:id="rId110" tgtFrame="OptTable"/>
          <a:extLst>
            <a:ext uri="{FF2B5EF4-FFF2-40B4-BE49-F238E27FC236}">
              <a16:creationId xmlns:a16="http://schemas.microsoft.com/office/drawing/2014/main" id="{D921D06C-54EF-63D5-2625-4EECBCAD7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62826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37</xdr:col>
      <xdr:colOff>190500</xdr:colOff>
      <xdr:row>15</xdr:row>
      <xdr:rowOff>142875</xdr:rowOff>
    </xdr:to>
    <xdr:pic>
      <xdr:nvPicPr>
        <xdr:cNvPr id="434" name="Picture 433" descr="Down_Arrow">
          <a:hlinkClick xmlns:r="http://schemas.openxmlformats.org/officeDocument/2006/relationships" r:id="rId110" tgtFrame="OptTable"/>
          <a:extLst>
            <a:ext uri="{FF2B5EF4-FFF2-40B4-BE49-F238E27FC236}">
              <a16:creationId xmlns:a16="http://schemas.microsoft.com/office/drawing/2014/main" id="{55829F21-059C-BA76-B519-C10E369BA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66065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39</xdr:row>
      <xdr:rowOff>0</xdr:rowOff>
    </xdr:from>
    <xdr:to>
      <xdr:col>37</xdr:col>
      <xdr:colOff>190500</xdr:colOff>
      <xdr:row>39</xdr:row>
      <xdr:rowOff>142875</xdr:rowOff>
    </xdr:to>
    <xdr:pic>
      <xdr:nvPicPr>
        <xdr:cNvPr id="435" name="Picture 434" descr="Down_Arrow">
          <a:hlinkClick xmlns:r="http://schemas.openxmlformats.org/officeDocument/2006/relationships" r:id="rId131" tgtFrame="OptTable"/>
          <a:extLst>
            <a:ext uri="{FF2B5EF4-FFF2-40B4-BE49-F238E27FC236}">
              <a16:creationId xmlns:a16="http://schemas.microsoft.com/office/drawing/2014/main" id="{5356A2B9-7E38-BFF9-F9CB-AC309B2FD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68818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40</xdr:row>
      <xdr:rowOff>0</xdr:rowOff>
    </xdr:from>
    <xdr:to>
      <xdr:col>37</xdr:col>
      <xdr:colOff>190500</xdr:colOff>
      <xdr:row>40</xdr:row>
      <xdr:rowOff>142875</xdr:rowOff>
    </xdr:to>
    <xdr:pic>
      <xdr:nvPicPr>
        <xdr:cNvPr id="436" name="Picture 435" descr="Down_Arrow">
          <a:hlinkClick xmlns:r="http://schemas.openxmlformats.org/officeDocument/2006/relationships" r:id="rId29" tgtFrame="OptTable"/>
          <a:extLst>
            <a:ext uri="{FF2B5EF4-FFF2-40B4-BE49-F238E27FC236}">
              <a16:creationId xmlns:a16="http://schemas.microsoft.com/office/drawing/2014/main" id="{9B866C06-8DAD-E9B3-B171-4F597DE02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71570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41</xdr:row>
      <xdr:rowOff>0</xdr:rowOff>
    </xdr:from>
    <xdr:to>
      <xdr:col>37</xdr:col>
      <xdr:colOff>190500</xdr:colOff>
      <xdr:row>41</xdr:row>
      <xdr:rowOff>142875</xdr:rowOff>
    </xdr:to>
    <xdr:pic>
      <xdr:nvPicPr>
        <xdr:cNvPr id="437" name="Picture 436" descr="Down_Arrow">
          <a:hlinkClick xmlns:r="http://schemas.openxmlformats.org/officeDocument/2006/relationships" r:id="rId112" tgtFrame="OptTable"/>
          <a:extLst>
            <a:ext uri="{FF2B5EF4-FFF2-40B4-BE49-F238E27FC236}">
              <a16:creationId xmlns:a16="http://schemas.microsoft.com/office/drawing/2014/main" id="{839E5969-70CB-6693-A7C2-3160D5A24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74647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37</xdr:col>
      <xdr:colOff>190500</xdr:colOff>
      <xdr:row>4</xdr:row>
      <xdr:rowOff>142875</xdr:rowOff>
    </xdr:to>
    <xdr:pic>
      <xdr:nvPicPr>
        <xdr:cNvPr id="438" name="Picture 437" descr="Down_Arrow">
          <a:hlinkClick xmlns:r="http://schemas.openxmlformats.org/officeDocument/2006/relationships" r:id="rId63" tgtFrame="OptTable"/>
          <a:extLst>
            <a:ext uri="{FF2B5EF4-FFF2-40B4-BE49-F238E27FC236}">
              <a16:creationId xmlns:a16="http://schemas.microsoft.com/office/drawing/2014/main" id="{E642D76A-99C2-9323-D39B-DAA281AD5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77885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37</xdr:col>
      <xdr:colOff>190500</xdr:colOff>
      <xdr:row>12</xdr:row>
      <xdr:rowOff>142875</xdr:rowOff>
    </xdr:to>
    <xdr:pic>
      <xdr:nvPicPr>
        <xdr:cNvPr id="439" name="Picture 438" descr="Down_Arrow">
          <a:hlinkClick xmlns:r="http://schemas.openxmlformats.org/officeDocument/2006/relationships" r:id="rId17" tgtFrame="OptTable"/>
          <a:extLst>
            <a:ext uri="{FF2B5EF4-FFF2-40B4-BE49-F238E27FC236}">
              <a16:creationId xmlns:a16="http://schemas.microsoft.com/office/drawing/2014/main" id="{EC2887B3-9558-FFC1-2BD7-303D6AAB8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809625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22</xdr:row>
      <xdr:rowOff>0</xdr:rowOff>
    </xdr:from>
    <xdr:to>
      <xdr:col>37</xdr:col>
      <xdr:colOff>190500</xdr:colOff>
      <xdr:row>22</xdr:row>
      <xdr:rowOff>142875</xdr:rowOff>
    </xdr:to>
    <xdr:pic>
      <xdr:nvPicPr>
        <xdr:cNvPr id="440" name="Picture 439" descr="Down_Arrow">
          <a:hlinkClick xmlns:r="http://schemas.openxmlformats.org/officeDocument/2006/relationships" r:id="rId89" tgtFrame="OptTable"/>
          <a:extLst>
            <a:ext uri="{FF2B5EF4-FFF2-40B4-BE49-F238E27FC236}">
              <a16:creationId xmlns:a16="http://schemas.microsoft.com/office/drawing/2014/main" id="{92D1F97D-41E3-8AF4-BDFF-8E5D98429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84201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42</xdr:row>
      <xdr:rowOff>0</xdr:rowOff>
    </xdr:from>
    <xdr:to>
      <xdr:col>37</xdr:col>
      <xdr:colOff>190500</xdr:colOff>
      <xdr:row>42</xdr:row>
      <xdr:rowOff>142875</xdr:rowOff>
    </xdr:to>
    <xdr:pic>
      <xdr:nvPicPr>
        <xdr:cNvPr id="441" name="Picture 440" descr="Down_Arrow">
          <a:hlinkClick xmlns:r="http://schemas.openxmlformats.org/officeDocument/2006/relationships" r:id="rId65" tgtFrame="OptTable"/>
          <a:extLst>
            <a:ext uri="{FF2B5EF4-FFF2-40B4-BE49-F238E27FC236}">
              <a16:creationId xmlns:a16="http://schemas.microsoft.com/office/drawing/2014/main" id="{8F8EA9EF-4FA9-1993-7042-93728F71E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86791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44</xdr:row>
      <xdr:rowOff>0</xdr:rowOff>
    </xdr:from>
    <xdr:to>
      <xdr:col>37</xdr:col>
      <xdr:colOff>190500</xdr:colOff>
      <xdr:row>44</xdr:row>
      <xdr:rowOff>142875</xdr:rowOff>
    </xdr:to>
    <xdr:pic>
      <xdr:nvPicPr>
        <xdr:cNvPr id="442" name="Picture 441" descr="Down_Arrow">
          <a:hlinkClick xmlns:r="http://schemas.openxmlformats.org/officeDocument/2006/relationships" r:id="rId95" tgtFrame="OptTable"/>
          <a:extLst>
            <a:ext uri="{FF2B5EF4-FFF2-40B4-BE49-F238E27FC236}">
              <a16:creationId xmlns:a16="http://schemas.microsoft.com/office/drawing/2014/main" id="{2FD0F4EA-2382-88EE-1B7C-D309E5B9E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90030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37</xdr:col>
      <xdr:colOff>190500</xdr:colOff>
      <xdr:row>24</xdr:row>
      <xdr:rowOff>142875</xdr:rowOff>
    </xdr:to>
    <xdr:pic>
      <xdr:nvPicPr>
        <xdr:cNvPr id="443" name="Picture 442" descr="Down_Arrow">
          <a:hlinkClick xmlns:r="http://schemas.openxmlformats.org/officeDocument/2006/relationships" r:id="rId130" tgtFrame="OptTable"/>
          <a:extLst>
            <a:ext uri="{FF2B5EF4-FFF2-40B4-BE49-F238E27FC236}">
              <a16:creationId xmlns:a16="http://schemas.microsoft.com/office/drawing/2014/main" id="{A5E15730-5D6A-789D-95DC-9B0CCCD69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93592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25</xdr:row>
      <xdr:rowOff>0</xdr:rowOff>
    </xdr:from>
    <xdr:to>
      <xdr:col>37</xdr:col>
      <xdr:colOff>190500</xdr:colOff>
      <xdr:row>25</xdr:row>
      <xdr:rowOff>142875</xdr:rowOff>
    </xdr:to>
    <xdr:pic>
      <xdr:nvPicPr>
        <xdr:cNvPr id="444" name="Picture 443" descr="Down_Arrow">
          <a:hlinkClick xmlns:r="http://schemas.openxmlformats.org/officeDocument/2006/relationships" r:id="rId130" tgtFrame="OptTable"/>
          <a:extLst>
            <a:ext uri="{FF2B5EF4-FFF2-40B4-BE49-F238E27FC236}">
              <a16:creationId xmlns:a16="http://schemas.microsoft.com/office/drawing/2014/main" id="{CCF1BFCC-580D-1B48-FF7D-5DC399CF2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97155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29</xdr:row>
      <xdr:rowOff>0</xdr:rowOff>
    </xdr:from>
    <xdr:to>
      <xdr:col>37</xdr:col>
      <xdr:colOff>190500</xdr:colOff>
      <xdr:row>29</xdr:row>
      <xdr:rowOff>142875</xdr:rowOff>
    </xdr:to>
    <xdr:pic>
      <xdr:nvPicPr>
        <xdr:cNvPr id="445" name="Picture 444" descr="Down_Arrow">
          <a:hlinkClick xmlns:r="http://schemas.openxmlformats.org/officeDocument/2006/relationships" r:id="rId132" tgtFrame="OptTable"/>
          <a:extLst>
            <a:ext uri="{FF2B5EF4-FFF2-40B4-BE49-F238E27FC236}">
              <a16:creationId xmlns:a16="http://schemas.microsoft.com/office/drawing/2014/main" id="{2A5B3685-E16B-75DB-42F3-65EBC0E06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00717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46</xdr:row>
      <xdr:rowOff>0</xdr:rowOff>
    </xdr:from>
    <xdr:to>
      <xdr:col>37</xdr:col>
      <xdr:colOff>190500</xdr:colOff>
      <xdr:row>46</xdr:row>
      <xdr:rowOff>142875</xdr:rowOff>
    </xdr:to>
    <xdr:pic>
      <xdr:nvPicPr>
        <xdr:cNvPr id="446" name="Picture 445" descr="Down_Arrow">
          <a:hlinkClick xmlns:r="http://schemas.openxmlformats.org/officeDocument/2006/relationships" r:id="rId115" tgtFrame="OptTable"/>
          <a:extLst>
            <a:ext uri="{FF2B5EF4-FFF2-40B4-BE49-F238E27FC236}">
              <a16:creationId xmlns:a16="http://schemas.microsoft.com/office/drawing/2014/main" id="{6BE8E542-B071-3236-CBB1-46A86BA69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04279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37</xdr:col>
      <xdr:colOff>190500</xdr:colOff>
      <xdr:row>16</xdr:row>
      <xdr:rowOff>142875</xdr:rowOff>
    </xdr:to>
    <xdr:pic>
      <xdr:nvPicPr>
        <xdr:cNvPr id="447" name="Picture 446" descr="Down_Arrow">
          <a:hlinkClick xmlns:r="http://schemas.openxmlformats.org/officeDocument/2006/relationships" r:id="rId133" tgtFrame="OptTable"/>
          <a:extLst>
            <a:ext uri="{FF2B5EF4-FFF2-40B4-BE49-F238E27FC236}">
              <a16:creationId xmlns:a16="http://schemas.microsoft.com/office/drawing/2014/main" id="{79206FB9-8206-9BA3-6916-CFFFCB534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07518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37</xdr:col>
      <xdr:colOff>190500</xdr:colOff>
      <xdr:row>2</xdr:row>
      <xdr:rowOff>142875</xdr:rowOff>
    </xdr:to>
    <xdr:pic>
      <xdr:nvPicPr>
        <xdr:cNvPr id="448" name="Picture 447" descr="Down_Arrow">
          <a:hlinkClick xmlns:r="http://schemas.openxmlformats.org/officeDocument/2006/relationships" r:id="rId134" tgtFrame="OptTable"/>
          <a:extLst>
            <a:ext uri="{FF2B5EF4-FFF2-40B4-BE49-F238E27FC236}">
              <a16:creationId xmlns:a16="http://schemas.microsoft.com/office/drawing/2014/main" id="{C245AF91-5AB6-86F9-E62A-2D1A8DFDD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10594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45</xdr:row>
      <xdr:rowOff>0</xdr:rowOff>
    </xdr:from>
    <xdr:to>
      <xdr:col>37</xdr:col>
      <xdr:colOff>190500</xdr:colOff>
      <xdr:row>45</xdr:row>
      <xdr:rowOff>142875</xdr:rowOff>
    </xdr:to>
    <xdr:pic>
      <xdr:nvPicPr>
        <xdr:cNvPr id="449" name="Picture 448" descr="Down_Arrow">
          <a:hlinkClick xmlns:r="http://schemas.openxmlformats.org/officeDocument/2006/relationships" r:id="rId135" tgtFrame="OptTable"/>
          <a:extLst>
            <a:ext uri="{FF2B5EF4-FFF2-40B4-BE49-F238E27FC236}">
              <a16:creationId xmlns:a16="http://schemas.microsoft.com/office/drawing/2014/main" id="{5C32C460-613E-0CFE-892B-0EA737928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13671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26</xdr:row>
      <xdr:rowOff>0</xdr:rowOff>
    </xdr:from>
    <xdr:to>
      <xdr:col>37</xdr:col>
      <xdr:colOff>190500</xdr:colOff>
      <xdr:row>26</xdr:row>
      <xdr:rowOff>142875</xdr:rowOff>
    </xdr:to>
    <xdr:pic>
      <xdr:nvPicPr>
        <xdr:cNvPr id="450" name="Picture 449" descr="Down_Arrow">
          <a:hlinkClick xmlns:r="http://schemas.openxmlformats.org/officeDocument/2006/relationships" r:id="rId136" tgtFrame="OptTable"/>
          <a:extLst>
            <a:ext uri="{FF2B5EF4-FFF2-40B4-BE49-F238E27FC236}">
              <a16:creationId xmlns:a16="http://schemas.microsoft.com/office/drawing/2014/main" id="{7F1888F1-B3E9-F5A2-8BA1-2E7CD7B1F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17071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37</xdr:col>
      <xdr:colOff>190500</xdr:colOff>
      <xdr:row>5</xdr:row>
      <xdr:rowOff>142875</xdr:rowOff>
    </xdr:to>
    <xdr:pic>
      <xdr:nvPicPr>
        <xdr:cNvPr id="451" name="Picture 450" descr="Down_Arrow">
          <a:hlinkClick xmlns:r="http://schemas.openxmlformats.org/officeDocument/2006/relationships" r:id="rId137" tgtFrame="OptTable"/>
          <a:extLst>
            <a:ext uri="{FF2B5EF4-FFF2-40B4-BE49-F238E27FC236}">
              <a16:creationId xmlns:a16="http://schemas.microsoft.com/office/drawing/2014/main" id="{9A6E654D-1F4C-1606-3E2D-578A5E78F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20472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27</xdr:row>
      <xdr:rowOff>0</xdr:rowOff>
    </xdr:from>
    <xdr:to>
      <xdr:col>37</xdr:col>
      <xdr:colOff>190500</xdr:colOff>
      <xdr:row>27</xdr:row>
      <xdr:rowOff>142875</xdr:rowOff>
    </xdr:to>
    <xdr:pic>
      <xdr:nvPicPr>
        <xdr:cNvPr id="452" name="Picture 451" descr="Down_Arrow">
          <a:hlinkClick xmlns:r="http://schemas.openxmlformats.org/officeDocument/2006/relationships" r:id="rId138" tgtFrame="OptTable"/>
          <a:extLst>
            <a:ext uri="{FF2B5EF4-FFF2-40B4-BE49-F238E27FC236}">
              <a16:creationId xmlns:a16="http://schemas.microsoft.com/office/drawing/2014/main" id="{71A35B0D-91EE-5AAC-65F6-2D1BDB9A8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23872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28</xdr:row>
      <xdr:rowOff>0</xdr:rowOff>
    </xdr:from>
    <xdr:to>
      <xdr:col>37</xdr:col>
      <xdr:colOff>190500</xdr:colOff>
      <xdr:row>28</xdr:row>
      <xdr:rowOff>142875</xdr:rowOff>
    </xdr:to>
    <xdr:pic>
      <xdr:nvPicPr>
        <xdr:cNvPr id="453" name="Picture 452" descr="Down_Arrow">
          <a:hlinkClick xmlns:r="http://schemas.openxmlformats.org/officeDocument/2006/relationships" r:id="rId138" tgtFrame="OptTable"/>
          <a:extLst>
            <a:ext uri="{FF2B5EF4-FFF2-40B4-BE49-F238E27FC236}">
              <a16:creationId xmlns:a16="http://schemas.microsoft.com/office/drawing/2014/main" id="{A4C175A6-67CB-BD9F-AF77-5C2D21EDC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26949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36</xdr:row>
      <xdr:rowOff>0</xdr:rowOff>
    </xdr:from>
    <xdr:to>
      <xdr:col>37</xdr:col>
      <xdr:colOff>190500</xdr:colOff>
      <xdr:row>36</xdr:row>
      <xdr:rowOff>142875</xdr:rowOff>
    </xdr:to>
    <xdr:pic>
      <xdr:nvPicPr>
        <xdr:cNvPr id="454" name="Picture 453" descr="Down_Arrow">
          <a:hlinkClick xmlns:r="http://schemas.openxmlformats.org/officeDocument/2006/relationships" r:id="rId124" tgtFrame="OptTable"/>
          <a:extLst>
            <a:ext uri="{FF2B5EF4-FFF2-40B4-BE49-F238E27FC236}">
              <a16:creationId xmlns:a16="http://schemas.microsoft.com/office/drawing/2014/main" id="{A6DEBFA9-9EED-75E5-4D4A-9E928791B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3002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37</xdr:col>
      <xdr:colOff>190500</xdr:colOff>
      <xdr:row>17</xdr:row>
      <xdr:rowOff>142875</xdr:rowOff>
    </xdr:to>
    <xdr:pic>
      <xdr:nvPicPr>
        <xdr:cNvPr id="455" name="Picture 454" descr="Down_Arrow">
          <a:hlinkClick xmlns:r="http://schemas.openxmlformats.org/officeDocument/2006/relationships" r:id="rId97" tgtFrame="OptTable"/>
          <a:extLst>
            <a:ext uri="{FF2B5EF4-FFF2-40B4-BE49-F238E27FC236}">
              <a16:creationId xmlns:a16="http://schemas.microsoft.com/office/drawing/2014/main" id="{92165CEE-52C9-FDD4-8E8B-FFA3A9DEA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33102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33</xdr:row>
      <xdr:rowOff>0</xdr:rowOff>
    </xdr:from>
    <xdr:to>
      <xdr:col>37</xdr:col>
      <xdr:colOff>190500</xdr:colOff>
      <xdr:row>33</xdr:row>
      <xdr:rowOff>142875</xdr:rowOff>
    </xdr:to>
    <xdr:pic>
      <xdr:nvPicPr>
        <xdr:cNvPr id="456" name="Picture 455" descr="Down_Arrow">
          <a:hlinkClick xmlns:r="http://schemas.openxmlformats.org/officeDocument/2006/relationships" r:id="rId68" tgtFrame="OptTable"/>
          <a:extLst>
            <a:ext uri="{FF2B5EF4-FFF2-40B4-BE49-F238E27FC236}">
              <a16:creationId xmlns:a16="http://schemas.microsoft.com/office/drawing/2014/main" id="{F6A13591-6105-5D8A-9597-C72C4337F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353693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37</xdr:col>
      <xdr:colOff>190500</xdr:colOff>
      <xdr:row>18</xdr:row>
      <xdr:rowOff>142875</xdr:rowOff>
    </xdr:to>
    <xdr:pic>
      <xdr:nvPicPr>
        <xdr:cNvPr id="457" name="Picture 456" descr="Down_Arrow">
          <a:hlinkClick xmlns:r="http://schemas.openxmlformats.org/officeDocument/2006/relationships" r:id="rId139" tgtFrame="OptTable"/>
          <a:extLst>
            <a:ext uri="{FF2B5EF4-FFF2-40B4-BE49-F238E27FC236}">
              <a16:creationId xmlns:a16="http://schemas.microsoft.com/office/drawing/2014/main" id="{EFFC50D2-AD52-BCFE-CAB2-53DE950AB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38607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37</xdr:col>
      <xdr:colOff>190500</xdr:colOff>
      <xdr:row>19</xdr:row>
      <xdr:rowOff>142875</xdr:rowOff>
    </xdr:to>
    <xdr:pic>
      <xdr:nvPicPr>
        <xdr:cNvPr id="458" name="Picture 457" descr="Down_Arrow">
          <a:hlinkClick xmlns:r="http://schemas.openxmlformats.org/officeDocument/2006/relationships" r:id="rId139" tgtFrame="OptTable"/>
          <a:extLst>
            <a:ext uri="{FF2B5EF4-FFF2-40B4-BE49-F238E27FC236}">
              <a16:creationId xmlns:a16="http://schemas.microsoft.com/office/drawing/2014/main" id="{A495126D-13FC-031F-621A-CF13F0B1F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400" y="141036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142875</xdr:rowOff>
    </xdr:to>
    <xdr:pic>
      <xdr:nvPicPr>
        <xdr:cNvPr id="2" name="Picture 1" descr="Down_Arrow">
          <a:hlinkClick xmlns:r="http://schemas.openxmlformats.org/officeDocument/2006/relationships" r:id="rId1" tgtFrame="OptTable"/>
          <a:extLst>
            <a:ext uri="{FF2B5EF4-FFF2-40B4-BE49-F238E27FC236}">
              <a16:creationId xmlns:a16="http://schemas.microsoft.com/office/drawing/2014/main" id="{D1737CB1-7EBC-E4AE-981A-211E335EF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142875</xdr:rowOff>
    </xdr:to>
    <xdr:pic>
      <xdr:nvPicPr>
        <xdr:cNvPr id="3" name="Picture 2" descr="Down_Arrow">
          <a:hlinkClick xmlns:r="http://schemas.openxmlformats.org/officeDocument/2006/relationships" r:id="rId3" tgtFrame="OptTable"/>
          <a:extLst>
            <a:ext uri="{FF2B5EF4-FFF2-40B4-BE49-F238E27FC236}">
              <a16:creationId xmlns:a16="http://schemas.microsoft.com/office/drawing/2014/main" id="{14CBFD57-0C2A-29A6-D6AF-52D844B09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2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142875</xdr:rowOff>
    </xdr:to>
    <xdr:pic>
      <xdr:nvPicPr>
        <xdr:cNvPr id="4" name="Picture 3" descr="Down_Arrow">
          <a:hlinkClick xmlns:r="http://schemas.openxmlformats.org/officeDocument/2006/relationships" r:id="rId4" tgtFrame="OptTable"/>
          <a:extLst>
            <a:ext uri="{FF2B5EF4-FFF2-40B4-BE49-F238E27FC236}">
              <a16:creationId xmlns:a16="http://schemas.microsoft.com/office/drawing/2014/main" id="{4381FF93-F4B2-4453-0B91-00F6D315A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1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142875</xdr:rowOff>
    </xdr:to>
    <xdr:pic>
      <xdr:nvPicPr>
        <xdr:cNvPr id="5" name="Picture 4" descr="Down_Arrow">
          <a:hlinkClick xmlns:r="http://schemas.openxmlformats.org/officeDocument/2006/relationships" r:id="rId4" tgtFrame="OptTable"/>
          <a:extLst>
            <a:ext uri="{FF2B5EF4-FFF2-40B4-BE49-F238E27FC236}">
              <a16:creationId xmlns:a16="http://schemas.microsoft.com/office/drawing/2014/main" id="{3EEE6849-8DE4-D33C-1C37-8E3FBEB4B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20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142875</xdr:rowOff>
    </xdr:to>
    <xdr:pic>
      <xdr:nvPicPr>
        <xdr:cNvPr id="6" name="Picture 5" descr="Down_Arrow">
          <a:hlinkClick xmlns:r="http://schemas.openxmlformats.org/officeDocument/2006/relationships" r:id="rId5" tgtFrame="OptTable"/>
          <a:extLst>
            <a:ext uri="{FF2B5EF4-FFF2-40B4-BE49-F238E27FC236}">
              <a16:creationId xmlns:a16="http://schemas.microsoft.com/office/drawing/2014/main" id="{3D4548C9-4BF1-AE6F-6AC0-C43C12F26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728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142875</xdr:rowOff>
    </xdr:to>
    <xdr:pic>
      <xdr:nvPicPr>
        <xdr:cNvPr id="7" name="Picture 6" descr="Down_Arrow">
          <a:hlinkClick xmlns:r="http://schemas.openxmlformats.org/officeDocument/2006/relationships" r:id="rId6" tgtFrame="OptTable"/>
          <a:extLst>
            <a:ext uri="{FF2B5EF4-FFF2-40B4-BE49-F238E27FC236}">
              <a16:creationId xmlns:a16="http://schemas.microsoft.com/office/drawing/2014/main" id="{AF957F76-BA8F-65F0-A110-4AF3E5B0D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77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142875</xdr:rowOff>
    </xdr:to>
    <xdr:pic>
      <xdr:nvPicPr>
        <xdr:cNvPr id="8" name="Picture 7" descr="Down_Arrow">
          <a:hlinkClick xmlns:r="http://schemas.openxmlformats.org/officeDocument/2006/relationships" r:id="rId7" tgtFrame="OptTable"/>
          <a:extLst>
            <a:ext uri="{FF2B5EF4-FFF2-40B4-BE49-F238E27FC236}">
              <a16:creationId xmlns:a16="http://schemas.microsoft.com/office/drawing/2014/main" id="{C1C8FE3D-9C66-665B-4833-73BEADAC5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544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142875</xdr:rowOff>
    </xdr:to>
    <xdr:pic>
      <xdr:nvPicPr>
        <xdr:cNvPr id="9" name="Picture 8" descr="Down_Arrow">
          <a:hlinkClick xmlns:r="http://schemas.openxmlformats.org/officeDocument/2006/relationships" r:id="rId8" tgtFrame="OptTable"/>
          <a:extLst>
            <a:ext uri="{FF2B5EF4-FFF2-40B4-BE49-F238E27FC236}">
              <a16:creationId xmlns:a16="http://schemas.microsoft.com/office/drawing/2014/main" id="{400ECC67-3C8D-46B3-9308-4723645C4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59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142875</xdr:rowOff>
    </xdr:to>
    <xdr:pic>
      <xdr:nvPicPr>
        <xdr:cNvPr id="10" name="Picture 9" descr="Down_Arrow">
          <a:hlinkClick xmlns:r="http://schemas.openxmlformats.org/officeDocument/2006/relationships" r:id="rId4" tgtFrame="OptTable"/>
          <a:extLst>
            <a:ext uri="{FF2B5EF4-FFF2-40B4-BE49-F238E27FC236}">
              <a16:creationId xmlns:a16="http://schemas.microsoft.com/office/drawing/2014/main" id="{79692251-5FF0-0953-95B8-2820C15F3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69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142875</xdr:rowOff>
    </xdr:to>
    <xdr:pic>
      <xdr:nvPicPr>
        <xdr:cNvPr id="11" name="Picture 10" descr="Down_Arrow">
          <a:hlinkClick xmlns:r="http://schemas.openxmlformats.org/officeDocument/2006/relationships" r:id="rId9" tgtFrame="OptTable"/>
          <a:extLst>
            <a:ext uri="{FF2B5EF4-FFF2-40B4-BE49-F238E27FC236}">
              <a16:creationId xmlns:a16="http://schemas.microsoft.com/office/drawing/2014/main" id="{3527FE46-28CB-9561-9230-46CD2B09B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59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142875</xdr:rowOff>
    </xdr:to>
    <xdr:pic>
      <xdr:nvPicPr>
        <xdr:cNvPr id="12" name="Picture 11" descr="Down_Arrow">
          <a:hlinkClick xmlns:r="http://schemas.openxmlformats.org/officeDocument/2006/relationships" r:id="rId10" tgtFrame="OptTable"/>
          <a:extLst>
            <a:ext uri="{FF2B5EF4-FFF2-40B4-BE49-F238E27FC236}">
              <a16:creationId xmlns:a16="http://schemas.microsoft.com/office/drawing/2014/main" id="{6FD9E8DE-8029-1656-7923-141D5479E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649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190500</xdr:colOff>
      <xdr:row>6</xdr:row>
      <xdr:rowOff>142875</xdr:rowOff>
    </xdr:to>
    <xdr:pic>
      <xdr:nvPicPr>
        <xdr:cNvPr id="29" name="Picture 28" descr="Down_Arrow">
          <a:hlinkClick xmlns:r="http://schemas.openxmlformats.org/officeDocument/2006/relationships" r:id="rId11" tgtFrame="OptTable"/>
          <a:extLst>
            <a:ext uri="{FF2B5EF4-FFF2-40B4-BE49-F238E27FC236}">
              <a16:creationId xmlns:a16="http://schemas.microsoft.com/office/drawing/2014/main" id="{DE3501CF-C1CA-2897-53D0-0B275362C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48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190500</xdr:colOff>
      <xdr:row>8</xdr:row>
      <xdr:rowOff>142875</xdr:rowOff>
    </xdr:to>
    <xdr:pic>
      <xdr:nvPicPr>
        <xdr:cNvPr id="30" name="Picture 29" descr="Down_Arrow">
          <a:hlinkClick xmlns:r="http://schemas.openxmlformats.org/officeDocument/2006/relationships" r:id="rId12" tgtFrame="OptTable"/>
          <a:extLst>
            <a:ext uri="{FF2B5EF4-FFF2-40B4-BE49-F238E27FC236}">
              <a16:creationId xmlns:a16="http://schemas.microsoft.com/office/drawing/2014/main" id="{17663D3B-53E1-26FE-F149-5ED3F059C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3562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190500</xdr:colOff>
      <xdr:row>16</xdr:row>
      <xdr:rowOff>142875</xdr:rowOff>
    </xdr:to>
    <xdr:pic>
      <xdr:nvPicPr>
        <xdr:cNvPr id="31" name="Picture 30" descr="Down_Arrow">
          <a:hlinkClick xmlns:r="http://schemas.openxmlformats.org/officeDocument/2006/relationships" r:id="rId5" tgtFrame="OptTable"/>
          <a:extLst>
            <a:ext uri="{FF2B5EF4-FFF2-40B4-BE49-F238E27FC236}">
              <a16:creationId xmlns:a16="http://schemas.microsoft.com/office/drawing/2014/main" id="{CFD4DD2F-E855-74D7-EAF1-0F3E9C0ED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5667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190500</xdr:colOff>
      <xdr:row>2</xdr:row>
      <xdr:rowOff>142875</xdr:rowOff>
    </xdr:to>
    <xdr:pic>
      <xdr:nvPicPr>
        <xdr:cNvPr id="32" name="Picture 31" descr="Down_Arrow">
          <a:hlinkClick xmlns:r="http://schemas.openxmlformats.org/officeDocument/2006/relationships" r:id="rId13" tgtFrame="OptTable"/>
          <a:extLst>
            <a:ext uri="{FF2B5EF4-FFF2-40B4-BE49-F238E27FC236}">
              <a16:creationId xmlns:a16="http://schemas.microsoft.com/office/drawing/2014/main" id="{15A2B819-020E-D8BD-1849-30D7F577E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7772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142875</xdr:rowOff>
    </xdr:to>
    <xdr:pic>
      <xdr:nvPicPr>
        <xdr:cNvPr id="33" name="Picture 32" descr="Down_Arrow">
          <a:hlinkClick xmlns:r="http://schemas.openxmlformats.org/officeDocument/2006/relationships" r:id="rId14" tgtFrame="OptTable"/>
          <a:extLst>
            <a:ext uri="{FF2B5EF4-FFF2-40B4-BE49-F238E27FC236}">
              <a16:creationId xmlns:a16="http://schemas.microsoft.com/office/drawing/2014/main" id="{8ED697EE-1DB3-9EA7-9B67-D780E3844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0039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190500</xdr:colOff>
      <xdr:row>10</xdr:row>
      <xdr:rowOff>142875</xdr:rowOff>
    </xdr:to>
    <xdr:pic>
      <xdr:nvPicPr>
        <xdr:cNvPr id="34" name="Picture 33" descr="Down_Arrow">
          <a:hlinkClick xmlns:r="http://schemas.openxmlformats.org/officeDocument/2006/relationships" r:id="rId15" tgtFrame="OptTable"/>
          <a:extLst>
            <a:ext uri="{FF2B5EF4-FFF2-40B4-BE49-F238E27FC236}">
              <a16:creationId xmlns:a16="http://schemas.microsoft.com/office/drawing/2014/main" id="{FDF58172-C361-0A8F-EE5F-061503AB1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2144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190500</xdr:colOff>
      <xdr:row>11</xdr:row>
      <xdr:rowOff>142875</xdr:rowOff>
    </xdr:to>
    <xdr:pic>
      <xdr:nvPicPr>
        <xdr:cNvPr id="35" name="Picture 34" descr="Down_Arrow">
          <a:hlinkClick xmlns:r="http://schemas.openxmlformats.org/officeDocument/2006/relationships" r:id="rId15" tgtFrame="OptTable"/>
          <a:extLst>
            <a:ext uri="{FF2B5EF4-FFF2-40B4-BE49-F238E27FC236}">
              <a16:creationId xmlns:a16="http://schemas.microsoft.com/office/drawing/2014/main" id="{1918201B-8024-E57F-2AFB-28583FDF6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52209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190500</xdr:colOff>
      <xdr:row>9</xdr:row>
      <xdr:rowOff>142875</xdr:rowOff>
    </xdr:to>
    <xdr:pic>
      <xdr:nvPicPr>
        <xdr:cNvPr id="36" name="Picture 35" descr="Down_Arrow">
          <a:hlinkClick xmlns:r="http://schemas.openxmlformats.org/officeDocument/2006/relationships" r:id="rId10" tgtFrame="OptTable"/>
          <a:extLst>
            <a:ext uri="{FF2B5EF4-FFF2-40B4-BE49-F238E27FC236}">
              <a16:creationId xmlns:a16="http://schemas.microsoft.com/office/drawing/2014/main" id="{692173E6-7924-5BB3-5D3F-6566559CF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82975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190500</xdr:colOff>
      <xdr:row>4</xdr:row>
      <xdr:rowOff>142875</xdr:rowOff>
    </xdr:to>
    <xdr:pic>
      <xdr:nvPicPr>
        <xdr:cNvPr id="37" name="Picture 36" descr="Down_Arrow">
          <a:hlinkClick xmlns:r="http://schemas.openxmlformats.org/officeDocument/2006/relationships" r:id="rId7" tgtFrame="OptTable"/>
          <a:extLst>
            <a:ext uri="{FF2B5EF4-FFF2-40B4-BE49-F238E27FC236}">
              <a16:creationId xmlns:a16="http://schemas.microsoft.com/office/drawing/2014/main" id="{17B11133-374D-3835-82CD-F6A6D0438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0888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190500</xdr:colOff>
      <xdr:row>5</xdr:row>
      <xdr:rowOff>142875</xdr:rowOff>
    </xdr:to>
    <xdr:pic>
      <xdr:nvPicPr>
        <xdr:cNvPr id="38" name="Picture 37" descr="Down_Arrow">
          <a:hlinkClick xmlns:r="http://schemas.openxmlformats.org/officeDocument/2006/relationships" r:id="rId16" tgtFrame="OptTable"/>
          <a:extLst>
            <a:ext uri="{FF2B5EF4-FFF2-40B4-BE49-F238E27FC236}">
              <a16:creationId xmlns:a16="http://schemas.microsoft.com/office/drawing/2014/main" id="{1F279BE1-2B0E-F4B5-40F2-026A013A6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3479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190500</xdr:colOff>
      <xdr:row>1</xdr:row>
      <xdr:rowOff>142875</xdr:rowOff>
    </xdr:to>
    <xdr:pic>
      <xdr:nvPicPr>
        <xdr:cNvPr id="39" name="Picture 38" descr="Down_Arrow">
          <a:hlinkClick xmlns:r="http://schemas.openxmlformats.org/officeDocument/2006/relationships" r:id="rId17" tgtFrame="OptTable"/>
          <a:extLst>
            <a:ext uri="{FF2B5EF4-FFF2-40B4-BE49-F238E27FC236}">
              <a16:creationId xmlns:a16="http://schemas.microsoft.com/office/drawing/2014/main" id="{66221B48-4AA1-2A6A-BAFC-54EBF4874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5584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190500</xdr:colOff>
      <xdr:row>12</xdr:row>
      <xdr:rowOff>142875</xdr:rowOff>
    </xdr:to>
    <xdr:pic>
      <xdr:nvPicPr>
        <xdr:cNvPr id="40" name="Picture 39" descr="Down_Arrow">
          <a:hlinkClick xmlns:r="http://schemas.openxmlformats.org/officeDocument/2006/relationships" r:id="rId9" tgtFrame="OptTable"/>
          <a:extLst>
            <a:ext uri="{FF2B5EF4-FFF2-40B4-BE49-F238E27FC236}">
              <a16:creationId xmlns:a16="http://schemas.microsoft.com/office/drawing/2014/main" id="{F9A837A0-827C-C0EA-FFCE-FEF3C5B00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8822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190500</xdr:colOff>
      <xdr:row>14</xdr:row>
      <xdr:rowOff>142875</xdr:rowOff>
    </xdr:to>
    <xdr:pic>
      <xdr:nvPicPr>
        <xdr:cNvPr id="41" name="Picture 40" descr="Down_Arrow">
          <a:hlinkClick xmlns:r="http://schemas.openxmlformats.org/officeDocument/2006/relationships" r:id="rId18" tgtFrame="OptTable"/>
          <a:extLst>
            <a:ext uri="{FF2B5EF4-FFF2-40B4-BE49-F238E27FC236}">
              <a16:creationId xmlns:a16="http://schemas.microsoft.com/office/drawing/2014/main" id="{05480A89-9CC3-3F4C-FE81-C01CE907D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30927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190500</xdr:colOff>
      <xdr:row>7</xdr:row>
      <xdr:rowOff>142875</xdr:rowOff>
    </xdr:to>
    <xdr:pic>
      <xdr:nvPicPr>
        <xdr:cNvPr id="42" name="Picture 41" descr="Down_Arrow">
          <a:hlinkClick xmlns:r="http://schemas.openxmlformats.org/officeDocument/2006/relationships" r:id="rId8" tgtFrame="OptTable"/>
          <a:extLst>
            <a:ext uri="{FF2B5EF4-FFF2-40B4-BE49-F238E27FC236}">
              <a16:creationId xmlns:a16="http://schemas.microsoft.com/office/drawing/2014/main" id="{BEC28D92-FF77-C23C-31B3-24154E3E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320611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190500</xdr:colOff>
      <xdr:row>13</xdr:row>
      <xdr:rowOff>142875</xdr:rowOff>
    </xdr:to>
    <xdr:pic>
      <xdr:nvPicPr>
        <xdr:cNvPr id="43" name="Picture 42" descr="Down_Arrow">
          <a:hlinkClick xmlns:r="http://schemas.openxmlformats.org/officeDocument/2006/relationships" r:id="rId9" tgtFrame="OptTable"/>
          <a:extLst>
            <a:ext uri="{FF2B5EF4-FFF2-40B4-BE49-F238E27FC236}">
              <a16:creationId xmlns:a16="http://schemas.microsoft.com/office/drawing/2014/main" id="{F479A095-46DA-B7BD-D996-8F0015B03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32870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190500</xdr:colOff>
      <xdr:row>15</xdr:row>
      <xdr:rowOff>142875</xdr:rowOff>
    </xdr:to>
    <xdr:pic>
      <xdr:nvPicPr>
        <xdr:cNvPr id="44" name="Picture 43" descr="Down_Arrow">
          <a:hlinkClick xmlns:r="http://schemas.openxmlformats.org/officeDocument/2006/relationships" r:id="rId18" tgtFrame="OptTable"/>
          <a:extLst>
            <a:ext uri="{FF2B5EF4-FFF2-40B4-BE49-F238E27FC236}">
              <a16:creationId xmlns:a16="http://schemas.microsoft.com/office/drawing/2014/main" id="{57B5BFCD-072C-6B20-7AED-12656FC39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34975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190500</xdr:colOff>
      <xdr:row>4</xdr:row>
      <xdr:rowOff>142875</xdr:rowOff>
    </xdr:to>
    <xdr:pic>
      <xdr:nvPicPr>
        <xdr:cNvPr id="53" name="Picture 52" descr="Down_Arrow">
          <a:hlinkClick xmlns:r="http://schemas.openxmlformats.org/officeDocument/2006/relationships" r:id="rId19" tgtFrame="OptTable"/>
          <a:extLst>
            <a:ext uri="{FF2B5EF4-FFF2-40B4-BE49-F238E27FC236}">
              <a16:creationId xmlns:a16="http://schemas.microsoft.com/office/drawing/2014/main" id="{842F5762-8295-F2A3-78B5-28BC1D8FC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48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190500</xdr:colOff>
      <xdr:row>7</xdr:row>
      <xdr:rowOff>142875</xdr:rowOff>
    </xdr:to>
    <xdr:pic>
      <xdr:nvPicPr>
        <xdr:cNvPr id="54" name="Picture 53" descr="Down_Arrow">
          <a:hlinkClick xmlns:r="http://schemas.openxmlformats.org/officeDocument/2006/relationships" r:id="rId20" tgtFrame="OptTable"/>
          <a:extLst>
            <a:ext uri="{FF2B5EF4-FFF2-40B4-BE49-F238E27FC236}">
              <a16:creationId xmlns:a16="http://schemas.microsoft.com/office/drawing/2014/main" id="{5D03FE6E-88AA-40E1-5F81-D8C4DA0A8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3562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190500</xdr:colOff>
      <xdr:row>1</xdr:row>
      <xdr:rowOff>142875</xdr:rowOff>
    </xdr:to>
    <xdr:pic>
      <xdr:nvPicPr>
        <xdr:cNvPr id="55" name="Picture 54" descr="Down_Arrow">
          <a:hlinkClick xmlns:r="http://schemas.openxmlformats.org/officeDocument/2006/relationships" r:id="rId21" tgtFrame="OptTable"/>
          <a:extLst>
            <a:ext uri="{FF2B5EF4-FFF2-40B4-BE49-F238E27FC236}">
              <a16:creationId xmlns:a16="http://schemas.microsoft.com/office/drawing/2014/main" id="{F828A4F9-4231-8782-3183-EB4AA605C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5667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190500</xdr:colOff>
      <xdr:row>8</xdr:row>
      <xdr:rowOff>142875</xdr:rowOff>
    </xdr:to>
    <xdr:pic>
      <xdr:nvPicPr>
        <xdr:cNvPr id="56" name="Picture 55" descr="Down_Arrow">
          <a:hlinkClick xmlns:r="http://schemas.openxmlformats.org/officeDocument/2006/relationships" r:id="rId5" tgtFrame="OptTable"/>
          <a:extLst>
            <a:ext uri="{FF2B5EF4-FFF2-40B4-BE49-F238E27FC236}">
              <a16:creationId xmlns:a16="http://schemas.microsoft.com/office/drawing/2014/main" id="{FCBAF2E2-8FA2-0328-6735-AECC22518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71247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190500</xdr:colOff>
      <xdr:row>5</xdr:row>
      <xdr:rowOff>142875</xdr:rowOff>
    </xdr:to>
    <xdr:pic>
      <xdr:nvPicPr>
        <xdr:cNvPr id="57" name="Picture 56" descr="Down_Arrow">
          <a:hlinkClick xmlns:r="http://schemas.openxmlformats.org/officeDocument/2006/relationships" r:id="rId18" tgtFrame="OptTable"/>
          <a:extLst>
            <a:ext uri="{FF2B5EF4-FFF2-40B4-BE49-F238E27FC236}">
              <a16:creationId xmlns:a16="http://schemas.microsoft.com/office/drawing/2014/main" id="{0A0246CA-EE4C-C2CA-0AE8-B18179003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9391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190500</xdr:colOff>
      <xdr:row>2</xdr:row>
      <xdr:rowOff>142875</xdr:rowOff>
    </xdr:to>
    <xdr:pic>
      <xdr:nvPicPr>
        <xdr:cNvPr id="58" name="Picture 57" descr="Down_Arrow">
          <a:hlinkClick xmlns:r="http://schemas.openxmlformats.org/officeDocument/2006/relationships" r:id="rId22" tgtFrame="OptTable"/>
          <a:extLst>
            <a:ext uri="{FF2B5EF4-FFF2-40B4-BE49-F238E27FC236}">
              <a16:creationId xmlns:a16="http://schemas.microsoft.com/office/drawing/2014/main" id="{DD75139B-E657-27F9-5289-8F1D5F9E3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14966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190500</xdr:colOff>
      <xdr:row>6</xdr:row>
      <xdr:rowOff>142875</xdr:rowOff>
    </xdr:to>
    <xdr:pic>
      <xdr:nvPicPr>
        <xdr:cNvPr id="59" name="Picture 58" descr="Down_Arrow">
          <a:hlinkClick xmlns:r="http://schemas.openxmlformats.org/officeDocument/2006/relationships" r:id="rId18" tgtFrame="OptTable"/>
          <a:extLst>
            <a:ext uri="{FF2B5EF4-FFF2-40B4-BE49-F238E27FC236}">
              <a16:creationId xmlns:a16="http://schemas.microsoft.com/office/drawing/2014/main" id="{9A0F7AFD-81D3-34A6-84E1-F851F28E4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39255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190500</xdr:colOff>
      <xdr:row>3</xdr:row>
      <xdr:rowOff>142875</xdr:rowOff>
    </xdr:to>
    <xdr:pic>
      <xdr:nvPicPr>
        <xdr:cNvPr id="60" name="Picture 59" descr="Down_Arrow">
          <a:hlinkClick xmlns:r="http://schemas.openxmlformats.org/officeDocument/2006/relationships" r:id="rId8" tgtFrame="OptTable"/>
          <a:extLst>
            <a:ext uri="{FF2B5EF4-FFF2-40B4-BE49-F238E27FC236}">
              <a16:creationId xmlns:a16="http://schemas.microsoft.com/office/drawing/2014/main" id="{0656D979-E39E-3BEA-0AE8-DB64349F2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16516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190500</xdr:colOff>
      <xdr:row>1</xdr:row>
      <xdr:rowOff>142875</xdr:rowOff>
    </xdr:to>
    <xdr:pic>
      <xdr:nvPicPr>
        <xdr:cNvPr id="74" name="Picture 73" descr="Down_Arrow">
          <a:hlinkClick xmlns:r="http://schemas.openxmlformats.org/officeDocument/2006/relationships" r:id="rId22" tgtFrame="OptTable"/>
          <a:extLst>
            <a:ext uri="{FF2B5EF4-FFF2-40B4-BE49-F238E27FC236}">
              <a16:creationId xmlns:a16="http://schemas.microsoft.com/office/drawing/2014/main" id="{DF5B4F99-8B16-9DCC-7DB2-806E932B8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0" y="48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190500</xdr:colOff>
      <xdr:row>4</xdr:row>
      <xdr:rowOff>142875</xdr:rowOff>
    </xdr:to>
    <xdr:pic>
      <xdr:nvPicPr>
        <xdr:cNvPr id="75" name="Picture 74" descr="Down_Arrow">
          <a:hlinkClick xmlns:r="http://schemas.openxmlformats.org/officeDocument/2006/relationships" r:id="rId23" tgtFrame="OptTable"/>
          <a:extLst>
            <a:ext uri="{FF2B5EF4-FFF2-40B4-BE49-F238E27FC236}">
              <a16:creationId xmlns:a16="http://schemas.microsoft.com/office/drawing/2014/main" id="{C5FF940B-6055-D1CB-1C8F-7D83C1713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0" y="3562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190500</xdr:colOff>
      <xdr:row>7</xdr:row>
      <xdr:rowOff>142875</xdr:rowOff>
    </xdr:to>
    <xdr:pic>
      <xdr:nvPicPr>
        <xdr:cNvPr id="76" name="Picture 75" descr="Down_Arrow">
          <a:hlinkClick xmlns:r="http://schemas.openxmlformats.org/officeDocument/2006/relationships" r:id="rId12" tgtFrame="OptTable"/>
          <a:extLst>
            <a:ext uri="{FF2B5EF4-FFF2-40B4-BE49-F238E27FC236}">
              <a16:creationId xmlns:a16="http://schemas.microsoft.com/office/drawing/2014/main" id="{7AA348B9-224D-7D19-0613-DFF3F0676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0" y="5991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190500</xdr:colOff>
      <xdr:row>3</xdr:row>
      <xdr:rowOff>142875</xdr:rowOff>
    </xdr:to>
    <xdr:pic>
      <xdr:nvPicPr>
        <xdr:cNvPr id="77" name="Picture 76" descr="Down_Arrow">
          <a:hlinkClick xmlns:r="http://schemas.openxmlformats.org/officeDocument/2006/relationships" r:id="rId24" tgtFrame="OptTable"/>
          <a:extLst>
            <a:ext uri="{FF2B5EF4-FFF2-40B4-BE49-F238E27FC236}">
              <a16:creationId xmlns:a16="http://schemas.microsoft.com/office/drawing/2014/main" id="{D69B8050-B20A-D8A2-B4E9-349369203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0" y="77724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190500</xdr:colOff>
      <xdr:row>9</xdr:row>
      <xdr:rowOff>142875</xdr:rowOff>
    </xdr:to>
    <xdr:pic>
      <xdr:nvPicPr>
        <xdr:cNvPr id="78" name="Picture 77" descr="Down_Arrow">
          <a:hlinkClick xmlns:r="http://schemas.openxmlformats.org/officeDocument/2006/relationships" r:id="rId25" tgtFrame="OptTable"/>
          <a:extLst>
            <a:ext uri="{FF2B5EF4-FFF2-40B4-BE49-F238E27FC236}">
              <a16:creationId xmlns:a16="http://schemas.microsoft.com/office/drawing/2014/main" id="{D49684A3-477D-35E6-93F3-38089A459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0" y="10363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190500</xdr:colOff>
      <xdr:row>10</xdr:row>
      <xdr:rowOff>142875</xdr:rowOff>
    </xdr:to>
    <xdr:pic>
      <xdr:nvPicPr>
        <xdr:cNvPr id="79" name="Picture 78" descr="Down_Arrow">
          <a:hlinkClick xmlns:r="http://schemas.openxmlformats.org/officeDocument/2006/relationships" r:id="rId25" tgtFrame="OptTable"/>
          <a:extLst>
            <a:ext uri="{FF2B5EF4-FFF2-40B4-BE49-F238E27FC236}">
              <a16:creationId xmlns:a16="http://schemas.microsoft.com/office/drawing/2014/main" id="{BB33C80A-9FFF-2EE2-1C07-444E9C2C9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0" y="12468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190500</xdr:colOff>
      <xdr:row>11</xdr:row>
      <xdr:rowOff>142875</xdr:rowOff>
    </xdr:to>
    <xdr:pic>
      <xdr:nvPicPr>
        <xdr:cNvPr id="80" name="Picture 79" descr="Down_Arrow">
          <a:hlinkClick xmlns:r="http://schemas.openxmlformats.org/officeDocument/2006/relationships" r:id="rId26" tgtFrame="OptTable"/>
          <a:extLst>
            <a:ext uri="{FF2B5EF4-FFF2-40B4-BE49-F238E27FC236}">
              <a16:creationId xmlns:a16="http://schemas.microsoft.com/office/drawing/2014/main" id="{6DF674F6-CE88-80DB-341D-56CFCC43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0" y="14573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190500</xdr:colOff>
      <xdr:row>12</xdr:row>
      <xdr:rowOff>142875</xdr:rowOff>
    </xdr:to>
    <xdr:pic>
      <xdr:nvPicPr>
        <xdr:cNvPr id="81" name="Picture 80" descr="Down_Arrow">
          <a:hlinkClick xmlns:r="http://schemas.openxmlformats.org/officeDocument/2006/relationships" r:id="rId26" tgtFrame="OptTable"/>
          <a:extLst>
            <a:ext uri="{FF2B5EF4-FFF2-40B4-BE49-F238E27FC236}">
              <a16:creationId xmlns:a16="http://schemas.microsoft.com/office/drawing/2014/main" id="{2764364C-9EF6-6F7D-A705-9F0F41081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0" y="17164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190500</xdr:colOff>
      <xdr:row>13</xdr:row>
      <xdr:rowOff>142875</xdr:rowOff>
    </xdr:to>
    <xdr:pic>
      <xdr:nvPicPr>
        <xdr:cNvPr id="82" name="Picture 81" descr="Down_Arrow">
          <a:hlinkClick xmlns:r="http://schemas.openxmlformats.org/officeDocument/2006/relationships" r:id="rId26" tgtFrame="OptTable"/>
          <a:extLst>
            <a:ext uri="{FF2B5EF4-FFF2-40B4-BE49-F238E27FC236}">
              <a16:creationId xmlns:a16="http://schemas.microsoft.com/office/drawing/2014/main" id="{80B7C805-0D3B-7355-6656-21A1A0B69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0" y="19754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190500</xdr:colOff>
      <xdr:row>8</xdr:row>
      <xdr:rowOff>142875</xdr:rowOff>
    </xdr:to>
    <xdr:pic>
      <xdr:nvPicPr>
        <xdr:cNvPr id="83" name="Picture 82" descr="Down_Arrow">
          <a:hlinkClick xmlns:r="http://schemas.openxmlformats.org/officeDocument/2006/relationships" r:id="rId27" tgtFrame="OptTable"/>
          <a:extLst>
            <a:ext uri="{FF2B5EF4-FFF2-40B4-BE49-F238E27FC236}">
              <a16:creationId xmlns:a16="http://schemas.microsoft.com/office/drawing/2014/main" id="{188CEDD3-E294-9EB8-A5D2-B227B20E4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0" y="223456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190500</xdr:colOff>
      <xdr:row>2</xdr:row>
      <xdr:rowOff>142875</xdr:rowOff>
    </xdr:to>
    <xdr:pic>
      <xdr:nvPicPr>
        <xdr:cNvPr id="84" name="Picture 83" descr="Down_Arrow">
          <a:hlinkClick xmlns:r="http://schemas.openxmlformats.org/officeDocument/2006/relationships" r:id="rId22" tgtFrame="OptTable"/>
          <a:extLst>
            <a:ext uri="{FF2B5EF4-FFF2-40B4-BE49-F238E27FC236}">
              <a16:creationId xmlns:a16="http://schemas.microsoft.com/office/drawing/2014/main" id="{A4EC5548-63CF-F11F-EF82-8DE15036A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0" y="25422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190500</xdr:colOff>
      <xdr:row>5</xdr:row>
      <xdr:rowOff>142875</xdr:rowOff>
    </xdr:to>
    <xdr:pic>
      <xdr:nvPicPr>
        <xdr:cNvPr id="85" name="Picture 84" descr="Down_Arrow">
          <a:hlinkClick xmlns:r="http://schemas.openxmlformats.org/officeDocument/2006/relationships" r:id="rId28" tgtFrame="OptTable"/>
          <a:extLst>
            <a:ext uri="{FF2B5EF4-FFF2-40B4-BE49-F238E27FC236}">
              <a16:creationId xmlns:a16="http://schemas.microsoft.com/office/drawing/2014/main" id="{FA632D81-816A-7AC2-5BAD-2F51A9A00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0" y="286607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190500</xdr:colOff>
      <xdr:row>6</xdr:row>
      <xdr:rowOff>142875</xdr:rowOff>
    </xdr:to>
    <xdr:pic>
      <xdr:nvPicPr>
        <xdr:cNvPr id="86" name="Picture 85" descr="Down_Arrow">
          <a:hlinkClick xmlns:r="http://schemas.openxmlformats.org/officeDocument/2006/relationships" r:id="rId28" tgtFrame="OptTable"/>
          <a:extLst>
            <a:ext uri="{FF2B5EF4-FFF2-40B4-BE49-F238E27FC236}">
              <a16:creationId xmlns:a16="http://schemas.microsoft.com/office/drawing/2014/main" id="{69664F5B-3536-53F3-9605-D40D4113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0" y="315753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37</xdr:col>
      <xdr:colOff>190500</xdr:colOff>
      <xdr:row>2</xdr:row>
      <xdr:rowOff>142875</xdr:rowOff>
    </xdr:to>
    <xdr:pic>
      <xdr:nvPicPr>
        <xdr:cNvPr id="87" name="Picture 86" descr="Down_Arrow">
          <a:hlinkClick xmlns:r="http://schemas.openxmlformats.org/officeDocument/2006/relationships" r:id="rId12" tgtFrame="OptTable"/>
          <a:extLst>
            <a:ext uri="{FF2B5EF4-FFF2-40B4-BE49-F238E27FC236}">
              <a16:creationId xmlns:a16="http://schemas.microsoft.com/office/drawing/2014/main" id="{164F4350-8D81-893B-D273-7596B529F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98100" y="4857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37</xdr:col>
      <xdr:colOff>190500</xdr:colOff>
      <xdr:row>3</xdr:row>
      <xdr:rowOff>142875</xdr:rowOff>
    </xdr:to>
    <xdr:pic>
      <xdr:nvPicPr>
        <xdr:cNvPr id="88" name="Picture 87" descr="Down_Arrow">
          <a:hlinkClick xmlns:r="http://schemas.openxmlformats.org/officeDocument/2006/relationships" r:id="rId18" tgtFrame="OptTable"/>
          <a:extLst>
            <a:ext uri="{FF2B5EF4-FFF2-40B4-BE49-F238E27FC236}">
              <a16:creationId xmlns:a16="http://schemas.microsoft.com/office/drawing/2014/main" id="{C9063D10-BB8B-F2D0-75C6-9CB578CB6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98100" y="35623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37</xdr:col>
      <xdr:colOff>190500</xdr:colOff>
      <xdr:row>6</xdr:row>
      <xdr:rowOff>142875</xdr:rowOff>
    </xdr:to>
    <xdr:pic>
      <xdr:nvPicPr>
        <xdr:cNvPr id="89" name="Picture 88" descr="Down_Arrow">
          <a:hlinkClick xmlns:r="http://schemas.openxmlformats.org/officeDocument/2006/relationships" r:id="rId29" tgtFrame="OptTable"/>
          <a:extLst>
            <a:ext uri="{FF2B5EF4-FFF2-40B4-BE49-F238E27FC236}">
              <a16:creationId xmlns:a16="http://schemas.microsoft.com/office/drawing/2014/main" id="{29551305-BD25-C391-C841-927209363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98100" y="5991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37</xdr:col>
      <xdr:colOff>190500</xdr:colOff>
      <xdr:row>4</xdr:row>
      <xdr:rowOff>142875</xdr:rowOff>
    </xdr:to>
    <xdr:pic>
      <xdr:nvPicPr>
        <xdr:cNvPr id="90" name="Picture 89" descr="Down_Arrow">
          <a:hlinkClick xmlns:r="http://schemas.openxmlformats.org/officeDocument/2006/relationships" r:id="rId9" tgtFrame="OptTable"/>
          <a:extLst>
            <a:ext uri="{FF2B5EF4-FFF2-40B4-BE49-F238E27FC236}">
              <a16:creationId xmlns:a16="http://schemas.microsoft.com/office/drawing/2014/main" id="{4FB36F34-449B-7BDF-D2B5-3A2F20CB6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98100" y="8258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190500</xdr:colOff>
      <xdr:row>1</xdr:row>
      <xdr:rowOff>142875</xdr:rowOff>
    </xdr:to>
    <xdr:pic>
      <xdr:nvPicPr>
        <xdr:cNvPr id="91" name="Picture 90" descr="Down_Arrow">
          <a:hlinkClick xmlns:r="http://schemas.openxmlformats.org/officeDocument/2006/relationships" r:id="rId30" tgtFrame="OptTable"/>
          <a:extLst>
            <a:ext uri="{FF2B5EF4-FFF2-40B4-BE49-F238E27FC236}">
              <a16:creationId xmlns:a16="http://schemas.microsoft.com/office/drawing/2014/main" id="{1853BFF0-7FBC-39AC-99C6-0F6EC7781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98100" y="108489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37</xdr:col>
      <xdr:colOff>190500</xdr:colOff>
      <xdr:row>7</xdr:row>
      <xdr:rowOff>142875</xdr:rowOff>
    </xdr:to>
    <xdr:pic>
      <xdr:nvPicPr>
        <xdr:cNvPr id="92" name="Picture 91" descr="Down_Arrow">
          <a:hlinkClick xmlns:r="http://schemas.openxmlformats.org/officeDocument/2006/relationships" r:id="rId31" tgtFrame="OptTable"/>
          <a:extLst>
            <a:ext uri="{FF2B5EF4-FFF2-40B4-BE49-F238E27FC236}">
              <a16:creationId xmlns:a16="http://schemas.microsoft.com/office/drawing/2014/main" id="{75864613-FDAA-97E7-8CDE-595ED0F64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98100" y="13763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37</xdr:col>
      <xdr:colOff>190500</xdr:colOff>
      <xdr:row>5</xdr:row>
      <xdr:rowOff>142875</xdr:rowOff>
    </xdr:to>
    <xdr:pic>
      <xdr:nvPicPr>
        <xdr:cNvPr id="93" name="Picture 92" descr="Down_Arrow">
          <a:hlinkClick xmlns:r="http://schemas.openxmlformats.org/officeDocument/2006/relationships" r:id="rId32" tgtFrame="OptTable"/>
          <a:extLst>
            <a:ext uri="{FF2B5EF4-FFF2-40B4-BE49-F238E27FC236}">
              <a16:creationId xmlns:a16="http://schemas.microsoft.com/office/drawing/2014/main" id="{4F34AFB9-AB63-96A6-7C3A-7EB88AF9A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98100" y="16678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llweb.bfa.nsf.gov/AwdLst2/BOTTOM.ASP?DRILLINFO=ABST1553049" TargetMode="External"/><Relationship Id="rId21" Type="http://schemas.openxmlformats.org/officeDocument/2006/relationships/hyperlink" Target="https://dellweb.bfa.nsf.gov/AwdLst2/BOTTOM.ASP?DRILLINFO=ABST1432910" TargetMode="External"/><Relationship Id="rId42" Type="http://schemas.openxmlformats.org/officeDocument/2006/relationships/hyperlink" Target="https://dellweb.bfa.nsf.gov/AwdLst2/BOTTOM.ASP?DRILLINFO=ABST2142719" TargetMode="External"/><Relationship Id="rId63" Type="http://schemas.openxmlformats.org/officeDocument/2006/relationships/hyperlink" Target="https://dellweb.bfa.nsf.gov/AwdLst2/BOTTOM.ASP?DRILLINFO=ABST2109005" TargetMode="External"/><Relationship Id="rId84" Type="http://schemas.openxmlformats.org/officeDocument/2006/relationships/hyperlink" Target="https://dellweb.bfa.nsf.gov/AwdLst2/BOTTOM.ASP?DRILLINFO=ABST1916699" TargetMode="External"/><Relationship Id="rId138" Type="http://schemas.openxmlformats.org/officeDocument/2006/relationships/hyperlink" Target="https://dellweb.bfa.nsf.gov/AwdLst2/BOTTOM.ASP?DRILLINFO=ABST1940270" TargetMode="External"/><Relationship Id="rId107" Type="http://schemas.openxmlformats.org/officeDocument/2006/relationships/hyperlink" Target="https://dellweb.bfa.nsf.gov/AwdLst2/BOTTOM.ASP?DRILLINFO=ABST2015419" TargetMode="External"/><Relationship Id="rId11" Type="http://schemas.openxmlformats.org/officeDocument/2006/relationships/hyperlink" Target="https://dellweb.bfa.nsf.gov/AwdLst2/BOTTOM.ASP?DRILLINFO=ABST2306118" TargetMode="External"/><Relationship Id="rId32" Type="http://schemas.openxmlformats.org/officeDocument/2006/relationships/hyperlink" Target="https://dellweb.bfa.nsf.gov/AwdLst2/BOTTOM.ASP?DRILLINFO=ABST2144339" TargetMode="External"/><Relationship Id="rId53" Type="http://schemas.openxmlformats.org/officeDocument/2006/relationships/hyperlink" Target="https://dellweb.bfa.nsf.gov/AwdLst2/BOTTOM.ASP?DRILLINFO=ABST2119809" TargetMode="External"/><Relationship Id="rId74" Type="http://schemas.openxmlformats.org/officeDocument/2006/relationships/hyperlink" Target="https://dellweb.bfa.nsf.gov/AwdLst2/BOTTOM.ASP?DRILLINFO=ABST2102938" TargetMode="External"/><Relationship Id="rId128" Type="http://schemas.openxmlformats.org/officeDocument/2006/relationships/hyperlink" Target="https://dellweb.bfa.nsf.gov/AwdLst2/BOTTOM.ASP?DRILLINFO=ABST1565572" TargetMode="External"/><Relationship Id="rId149" Type="http://schemas.openxmlformats.org/officeDocument/2006/relationships/hyperlink" Target="https://dellweb.bfa.nsf.gov/AwdLst2/BOTTOM.ASP?DRILLINFO=ABST1540045" TargetMode="External"/><Relationship Id="rId5" Type="http://schemas.openxmlformats.org/officeDocument/2006/relationships/hyperlink" Target="https://dellweb.bfa.nsf.gov/AwdLst2/BOTTOM.ASP?DRILLINFO=ABST2246989" TargetMode="External"/><Relationship Id="rId95" Type="http://schemas.openxmlformats.org/officeDocument/2006/relationships/hyperlink" Target="https://dellweb.bfa.nsf.gov/AwdLst2/BOTTOM.ASP?DRILLINFO=ABST2015419" TargetMode="External"/><Relationship Id="rId22" Type="http://schemas.openxmlformats.org/officeDocument/2006/relationships/hyperlink" Target="https://dellweb.bfa.nsf.gov/AwdLst2/BOTTOM.ASP?DRILLINFO=ABST2316443" TargetMode="External"/><Relationship Id="rId27" Type="http://schemas.openxmlformats.org/officeDocument/2006/relationships/hyperlink" Target="https://dellweb.bfa.nsf.gov/AwdLst2/BOTTOM.ASP?DRILLINFO=ABST2201148" TargetMode="External"/><Relationship Id="rId43" Type="http://schemas.openxmlformats.org/officeDocument/2006/relationships/hyperlink" Target="https://dellweb.bfa.nsf.gov/AwdLst2/BOTTOM.ASP?DRILLINFO=ABST2214502" TargetMode="External"/><Relationship Id="rId48" Type="http://schemas.openxmlformats.org/officeDocument/2006/relationships/hyperlink" Target="https://dellweb.bfa.nsf.gov/AwdLst2/BOTTOM.ASP?DRILLINFO=ABST1656642" TargetMode="External"/><Relationship Id="rId64" Type="http://schemas.openxmlformats.org/officeDocument/2006/relationships/hyperlink" Target="https://dellweb.bfa.nsf.gov/AwdLst2/BOTTOM.ASP?DRILLINFO=ABST2043382" TargetMode="External"/><Relationship Id="rId69" Type="http://schemas.openxmlformats.org/officeDocument/2006/relationships/hyperlink" Target="https://dellweb.bfa.nsf.gov/AwdLst2/BOTTOM.ASP?DRILLINFO=ABST2041523" TargetMode="External"/><Relationship Id="rId113" Type="http://schemas.openxmlformats.org/officeDocument/2006/relationships/hyperlink" Target="https://dellweb.bfa.nsf.gov/AwdLst2/BOTTOM.ASP?DRILLINFO=ABST1655183" TargetMode="External"/><Relationship Id="rId118" Type="http://schemas.openxmlformats.org/officeDocument/2006/relationships/hyperlink" Target="https://dellweb.bfa.nsf.gov/AwdLst2/BOTTOM.ASP?DRILLINFO=ABST2013929" TargetMode="External"/><Relationship Id="rId134" Type="http://schemas.openxmlformats.org/officeDocument/2006/relationships/hyperlink" Target="https://dellweb.bfa.nsf.gov/AwdLst2/BOTTOM.ASP?DRILLINFO=ABST1906157" TargetMode="External"/><Relationship Id="rId139" Type="http://schemas.openxmlformats.org/officeDocument/2006/relationships/hyperlink" Target="https://dellweb.bfa.nsf.gov/AwdLst2/BOTTOM.ASP?DRILLINFO=ABST1856059" TargetMode="External"/><Relationship Id="rId80" Type="http://schemas.openxmlformats.org/officeDocument/2006/relationships/hyperlink" Target="https://dellweb.bfa.nsf.gov/AwdLst2/BOTTOM.ASP?DRILLINFO=ABST2052571" TargetMode="External"/><Relationship Id="rId85" Type="http://schemas.openxmlformats.org/officeDocument/2006/relationships/hyperlink" Target="https://dellweb.bfa.nsf.gov/AwdLst2/BOTTOM.ASP?DRILLINFO=ABST2125659" TargetMode="External"/><Relationship Id="rId150" Type="http://schemas.openxmlformats.org/officeDocument/2006/relationships/hyperlink" Target="https://dellweb.bfa.nsf.gov/AwdLst2/default.asp" TargetMode="External"/><Relationship Id="rId12" Type="http://schemas.openxmlformats.org/officeDocument/2006/relationships/hyperlink" Target="https://dellweb.bfa.nsf.gov/AwdLst2/BOTTOM.ASP?DRILLINFO=ABST2229223" TargetMode="External"/><Relationship Id="rId17" Type="http://schemas.openxmlformats.org/officeDocument/2006/relationships/hyperlink" Target="https://dellweb.bfa.nsf.gov/AwdLst2/BOTTOM.ASP?DRILLINFO=ABST2314616" TargetMode="External"/><Relationship Id="rId33" Type="http://schemas.openxmlformats.org/officeDocument/2006/relationships/hyperlink" Target="https://dellweb.bfa.nsf.gov/AwdLst2/BOTTOM.ASP?DRILLINFO=ABST2006353" TargetMode="External"/><Relationship Id="rId38" Type="http://schemas.openxmlformats.org/officeDocument/2006/relationships/hyperlink" Target="https://dellweb.bfa.nsf.gov/AwdLst2/BOTTOM.ASP?DRILLINFO=ABST2145004" TargetMode="External"/><Relationship Id="rId59" Type="http://schemas.openxmlformats.org/officeDocument/2006/relationships/hyperlink" Target="https://dellweb.bfa.nsf.gov/AwdLst2/BOTTOM.ASP?DRILLINFO=ABST2114466" TargetMode="External"/><Relationship Id="rId103" Type="http://schemas.openxmlformats.org/officeDocument/2006/relationships/hyperlink" Target="https://dellweb.bfa.nsf.gov/AwdLst2/BOTTOM.ASP?DRILLINFO=ABST1553550" TargetMode="External"/><Relationship Id="rId108" Type="http://schemas.openxmlformats.org/officeDocument/2006/relationships/hyperlink" Target="https://dellweb.bfa.nsf.gov/AwdLst2/BOTTOM.ASP?DRILLINFO=ABST2019231" TargetMode="External"/><Relationship Id="rId124" Type="http://schemas.openxmlformats.org/officeDocument/2006/relationships/hyperlink" Target="https://dellweb.bfa.nsf.gov/AwdLst2/BOTTOM.ASP?DRILLINFO=ABST1705728" TargetMode="External"/><Relationship Id="rId129" Type="http://schemas.openxmlformats.org/officeDocument/2006/relationships/hyperlink" Target="https://dellweb.bfa.nsf.gov/AwdLst2/BOTTOM.ASP?DRILLINFO=ABST1906157" TargetMode="External"/><Relationship Id="rId54" Type="http://schemas.openxmlformats.org/officeDocument/2006/relationships/hyperlink" Target="https://dellweb.bfa.nsf.gov/AwdLst2/BOTTOM.ASP?DRILLINFO=ABST2054716" TargetMode="External"/><Relationship Id="rId70" Type="http://schemas.openxmlformats.org/officeDocument/2006/relationships/hyperlink" Target="https://dellweb.bfa.nsf.gov/AwdLst2/BOTTOM.ASP?DRILLINFO=ABST2039525" TargetMode="External"/><Relationship Id="rId75" Type="http://schemas.openxmlformats.org/officeDocument/2006/relationships/hyperlink" Target="https://dellweb.bfa.nsf.gov/AwdLst2/BOTTOM.ASP?DRILLINFO=ABST1818368" TargetMode="External"/><Relationship Id="rId91" Type="http://schemas.openxmlformats.org/officeDocument/2006/relationships/hyperlink" Target="https://dellweb.bfa.nsf.gov/AwdLst2/BOTTOM.ASP?DRILLINFO=ABST1954021" TargetMode="External"/><Relationship Id="rId96" Type="http://schemas.openxmlformats.org/officeDocument/2006/relationships/hyperlink" Target="https://dellweb.bfa.nsf.gov/AwdLst2/BOTTOM.ASP?DRILLINFO=ABST1944828" TargetMode="External"/><Relationship Id="rId140" Type="http://schemas.openxmlformats.org/officeDocument/2006/relationships/hyperlink" Target="https://dellweb.bfa.nsf.gov/AwdLst2/BOTTOM.ASP?DRILLINFO=ABST1924856" TargetMode="External"/><Relationship Id="rId145" Type="http://schemas.openxmlformats.org/officeDocument/2006/relationships/hyperlink" Target="https://dellweb.bfa.nsf.gov/AwdLst2/BOTTOM.ASP?DRILLINFO=ABST1848563" TargetMode="External"/><Relationship Id="rId1" Type="http://schemas.openxmlformats.org/officeDocument/2006/relationships/hyperlink" Target="https://dellweb.bfa.nsf.gov/AwdLst2/BOTTOM.ASP?DRILLINFO=ABST2242769" TargetMode="External"/><Relationship Id="rId6" Type="http://schemas.openxmlformats.org/officeDocument/2006/relationships/hyperlink" Target="https://dellweb.bfa.nsf.gov/AwdLst2/BOTTOM.ASP?DRILLINFO=ABST2314616" TargetMode="External"/><Relationship Id="rId23" Type="http://schemas.openxmlformats.org/officeDocument/2006/relationships/hyperlink" Target="https://dellweb.bfa.nsf.gov/AwdLst2/BOTTOM.ASP?DRILLINFO=ABST2043382" TargetMode="External"/><Relationship Id="rId28" Type="http://schemas.openxmlformats.org/officeDocument/2006/relationships/hyperlink" Target="https://dellweb.bfa.nsf.gov/AwdLst2/BOTTOM.ASP?DRILLINFO=ABST2019609" TargetMode="External"/><Relationship Id="rId49" Type="http://schemas.openxmlformats.org/officeDocument/2006/relationships/hyperlink" Target="https://dellweb.bfa.nsf.gov/AwdLst2/BOTTOM.ASP?DRILLINFO=ABST2131837" TargetMode="External"/><Relationship Id="rId114" Type="http://schemas.openxmlformats.org/officeDocument/2006/relationships/hyperlink" Target="https://dellweb.bfa.nsf.gov/AwdLst2/BOTTOM.ASP?DRILLINFO=ABST2038371" TargetMode="External"/><Relationship Id="rId119" Type="http://schemas.openxmlformats.org/officeDocument/2006/relationships/hyperlink" Target="https://dellweb.bfa.nsf.gov/AwdLst2/BOTTOM.ASP?DRILLINFO=ABST2019231" TargetMode="External"/><Relationship Id="rId44" Type="http://schemas.openxmlformats.org/officeDocument/2006/relationships/hyperlink" Target="https://dellweb.bfa.nsf.gov/AwdLst2/BOTTOM.ASP?DRILLINFO=ABST2216790" TargetMode="External"/><Relationship Id="rId60" Type="http://schemas.openxmlformats.org/officeDocument/2006/relationships/hyperlink" Target="https://dellweb.bfa.nsf.gov/AwdLst2/BOTTOM.ASP?DRILLINFO=ABST2126315" TargetMode="External"/><Relationship Id="rId65" Type="http://schemas.openxmlformats.org/officeDocument/2006/relationships/hyperlink" Target="https://dellweb.bfa.nsf.gov/AwdLst2/BOTTOM.ASP?DRILLINFO=ABST1842399" TargetMode="External"/><Relationship Id="rId81" Type="http://schemas.openxmlformats.org/officeDocument/2006/relationships/hyperlink" Target="https://dellweb.bfa.nsf.gov/AwdLst2/BOTTOM.ASP?DRILLINFO=ABST1559348" TargetMode="External"/><Relationship Id="rId86" Type="http://schemas.openxmlformats.org/officeDocument/2006/relationships/hyperlink" Target="https://dellweb.bfa.nsf.gov/AwdLst2/BOTTOM.ASP?DRILLINFO=ABST2125659" TargetMode="External"/><Relationship Id="rId130" Type="http://schemas.openxmlformats.org/officeDocument/2006/relationships/hyperlink" Target="https://dellweb.bfa.nsf.gov/AwdLst2/BOTTOM.ASP?DRILLINFO=ABST1845417" TargetMode="External"/><Relationship Id="rId135" Type="http://schemas.openxmlformats.org/officeDocument/2006/relationships/hyperlink" Target="https://dellweb.bfa.nsf.gov/AwdLst2/BOTTOM.ASP?DRILLINFO=ABST1842399" TargetMode="External"/><Relationship Id="rId151" Type="http://schemas.openxmlformats.org/officeDocument/2006/relationships/drawing" Target="../drawings/drawing1.xml"/><Relationship Id="rId13" Type="http://schemas.openxmlformats.org/officeDocument/2006/relationships/hyperlink" Target="https://dellweb.bfa.nsf.gov/AwdLst2/BOTTOM.ASP?DRILLINFO=ABST2245496" TargetMode="External"/><Relationship Id="rId18" Type="http://schemas.openxmlformats.org/officeDocument/2006/relationships/hyperlink" Target="https://dellweb.bfa.nsf.gov/AwdLst2/BOTTOM.ASP?DRILLINFO=ABST2314616" TargetMode="External"/><Relationship Id="rId39" Type="http://schemas.openxmlformats.org/officeDocument/2006/relationships/hyperlink" Target="https://dellweb.bfa.nsf.gov/AwdLst2/BOTTOM.ASP?DRILLINFO=ABST1751157" TargetMode="External"/><Relationship Id="rId109" Type="http://schemas.openxmlformats.org/officeDocument/2006/relationships/hyperlink" Target="https://dellweb.bfa.nsf.gov/AwdLst2/BOTTOM.ASP?DRILLINFO=ABST1856059" TargetMode="External"/><Relationship Id="rId34" Type="http://schemas.openxmlformats.org/officeDocument/2006/relationships/hyperlink" Target="https://dellweb.bfa.nsf.gov/AwdLst2/BOTTOM.ASP?DRILLINFO=ABST2229604" TargetMode="External"/><Relationship Id="rId50" Type="http://schemas.openxmlformats.org/officeDocument/2006/relationships/hyperlink" Target="https://dellweb.bfa.nsf.gov/AwdLst2/BOTTOM.ASP?DRILLINFO=ABST1757324" TargetMode="External"/><Relationship Id="rId55" Type="http://schemas.openxmlformats.org/officeDocument/2006/relationships/hyperlink" Target="https://dellweb.bfa.nsf.gov/AwdLst2/BOTTOM.ASP?DRILLINFO=ABST1565572" TargetMode="External"/><Relationship Id="rId76" Type="http://schemas.openxmlformats.org/officeDocument/2006/relationships/hyperlink" Target="https://dellweb.bfa.nsf.gov/AwdLst2/BOTTOM.ASP?DRILLINFO=ABST1916699" TargetMode="External"/><Relationship Id="rId97" Type="http://schemas.openxmlformats.org/officeDocument/2006/relationships/hyperlink" Target="https://dellweb.bfa.nsf.gov/AwdLst2/BOTTOM.ASP?DRILLINFO=ABST1751157" TargetMode="External"/><Relationship Id="rId104" Type="http://schemas.openxmlformats.org/officeDocument/2006/relationships/hyperlink" Target="https://dellweb.bfa.nsf.gov/AwdLst2/BOTTOM.ASP?DRILLINFO=ABST2019231" TargetMode="External"/><Relationship Id="rId120" Type="http://schemas.openxmlformats.org/officeDocument/2006/relationships/hyperlink" Target="https://dellweb.bfa.nsf.gov/AwdLst2/BOTTOM.ASP?DRILLINFO=ABST1856059" TargetMode="External"/><Relationship Id="rId125" Type="http://schemas.openxmlformats.org/officeDocument/2006/relationships/hyperlink" Target="https://dellweb.bfa.nsf.gov/AwdLst2/BOTTOM.ASP?DRILLINFO=ABST1553550" TargetMode="External"/><Relationship Id="rId141" Type="http://schemas.openxmlformats.org/officeDocument/2006/relationships/hyperlink" Target="https://dellweb.bfa.nsf.gov/AwdLst2/BOTTOM.ASP?DRILLINFO=ABST1553550" TargetMode="External"/><Relationship Id="rId146" Type="http://schemas.openxmlformats.org/officeDocument/2006/relationships/hyperlink" Target="https://dellweb.bfa.nsf.gov/AwdLst2/BOTTOM.ASP?DRILLINFO=ABST1848563" TargetMode="External"/><Relationship Id="rId7" Type="http://schemas.openxmlformats.org/officeDocument/2006/relationships/hyperlink" Target="https://dellweb.bfa.nsf.gov/AwdLst2/BOTTOM.ASP?DRILLINFO=ABST2306118" TargetMode="External"/><Relationship Id="rId71" Type="http://schemas.openxmlformats.org/officeDocument/2006/relationships/hyperlink" Target="https://dellweb.bfa.nsf.gov/AwdLst2/BOTTOM.ASP?DRILLINFO=ABST2039525" TargetMode="External"/><Relationship Id="rId92" Type="http://schemas.openxmlformats.org/officeDocument/2006/relationships/hyperlink" Target="https://dellweb.bfa.nsf.gov/AwdLst2/BOTTOM.ASP?DRILLINFO=ABST2006353" TargetMode="External"/><Relationship Id="rId2" Type="http://schemas.openxmlformats.org/officeDocument/2006/relationships/hyperlink" Target="https://dellweb.bfa.nsf.gov/AwdLst2/BOTTOM.ASP?DRILLINFO=ABST2019609" TargetMode="External"/><Relationship Id="rId29" Type="http://schemas.openxmlformats.org/officeDocument/2006/relationships/hyperlink" Target="https://dellweb.bfa.nsf.gov/AwdLst2/BOTTOM.ASP?DRILLINFO=ABST2146269" TargetMode="External"/><Relationship Id="rId24" Type="http://schemas.openxmlformats.org/officeDocument/2006/relationships/hyperlink" Target="https://dellweb.bfa.nsf.gov/AwdLst2/BOTTOM.ASP?DRILLINFO=ABST2246773" TargetMode="External"/><Relationship Id="rId40" Type="http://schemas.openxmlformats.org/officeDocument/2006/relationships/hyperlink" Target="https://dellweb.bfa.nsf.gov/AwdLst2/BOTTOM.ASP?DRILLINFO=ABST2145004" TargetMode="External"/><Relationship Id="rId45" Type="http://schemas.openxmlformats.org/officeDocument/2006/relationships/hyperlink" Target="https://dellweb.bfa.nsf.gov/AwdLst2/BOTTOM.ASP?DRILLINFO=ABST1753354" TargetMode="External"/><Relationship Id="rId66" Type="http://schemas.openxmlformats.org/officeDocument/2006/relationships/hyperlink" Target="https://dellweb.bfa.nsf.gov/AwdLst2/BOTTOM.ASP?DRILLINFO=ABST2121898" TargetMode="External"/><Relationship Id="rId87" Type="http://schemas.openxmlformats.org/officeDocument/2006/relationships/hyperlink" Target="https://dellweb.bfa.nsf.gov/AwdLst2/BOTTOM.ASP?DRILLINFO=ABST1921790" TargetMode="External"/><Relationship Id="rId110" Type="http://schemas.openxmlformats.org/officeDocument/2006/relationships/hyperlink" Target="https://dellweb.bfa.nsf.gov/AwdLst2/BOTTOM.ASP?DRILLINFO=ABST2015419" TargetMode="External"/><Relationship Id="rId115" Type="http://schemas.openxmlformats.org/officeDocument/2006/relationships/hyperlink" Target="https://dellweb.bfa.nsf.gov/AwdLst2/BOTTOM.ASP?DRILLINFO=ABST2032153" TargetMode="External"/><Relationship Id="rId131" Type="http://schemas.openxmlformats.org/officeDocument/2006/relationships/hyperlink" Target="https://dellweb.bfa.nsf.gov/AwdLst2/BOTTOM.ASP?DRILLINFO=ABST1927713" TargetMode="External"/><Relationship Id="rId136" Type="http://schemas.openxmlformats.org/officeDocument/2006/relationships/hyperlink" Target="https://dellweb.bfa.nsf.gov/AwdLst2/BOTTOM.ASP?DRILLINFO=ABST1856059" TargetMode="External"/><Relationship Id="rId61" Type="http://schemas.openxmlformats.org/officeDocument/2006/relationships/hyperlink" Target="https://dellweb.bfa.nsf.gov/AwdLst2/BOTTOM.ASP?DRILLINFO=ABST2126315" TargetMode="External"/><Relationship Id="rId82" Type="http://schemas.openxmlformats.org/officeDocument/2006/relationships/hyperlink" Target="https://dellweb.bfa.nsf.gov/AwdLst2/BOTTOM.ASP?DRILLINFO=ABST1753354" TargetMode="External"/><Relationship Id="rId19" Type="http://schemas.openxmlformats.org/officeDocument/2006/relationships/hyperlink" Target="https://dellweb.bfa.nsf.gov/AwdLst2/BOTTOM.ASP?DRILLINFO=ABST2328585" TargetMode="External"/><Relationship Id="rId14" Type="http://schemas.openxmlformats.org/officeDocument/2006/relationships/hyperlink" Target="https://dellweb.bfa.nsf.gov/AwdLst2/BOTTOM.ASP?DRILLINFO=ABST2303481" TargetMode="External"/><Relationship Id="rId30" Type="http://schemas.openxmlformats.org/officeDocument/2006/relationships/hyperlink" Target="https://dellweb.bfa.nsf.gov/AwdLst2/BOTTOM.ASP?DRILLINFO=ABST2119809" TargetMode="External"/><Relationship Id="rId35" Type="http://schemas.openxmlformats.org/officeDocument/2006/relationships/hyperlink" Target="https://dellweb.bfa.nsf.gov/AwdLst2/BOTTOM.ASP?DRILLINFO=ABST2143405" TargetMode="External"/><Relationship Id="rId56" Type="http://schemas.openxmlformats.org/officeDocument/2006/relationships/hyperlink" Target="https://dellweb.bfa.nsf.gov/AwdLst2/BOTTOM.ASP?DRILLINFO=ABST2019609" TargetMode="External"/><Relationship Id="rId77" Type="http://schemas.openxmlformats.org/officeDocument/2006/relationships/hyperlink" Target="https://dellweb.bfa.nsf.gov/AwdLst2/BOTTOM.ASP?DRILLINFO=ABST1532239" TargetMode="External"/><Relationship Id="rId100" Type="http://schemas.openxmlformats.org/officeDocument/2006/relationships/hyperlink" Target="https://dellweb.bfa.nsf.gov/AwdLst2/BOTTOM.ASP?DRILLINFO=ABST1944828" TargetMode="External"/><Relationship Id="rId105" Type="http://schemas.openxmlformats.org/officeDocument/2006/relationships/hyperlink" Target="https://dellweb.bfa.nsf.gov/AwdLst2/BOTTOM.ASP?DRILLINFO=ABST1818368" TargetMode="External"/><Relationship Id="rId126" Type="http://schemas.openxmlformats.org/officeDocument/2006/relationships/hyperlink" Target="https://dellweb.bfa.nsf.gov/AwdLst2/BOTTOM.ASP?DRILLINFO=ABST1757324" TargetMode="External"/><Relationship Id="rId147" Type="http://schemas.openxmlformats.org/officeDocument/2006/relationships/hyperlink" Target="https://dellweb.bfa.nsf.gov/AwdLst2/BOTTOM.ASP?DRILLINFO=ABST1540045" TargetMode="External"/><Relationship Id="rId8" Type="http://schemas.openxmlformats.org/officeDocument/2006/relationships/hyperlink" Target="https://dellweb.bfa.nsf.gov/AwdLst2/BOTTOM.ASP?DRILLINFO=ABST2245496" TargetMode="External"/><Relationship Id="rId51" Type="http://schemas.openxmlformats.org/officeDocument/2006/relationships/hyperlink" Target="https://dellweb.bfa.nsf.gov/AwdLst2/BOTTOM.ASP?DRILLINFO=ABST2131837" TargetMode="External"/><Relationship Id="rId72" Type="http://schemas.openxmlformats.org/officeDocument/2006/relationships/hyperlink" Target="https://dellweb.bfa.nsf.gov/AwdLst2/BOTTOM.ASP?DRILLINFO=ABST2039525" TargetMode="External"/><Relationship Id="rId93" Type="http://schemas.openxmlformats.org/officeDocument/2006/relationships/hyperlink" Target="https://dellweb.bfa.nsf.gov/AwdLst2/BOTTOM.ASP?DRILLINFO=ABST1842399" TargetMode="External"/><Relationship Id="rId98" Type="http://schemas.openxmlformats.org/officeDocument/2006/relationships/hyperlink" Target="https://dellweb.bfa.nsf.gov/AwdLst2/BOTTOM.ASP?DRILLINFO=ABST1916699" TargetMode="External"/><Relationship Id="rId121" Type="http://schemas.openxmlformats.org/officeDocument/2006/relationships/hyperlink" Target="https://dellweb.bfa.nsf.gov/AwdLst2/BOTTOM.ASP?DRILLINFO=ABST1835717" TargetMode="External"/><Relationship Id="rId142" Type="http://schemas.openxmlformats.org/officeDocument/2006/relationships/hyperlink" Target="https://dellweb.bfa.nsf.gov/AwdLst2/BOTTOM.ASP?DRILLINFO=ABST1655183" TargetMode="External"/><Relationship Id="rId3" Type="http://schemas.openxmlformats.org/officeDocument/2006/relationships/hyperlink" Target="https://dellweb.bfa.nsf.gov/AwdLst2/BOTTOM.ASP?DRILLINFO=ABST2316126" TargetMode="External"/><Relationship Id="rId25" Type="http://schemas.openxmlformats.org/officeDocument/2006/relationships/hyperlink" Target="https://dellweb.bfa.nsf.gov/AwdLst2/BOTTOM.ASP?DRILLINFO=ABST2131837" TargetMode="External"/><Relationship Id="rId46" Type="http://schemas.openxmlformats.org/officeDocument/2006/relationships/hyperlink" Target="https://dellweb.bfa.nsf.gov/AwdLst2/BOTTOM.ASP?DRILLINFO=ABST1753354" TargetMode="External"/><Relationship Id="rId67" Type="http://schemas.openxmlformats.org/officeDocument/2006/relationships/hyperlink" Target="https://dellweb.bfa.nsf.gov/AwdLst2/BOTTOM.ASP?DRILLINFO=ABST1751157" TargetMode="External"/><Relationship Id="rId116" Type="http://schemas.openxmlformats.org/officeDocument/2006/relationships/hyperlink" Target="https://dellweb.bfa.nsf.gov/AwdLst2/BOTTOM.ASP?DRILLINFO=ABST1705728" TargetMode="External"/><Relationship Id="rId137" Type="http://schemas.openxmlformats.org/officeDocument/2006/relationships/hyperlink" Target="https://dellweb.bfa.nsf.gov/AwdLst2/BOTTOM.ASP?DRILLINFO=ABST1553049" TargetMode="External"/><Relationship Id="rId20" Type="http://schemas.openxmlformats.org/officeDocument/2006/relationships/hyperlink" Target="https://dellweb.bfa.nsf.gov/AwdLst2/BOTTOM.ASP?DRILLINFO=ABST1916699" TargetMode="External"/><Relationship Id="rId41" Type="http://schemas.openxmlformats.org/officeDocument/2006/relationships/hyperlink" Target="https://dellweb.bfa.nsf.gov/AwdLst2/BOTTOM.ASP?DRILLINFO=ABST1916699" TargetMode="External"/><Relationship Id="rId62" Type="http://schemas.openxmlformats.org/officeDocument/2006/relationships/hyperlink" Target="https://dellweb.bfa.nsf.gov/AwdLst2/BOTTOM.ASP?DRILLINFO=ABST2126313" TargetMode="External"/><Relationship Id="rId83" Type="http://schemas.openxmlformats.org/officeDocument/2006/relationships/hyperlink" Target="https://dellweb.bfa.nsf.gov/AwdLst2/BOTTOM.ASP?DRILLINFO=ABST1753354" TargetMode="External"/><Relationship Id="rId88" Type="http://schemas.openxmlformats.org/officeDocument/2006/relationships/hyperlink" Target="https://dellweb.bfa.nsf.gov/AwdLst2/BOTTOM.ASP?DRILLINFO=ABST2019609" TargetMode="External"/><Relationship Id="rId111" Type="http://schemas.openxmlformats.org/officeDocument/2006/relationships/hyperlink" Target="https://dellweb.bfa.nsf.gov/AwdLst2/BOTTOM.ASP?DRILLINFO=ABST1753354" TargetMode="External"/><Relationship Id="rId132" Type="http://schemas.openxmlformats.org/officeDocument/2006/relationships/hyperlink" Target="https://dellweb.bfa.nsf.gov/AwdLst2/BOTTOM.ASP?DRILLINFO=ABST1921790" TargetMode="External"/><Relationship Id="rId15" Type="http://schemas.openxmlformats.org/officeDocument/2006/relationships/hyperlink" Target="https://dellweb.bfa.nsf.gov/AwdLst2/BOTTOM.ASP?DRILLINFO=ABST2006353" TargetMode="External"/><Relationship Id="rId36" Type="http://schemas.openxmlformats.org/officeDocument/2006/relationships/hyperlink" Target="https://dellweb.bfa.nsf.gov/AwdLst2/BOTTOM.ASP?DRILLINFO=ABST1848563" TargetMode="External"/><Relationship Id="rId57" Type="http://schemas.openxmlformats.org/officeDocument/2006/relationships/hyperlink" Target="https://dellweb.bfa.nsf.gov/AwdLst2/BOTTOM.ASP?DRILLINFO=ABST2100926" TargetMode="External"/><Relationship Id="rId106" Type="http://schemas.openxmlformats.org/officeDocument/2006/relationships/hyperlink" Target="https://dellweb.bfa.nsf.gov/AwdLst2/BOTTOM.ASP?DRILLINFO=ABST2002524" TargetMode="External"/><Relationship Id="rId127" Type="http://schemas.openxmlformats.org/officeDocument/2006/relationships/hyperlink" Target="https://dellweb.bfa.nsf.gov/AwdLst2/BOTTOM.ASP?DRILLINFO=ABST1736253" TargetMode="External"/><Relationship Id="rId10" Type="http://schemas.openxmlformats.org/officeDocument/2006/relationships/hyperlink" Target="https://dellweb.bfa.nsf.gov/AwdLst2/BOTTOM.ASP?DRILLINFO=ABST2235197" TargetMode="External"/><Relationship Id="rId31" Type="http://schemas.openxmlformats.org/officeDocument/2006/relationships/hyperlink" Target="https://dellweb.bfa.nsf.gov/AwdLst2/BOTTOM.ASP?DRILLINFO=ABST2131837" TargetMode="External"/><Relationship Id="rId52" Type="http://schemas.openxmlformats.org/officeDocument/2006/relationships/hyperlink" Target="https://dellweb.bfa.nsf.gov/AwdLst2/BOTTOM.ASP?DRILLINFO=ABST2109005" TargetMode="External"/><Relationship Id="rId73" Type="http://schemas.openxmlformats.org/officeDocument/2006/relationships/hyperlink" Target="https://dellweb.bfa.nsf.gov/AwdLst2/BOTTOM.ASP?DRILLINFO=ABST1848563" TargetMode="External"/><Relationship Id="rId78" Type="http://schemas.openxmlformats.org/officeDocument/2006/relationships/hyperlink" Target="https://dellweb.bfa.nsf.gov/AwdLst2/BOTTOM.ASP?DRILLINFO=ABST1532239" TargetMode="External"/><Relationship Id="rId94" Type="http://schemas.openxmlformats.org/officeDocument/2006/relationships/hyperlink" Target="https://dellweb.bfa.nsf.gov/AwdLst2/BOTTOM.ASP?DRILLINFO=ABST2006101" TargetMode="External"/><Relationship Id="rId99" Type="http://schemas.openxmlformats.org/officeDocument/2006/relationships/hyperlink" Target="https://dellweb.bfa.nsf.gov/AwdLst2/BOTTOM.ASP?DRILLINFO=ABST1940270" TargetMode="External"/><Relationship Id="rId101" Type="http://schemas.openxmlformats.org/officeDocument/2006/relationships/hyperlink" Target="https://dellweb.bfa.nsf.gov/AwdLst2/BOTTOM.ASP?DRILLINFO=ABST1929206" TargetMode="External"/><Relationship Id="rId122" Type="http://schemas.openxmlformats.org/officeDocument/2006/relationships/hyperlink" Target="https://dellweb.bfa.nsf.gov/AwdLst2/BOTTOM.ASP?DRILLINFO=ABST2012482" TargetMode="External"/><Relationship Id="rId143" Type="http://schemas.openxmlformats.org/officeDocument/2006/relationships/hyperlink" Target="https://dellweb.bfa.nsf.gov/AwdLst2/BOTTOM.ASP?DRILLINFO=ABST1753354" TargetMode="External"/><Relationship Id="rId148" Type="http://schemas.openxmlformats.org/officeDocument/2006/relationships/hyperlink" Target="https://dellweb.bfa.nsf.gov/AwdLst2/BOTTOM.ASP?DRILLINFO=ABST1705728" TargetMode="External"/><Relationship Id="rId4" Type="http://schemas.openxmlformats.org/officeDocument/2006/relationships/hyperlink" Target="https://dellweb.bfa.nsf.gov/AwdLst2/BOTTOM.ASP?DRILLINFO=ABST2119809" TargetMode="External"/><Relationship Id="rId9" Type="http://schemas.openxmlformats.org/officeDocument/2006/relationships/hyperlink" Target="https://dellweb.bfa.nsf.gov/AwdLst2/BOTTOM.ASP?DRILLINFO=ABST2315862" TargetMode="External"/><Relationship Id="rId26" Type="http://schemas.openxmlformats.org/officeDocument/2006/relationships/hyperlink" Target="https://dellweb.bfa.nsf.gov/AwdLst2/BOTTOM.ASP?DRILLINFO=ABST1757324" TargetMode="External"/><Relationship Id="rId47" Type="http://schemas.openxmlformats.org/officeDocument/2006/relationships/hyperlink" Target="https://dellweb.bfa.nsf.gov/AwdLst2/BOTTOM.ASP?DRILLINFO=ABST1916699" TargetMode="External"/><Relationship Id="rId68" Type="http://schemas.openxmlformats.org/officeDocument/2006/relationships/hyperlink" Target="https://dellweb.bfa.nsf.gov/AwdLst2/BOTTOM.ASP?DRILLINFO=ABST2041523" TargetMode="External"/><Relationship Id="rId89" Type="http://schemas.openxmlformats.org/officeDocument/2006/relationships/hyperlink" Target="https://dellweb.bfa.nsf.gov/AwdLst2/BOTTOM.ASP?DRILLINFO=ABST1953170" TargetMode="External"/><Relationship Id="rId112" Type="http://schemas.openxmlformats.org/officeDocument/2006/relationships/hyperlink" Target="https://dellweb.bfa.nsf.gov/AwdLst2/BOTTOM.ASP?DRILLINFO=ABST1753354" TargetMode="External"/><Relationship Id="rId133" Type="http://schemas.openxmlformats.org/officeDocument/2006/relationships/hyperlink" Target="https://dellweb.bfa.nsf.gov/AwdLst2/BOTTOM.ASP?DRILLINFO=ABST1856059" TargetMode="External"/><Relationship Id="rId16" Type="http://schemas.openxmlformats.org/officeDocument/2006/relationships/hyperlink" Target="https://dellweb.bfa.nsf.gov/AwdLst2/BOTTOM.ASP?DRILLINFO=ABST2310324" TargetMode="External"/><Relationship Id="rId37" Type="http://schemas.openxmlformats.org/officeDocument/2006/relationships/hyperlink" Target="https://dellweb.bfa.nsf.gov/AwdLst2/BOTTOM.ASP?DRILLINFO=ABST2235197" TargetMode="External"/><Relationship Id="rId58" Type="http://schemas.openxmlformats.org/officeDocument/2006/relationships/hyperlink" Target="https://dellweb.bfa.nsf.gov/AwdLst2/BOTTOM.ASP?DRILLINFO=ABST2131837" TargetMode="External"/><Relationship Id="rId79" Type="http://schemas.openxmlformats.org/officeDocument/2006/relationships/hyperlink" Target="https://dellweb.bfa.nsf.gov/AwdLst2/BOTTOM.ASP?DRILLINFO=ABST2015419" TargetMode="External"/><Relationship Id="rId102" Type="http://schemas.openxmlformats.org/officeDocument/2006/relationships/hyperlink" Target="https://dellweb.bfa.nsf.gov/AwdLst2/BOTTOM.ASP?DRILLINFO=ABST1848563" TargetMode="External"/><Relationship Id="rId123" Type="http://schemas.openxmlformats.org/officeDocument/2006/relationships/hyperlink" Target="https://dellweb.bfa.nsf.gov/AwdLst2/BOTTOM.ASP?DRILLINFO=ABST2029523" TargetMode="External"/><Relationship Id="rId144" Type="http://schemas.openxmlformats.org/officeDocument/2006/relationships/hyperlink" Target="https://dellweb.bfa.nsf.gov/AwdLst2/BOTTOM.ASP?DRILLINFO=ABST1753354" TargetMode="External"/><Relationship Id="rId90" Type="http://schemas.openxmlformats.org/officeDocument/2006/relationships/hyperlink" Target="https://dellweb.bfa.nsf.gov/AwdLst2/BOTTOM.ASP?DRILLINFO=ABST1565572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llweb.bfa.nsf.gov/AwdLst2/BOTTOM.ASP?DRILLINFO=ABST2228697" TargetMode="External"/><Relationship Id="rId21" Type="http://schemas.openxmlformats.org/officeDocument/2006/relationships/hyperlink" Target="https://dellweb.bfa.nsf.gov/AwdLst2/BOTTOM.ASP?DRILLINFO=ABST2235543" TargetMode="External"/><Relationship Id="rId63" Type="http://schemas.openxmlformats.org/officeDocument/2006/relationships/hyperlink" Target="https://dellweb.bfa.nsf.gov/AwdLst2/BOTTOM.ASP?DRILLINFO=ABST2330004" TargetMode="External"/><Relationship Id="rId159" Type="http://schemas.openxmlformats.org/officeDocument/2006/relationships/hyperlink" Target="https://dellweb.bfa.nsf.gov/AwdLst2/BOTTOM.ASP?DRILLINFO=ABST2106345" TargetMode="External"/><Relationship Id="rId170" Type="http://schemas.openxmlformats.org/officeDocument/2006/relationships/hyperlink" Target="https://dellweb.bfa.nsf.gov/AwdLst2/BOTTOM.ASP?DRILLINFO=ABST2025505" TargetMode="External"/><Relationship Id="rId226" Type="http://schemas.openxmlformats.org/officeDocument/2006/relationships/hyperlink" Target="https://dellweb.bfa.nsf.gov/AwdLst2/BOTTOM.ASP?DRILLINFO=ABST2025505" TargetMode="External"/><Relationship Id="rId268" Type="http://schemas.openxmlformats.org/officeDocument/2006/relationships/hyperlink" Target="https://dellweb.bfa.nsf.gov/AwdLst2/BOTTOM.ASP?DRILLINFO=ABST1914598" TargetMode="External"/><Relationship Id="rId32" Type="http://schemas.openxmlformats.org/officeDocument/2006/relationships/hyperlink" Target="https://dellweb.bfa.nsf.gov/AwdLst2/BOTTOM.ASP?DRILLINFO=ABST2309405" TargetMode="External"/><Relationship Id="rId74" Type="http://schemas.openxmlformats.org/officeDocument/2006/relationships/hyperlink" Target="https://dellweb.bfa.nsf.gov/AwdLst2/BOTTOM.ASP?DRILLINFO=ABST2227626" TargetMode="External"/><Relationship Id="rId128" Type="http://schemas.openxmlformats.org/officeDocument/2006/relationships/hyperlink" Target="https://dellweb.bfa.nsf.gov/AwdLst2/BOTTOM.ASP?DRILLINFO=ABST2118114" TargetMode="External"/><Relationship Id="rId5" Type="http://schemas.openxmlformats.org/officeDocument/2006/relationships/hyperlink" Target="https://dellweb.bfa.nsf.gov/AwdLst2/BOTTOM.ASP?DRILLINFO=ABST2235992" TargetMode="External"/><Relationship Id="rId95" Type="http://schemas.openxmlformats.org/officeDocument/2006/relationships/hyperlink" Target="https://dellweb.bfa.nsf.gov/AwdLst2/BOTTOM.ASP?DRILLINFO=ABST2142935" TargetMode="External"/><Relationship Id="rId160" Type="http://schemas.openxmlformats.org/officeDocument/2006/relationships/hyperlink" Target="https://dellweb.bfa.nsf.gov/AwdLst2/BOTTOM.ASP?DRILLINFO=ABST2054805" TargetMode="External"/><Relationship Id="rId181" Type="http://schemas.openxmlformats.org/officeDocument/2006/relationships/hyperlink" Target="https://dellweb.bfa.nsf.gov/AwdLst2/BOTTOM.ASP?DRILLINFO=ABST2040102" TargetMode="External"/><Relationship Id="rId216" Type="http://schemas.openxmlformats.org/officeDocument/2006/relationships/hyperlink" Target="https://dellweb.bfa.nsf.gov/AwdLst2/BOTTOM.ASP?DRILLINFO=ABST2016981" TargetMode="External"/><Relationship Id="rId237" Type="http://schemas.openxmlformats.org/officeDocument/2006/relationships/hyperlink" Target="https://dellweb.bfa.nsf.gov/AwdLst2/BOTTOM.ASP?DRILLINFO=ABST1905311" TargetMode="External"/><Relationship Id="rId258" Type="http://schemas.openxmlformats.org/officeDocument/2006/relationships/hyperlink" Target="https://dellweb.bfa.nsf.gov/AwdLst2/BOTTOM.ASP?DRILLINFO=ABST1545903" TargetMode="External"/><Relationship Id="rId22" Type="http://schemas.openxmlformats.org/officeDocument/2006/relationships/hyperlink" Target="https://dellweb.bfa.nsf.gov/AwdLst2/BOTTOM.ASP?DRILLINFO=ABST2235294" TargetMode="External"/><Relationship Id="rId43" Type="http://schemas.openxmlformats.org/officeDocument/2006/relationships/hyperlink" Target="https://dellweb.bfa.nsf.gov/AwdLst2/BOTTOM.ASP?DRILLINFO=ABST1846493" TargetMode="External"/><Relationship Id="rId64" Type="http://schemas.openxmlformats.org/officeDocument/2006/relationships/hyperlink" Target="https://dellweb.bfa.nsf.gov/AwdLst2/BOTTOM.ASP?DRILLINFO=ABST2318853" TargetMode="External"/><Relationship Id="rId118" Type="http://schemas.openxmlformats.org/officeDocument/2006/relationships/hyperlink" Target="https://dellweb.bfa.nsf.gov/AwdLst2/BOTTOM.ASP?DRILLINFO=ABST2025505" TargetMode="External"/><Relationship Id="rId139" Type="http://schemas.openxmlformats.org/officeDocument/2006/relationships/hyperlink" Target="https://dellweb.bfa.nsf.gov/AwdLst2/BOTTOM.ASP?DRILLINFO=ABST2051127" TargetMode="External"/><Relationship Id="rId85" Type="http://schemas.openxmlformats.org/officeDocument/2006/relationships/hyperlink" Target="https://dellweb.bfa.nsf.gov/AwdLst2/BOTTOM.ASP?DRILLINFO=ABST2244635" TargetMode="External"/><Relationship Id="rId150" Type="http://schemas.openxmlformats.org/officeDocument/2006/relationships/hyperlink" Target="https://dellweb.bfa.nsf.gov/AwdLst2/BOTTOM.ASP?DRILLINFO=ABST2118217" TargetMode="External"/><Relationship Id="rId171" Type="http://schemas.openxmlformats.org/officeDocument/2006/relationships/hyperlink" Target="https://dellweb.bfa.nsf.gov/AwdLst2/BOTTOM.ASP?DRILLINFO=ABST1916885" TargetMode="External"/><Relationship Id="rId192" Type="http://schemas.openxmlformats.org/officeDocument/2006/relationships/hyperlink" Target="https://dellweb.bfa.nsf.gov/AwdLst2/BOTTOM.ASP?DRILLINFO=ABST2000292" TargetMode="External"/><Relationship Id="rId206" Type="http://schemas.openxmlformats.org/officeDocument/2006/relationships/hyperlink" Target="https://dellweb.bfa.nsf.gov/AwdLst2/BOTTOM.ASP?DRILLINFO=ABST1555270" TargetMode="External"/><Relationship Id="rId227" Type="http://schemas.openxmlformats.org/officeDocument/2006/relationships/hyperlink" Target="https://dellweb.bfa.nsf.gov/AwdLst2/BOTTOM.ASP?DRILLINFO=ABST2010614" TargetMode="External"/><Relationship Id="rId248" Type="http://schemas.openxmlformats.org/officeDocument/2006/relationships/hyperlink" Target="https://dellweb.bfa.nsf.gov/AwdLst2/BOTTOM.ASP?DRILLINFO=ABST1807809" TargetMode="External"/><Relationship Id="rId269" Type="http://schemas.openxmlformats.org/officeDocument/2006/relationships/hyperlink" Target="https://dellweb.bfa.nsf.gov/AwdLst2/BOTTOM.ASP?DRILLINFO=ABST1914598" TargetMode="External"/><Relationship Id="rId12" Type="http://schemas.openxmlformats.org/officeDocument/2006/relationships/hyperlink" Target="https://dellweb.bfa.nsf.gov/AwdLst2/BOTTOM.ASP?DRILLINFO=ABST2309712" TargetMode="External"/><Relationship Id="rId33" Type="http://schemas.openxmlformats.org/officeDocument/2006/relationships/hyperlink" Target="https://dellweb.bfa.nsf.gov/AwdLst2/BOTTOM.ASP?DRILLINFO=ABST2232553" TargetMode="External"/><Relationship Id="rId108" Type="http://schemas.openxmlformats.org/officeDocument/2006/relationships/hyperlink" Target="https://dellweb.bfa.nsf.gov/AwdLst2/BOTTOM.ASP?DRILLINFO=ABST2025505" TargetMode="External"/><Relationship Id="rId129" Type="http://schemas.openxmlformats.org/officeDocument/2006/relationships/hyperlink" Target="https://dellweb.bfa.nsf.gov/AwdLst2/BOTTOM.ASP?DRILLINFO=ABST2121595" TargetMode="External"/><Relationship Id="rId54" Type="http://schemas.openxmlformats.org/officeDocument/2006/relationships/hyperlink" Target="https://dellweb.bfa.nsf.gov/AwdLst2/BOTTOM.ASP?DRILLINFO=ABST2331818" TargetMode="External"/><Relationship Id="rId75" Type="http://schemas.openxmlformats.org/officeDocument/2006/relationships/hyperlink" Target="https://dellweb.bfa.nsf.gov/AwdLst2/BOTTOM.ASP?DRILLINFO=ABST2227626" TargetMode="External"/><Relationship Id="rId96" Type="http://schemas.openxmlformats.org/officeDocument/2006/relationships/hyperlink" Target="https://dellweb.bfa.nsf.gov/AwdLst2/BOTTOM.ASP?DRILLINFO=ABST2219403" TargetMode="External"/><Relationship Id="rId140" Type="http://schemas.openxmlformats.org/officeDocument/2006/relationships/hyperlink" Target="https://dellweb.bfa.nsf.gov/AwdLst2/BOTTOM.ASP?DRILLINFO=ABST2107135" TargetMode="External"/><Relationship Id="rId161" Type="http://schemas.openxmlformats.org/officeDocument/2006/relationships/hyperlink" Target="https://dellweb.bfa.nsf.gov/AwdLst2/BOTTOM.ASP?DRILLINFO=ABST2054805" TargetMode="External"/><Relationship Id="rId182" Type="http://schemas.openxmlformats.org/officeDocument/2006/relationships/hyperlink" Target="https://dellweb.bfa.nsf.gov/AwdLst2/BOTTOM.ASP?DRILLINFO=ABST1944180" TargetMode="External"/><Relationship Id="rId217" Type="http://schemas.openxmlformats.org/officeDocument/2006/relationships/hyperlink" Target="https://dellweb.bfa.nsf.gov/AwdLst2/BOTTOM.ASP?DRILLINFO=ABST1827574" TargetMode="External"/><Relationship Id="rId6" Type="http://schemas.openxmlformats.org/officeDocument/2006/relationships/hyperlink" Target="https://dellweb.bfa.nsf.gov/AwdLst2/BOTTOM.ASP?DRILLINFO=ABST2320410" TargetMode="External"/><Relationship Id="rId238" Type="http://schemas.openxmlformats.org/officeDocument/2006/relationships/hyperlink" Target="https://dellweb.bfa.nsf.gov/AwdLst2/BOTTOM.ASP?DRILLINFO=ABST1918488" TargetMode="External"/><Relationship Id="rId259" Type="http://schemas.openxmlformats.org/officeDocument/2006/relationships/hyperlink" Target="https://dellweb.bfa.nsf.gov/AwdLst2/BOTTOM.ASP?DRILLINFO=ABST1914491" TargetMode="External"/><Relationship Id="rId23" Type="http://schemas.openxmlformats.org/officeDocument/2006/relationships/hyperlink" Target="https://dellweb.bfa.nsf.gov/AwdLst2/BOTTOM.ASP?DRILLINFO=ABST2331208" TargetMode="External"/><Relationship Id="rId119" Type="http://schemas.openxmlformats.org/officeDocument/2006/relationships/hyperlink" Target="https://dellweb.bfa.nsf.gov/AwdLst2/BOTTOM.ASP?DRILLINFO=ABST2000292" TargetMode="External"/><Relationship Id="rId270" Type="http://schemas.openxmlformats.org/officeDocument/2006/relationships/hyperlink" Target="https://dellweb.bfa.nsf.gov/AwdLst2/BOTTOM.ASP?DRILLINFO=ABST1905311" TargetMode="External"/><Relationship Id="rId44" Type="http://schemas.openxmlformats.org/officeDocument/2006/relationships/hyperlink" Target="https://dellweb.bfa.nsf.gov/AwdLst2/BOTTOM.ASP?DRILLINFO=ABST1943370" TargetMode="External"/><Relationship Id="rId65" Type="http://schemas.openxmlformats.org/officeDocument/2006/relationships/hyperlink" Target="https://dellweb.bfa.nsf.gov/AwdLst2/BOTTOM.ASP?DRILLINFO=ABST2048557" TargetMode="External"/><Relationship Id="rId86" Type="http://schemas.openxmlformats.org/officeDocument/2006/relationships/hyperlink" Target="https://dellweb.bfa.nsf.gov/AwdLst2/BOTTOM.ASP?DRILLINFO=ABST2048557" TargetMode="External"/><Relationship Id="rId130" Type="http://schemas.openxmlformats.org/officeDocument/2006/relationships/hyperlink" Target="https://dellweb.bfa.nsf.gov/AwdLst2/BOTTOM.ASP?DRILLINFO=ABST2052561" TargetMode="External"/><Relationship Id="rId151" Type="http://schemas.openxmlformats.org/officeDocument/2006/relationships/hyperlink" Target="https://dellweb.bfa.nsf.gov/AwdLst2/BOTTOM.ASP?DRILLINFO=ABST1945650" TargetMode="External"/><Relationship Id="rId172" Type="http://schemas.openxmlformats.org/officeDocument/2006/relationships/hyperlink" Target="https://dellweb.bfa.nsf.gov/AwdLst2/BOTTOM.ASP?DRILLINFO=ABST1554353" TargetMode="External"/><Relationship Id="rId193" Type="http://schemas.openxmlformats.org/officeDocument/2006/relationships/hyperlink" Target="https://dellweb.bfa.nsf.gov/AwdLst2/BOTTOM.ASP?DRILLINFO=ABST1946726" TargetMode="External"/><Relationship Id="rId207" Type="http://schemas.openxmlformats.org/officeDocument/2006/relationships/hyperlink" Target="https://dellweb.bfa.nsf.gov/AwdLst2/BOTTOM.ASP?DRILLINFO=ABST1751230" TargetMode="External"/><Relationship Id="rId228" Type="http://schemas.openxmlformats.org/officeDocument/2006/relationships/hyperlink" Target="https://dellweb.bfa.nsf.gov/AwdLst2/BOTTOM.ASP?DRILLINFO=ABST2016981" TargetMode="External"/><Relationship Id="rId249" Type="http://schemas.openxmlformats.org/officeDocument/2006/relationships/hyperlink" Target="https://dellweb.bfa.nsf.gov/AwdLst2/BOTTOM.ASP?DRILLINFO=ABST1807809" TargetMode="External"/><Relationship Id="rId13" Type="http://schemas.openxmlformats.org/officeDocument/2006/relationships/hyperlink" Target="https://dellweb.bfa.nsf.gov/AwdLst2/BOTTOM.ASP?DRILLINFO=ABST2325041" TargetMode="External"/><Relationship Id="rId109" Type="http://schemas.openxmlformats.org/officeDocument/2006/relationships/hyperlink" Target="https://dellweb.bfa.nsf.gov/AwdLst2/BOTTOM.ASP?DRILLINFO=ABST2113873" TargetMode="External"/><Relationship Id="rId260" Type="http://schemas.openxmlformats.org/officeDocument/2006/relationships/hyperlink" Target="https://dellweb.bfa.nsf.gov/AwdLst2/BOTTOM.ASP?DRILLINFO=ABST1914491" TargetMode="External"/><Relationship Id="rId34" Type="http://schemas.openxmlformats.org/officeDocument/2006/relationships/hyperlink" Target="https://dellweb.bfa.nsf.gov/AwdLst2/BOTTOM.ASP?DRILLINFO=ABST2320619" TargetMode="External"/><Relationship Id="rId55" Type="http://schemas.openxmlformats.org/officeDocument/2006/relationships/hyperlink" Target="https://dellweb.bfa.nsf.gov/AwdLst2/BOTTOM.ASP?DRILLINFO=ABST1945650" TargetMode="External"/><Relationship Id="rId76" Type="http://schemas.openxmlformats.org/officeDocument/2006/relationships/hyperlink" Target="https://dellweb.bfa.nsf.gov/AwdLst2/BOTTOM.ASP?DRILLINFO=ABST2148066" TargetMode="External"/><Relationship Id="rId97" Type="http://schemas.openxmlformats.org/officeDocument/2006/relationships/hyperlink" Target="https://dellweb.bfa.nsf.gov/AwdLst2/BOTTOM.ASP?DRILLINFO=ABST2219403" TargetMode="External"/><Relationship Id="rId120" Type="http://schemas.openxmlformats.org/officeDocument/2006/relationships/hyperlink" Target="https://dellweb.bfa.nsf.gov/AwdLst2/BOTTOM.ASP?DRILLINFO=ABST2111549" TargetMode="External"/><Relationship Id="rId141" Type="http://schemas.openxmlformats.org/officeDocument/2006/relationships/hyperlink" Target="https://dellweb.bfa.nsf.gov/AwdLst2/BOTTOM.ASP?DRILLINFO=ABST1946726" TargetMode="External"/><Relationship Id="rId7" Type="http://schemas.openxmlformats.org/officeDocument/2006/relationships/hyperlink" Target="https://dellweb.bfa.nsf.gov/AwdLst2/BOTTOM.ASP?DRILLINFO=ABST2236782" TargetMode="External"/><Relationship Id="rId162" Type="http://schemas.openxmlformats.org/officeDocument/2006/relationships/hyperlink" Target="https://dellweb.bfa.nsf.gov/AwdLst2/BOTTOM.ASP?DRILLINFO=ABST2037660" TargetMode="External"/><Relationship Id="rId183" Type="http://schemas.openxmlformats.org/officeDocument/2006/relationships/hyperlink" Target="https://dellweb.bfa.nsf.gov/AwdLst2/BOTTOM.ASP?DRILLINFO=ABST1943319" TargetMode="External"/><Relationship Id="rId218" Type="http://schemas.openxmlformats.org/officeDocument/2006/relationships/hyperlink" Target="https://dellweb.bfa.nsf.gov/AwdLst2/BOTTOM.ASP?DRILLINFO=ABST1943319" TargetMode="External"/><Relationship Id="rId239" Type="http://schemas.openxmlformats.org/officeDocument/2006/relationships/hyperlink" Target="https://dellweb.bfa.nsf.gov/AwdLst2/BOTTOM.ASP?DRILLINFO=ABST1761383" TargetMode="External"/><Relationship Id="rId250" Type="http://schemas.openxmlformats.org/officeDocument/2006/relationships/hyperlink" Target="https://dellweb.bfa.nsf.gov/AwdLst2/BOTTOM.ASP?DRILLINFO=ABST1807809" TargetMode="External"/><Relationship Id="rId271" Type="http://schemas.openxmlformats.org/officeDocument/2006/relationships/hyperlink" Target="https://dellweb.bfa.nsf.gov/AwdLst2/BOTTOM.ASP?DRILLINFO=ABST1554353" TargetMode="External"/><Relationship Id="rId24" Type="http://schemas.openxmlformats.org/officeDocument/2006/relationships/hyperlink" Target="https://dellweb.bfa.nsf.gov/AwdLst2/BOTTOM.ASP?DRILLINFO=ABST1907840" TargetMode="External"/><Relationship Id="rId45" Type="http://schemas.openxmlformats.org/officeDocument/2006/relationships/hyperlink" Target="https://dellweb.bfa.nsf.gov/AwdLst2/BOTTOM.ASP?DRILLINFO=ABST2107135" TargetMode="External"/><Relationship Id="rId66" Type="http://schemas.openxmlformats.org/officeDocument/2006/relationships/hyperlink" Target="https://dellweb.bfa.nsf.gov/AwdLst2/BOTTOM.ASP?DRILLINFO=ABST2306113" TargetMode="External"/><Relationship Id="rId87" Type="http://schemas.openxmlformats.org/officeDocument/2006/relationships/hyperlink" Target="https://dellweb.bfa.nsf.gov/AwdLst2/BOTTOM.ASP?DRILLINFO=ABST1946726" TargetMode="External"/><Relationship Id="rId110" Type="http://schemas.openxmlformats.org/officeDocument/2006/relationships/hyperlink" Target="https://dellweb.bfa.nsf.gov/AwdLst2/BOTTOM.ASP?DRILLINFO=ABST2216310" TargetMode="External"/><Relationship Id="rId131" Type="http://schemas.openxmlformats.org/officeDocument/2006/relationships/hyperlink" Target="https://dellweb.bfa.nsf.gov/AwdLst2/BOTTOM.ASP?DRILLINFO=ABST2117661" TargetMode="External"/><Relationship Id="rId152" Type="http://schemas.openxmlformats.org/officeDocument/2006/relationships/hyperlink" Target="https://dellweb.bfa.nsf.gov/AwdLst2/BOTTOM.ASP?DRILLINFO=ABST2128091" TargetMode="External"/><Relationship Id="rId173" Type="http://schemas.openxmlformats.org/officeDocument/2006/relationships/hyperlink" Target="https://dellweb.bfa.nsf.gov/AwdLst2/BOTTOM.ASP?DRILLINFO=ABST1826801" TargetMode="External"/><Relationship Id="rId194" Type="http://schemas.openxmlformats.org/officeDocument/2006/relationships/hyperlink" Target="https://dellweb.bfa.nsf.gov/AwdLst2/BOTTOM.ASP?DRILLINFO=ABST1944180" TargetMode="External"/><Relationship Id="rId208" Type="http://schemas.openxmlformats.org/officeDocument/2006/relationships/hyperlink" Target="https://dellweb.bfa.nsf.gov/AwdLst2/BOTTOM.ASP?DRILLINFO=ABST1838604" TargetMode="External"/><Relationship Id="rId229" Type="http://schemas.openxmlformats.org/officeDocument/2006/relationships/hyperlink" Target="https://dellweb.bfa.nsf.gov/AwdLst2/BOTTOM.ASP?DRILLINFO=ABST1907840" TargetMode="External"/><Relationship Id="rId240" Type="http://schemas.openxmlformats.org/officeDocument/2006/relationships/hyperlink" Target="https://dellweb.bfa.nsf.gov/AwdLst2/BOTTOM.ASP?DRILLINFO=ABST1554166" TargetMode="External"/><Relationship Id="rId261" Type="http://schemas.openxmlformats.org/officeDocument/2006/relationships/hyperlink" Target="https://dellweb.bfa.nsf.gov/AwdLst2/BOTTOM.ASP?DRILLINFO=ABST1725229" TargetMode="External"/><Relationship Id="rId14" Type="http://schemas.openxmlformats.org/officeDocument/2006/relationships/hyperlink" Target="https://dellweb.bfa.nsf.gov/AwdLst2/BOTTOM.ASP?DRILLINFO=ABST2230618" TargetMode="External"/><Relationship Id="rId35" Type="http://schemas.openxmlformats.org/officeDocument/2006/relationships/hyperlink" Target="https://dellweb.bfa.nsf.gov/AwdLst2/BOTTOM.ASP?DRILLINFO=ABST2244635" TargetMode="External"/><Relationship Id="rId56" Type="http://schemas.openxmlformats.org/officeDocument/2006/relationships/hyperlink" Target="https://dellweb.bfa.nsf.gov/AwdLst2/BOTTOM.ASP?DRILLINFO=ABST2330004" TargetMode="External"/><Relationship Id="rId77" Type="http://schemas.openxmlformats.org/officeDocument/2006/relationships/hyperlink" Target="https://dellweb.bfa.nsf.gov/AwdLst2/BOTTOM.ASP?DRILLINFO=ABST2142935" TargetMode="External"/><Relationship Id="rId100" Type="http://schemas.openxmlformats.org/officeDocument/2006/relationships/hyperlink" Target="https://dellweb.bfa.nsf.gov/AwdLst2/BOTTOM.ASP?DRILLINFO=ABST1751278" TargetMode="External"/><Relationship Id="rId8" Type="http://schemas.openxmlformats.org/officeDocument/2006/relationships/hyperlink" Target="https://dellweb.bfa.nsf.gov/AwdLst2/BOTTOM.ASP?DRILLINFO=ABST2236782" TargetMode="External"/><Relationship Id="rId98" Type="http://schemas.openxmlformats.org/officeDocument/2006/relationships/hyperlink" Target="https://dellweb.bfa.nsf.gov/AwdLst2/BOTTOM.ASP?DRILLINFO=ABST2223932" TargetMode="External"/><Relationship Id="rId121" Type="http://schemas.openxmlformats.org/officeDocument/2006/relationships/hyperlink" Target="https://dellweb.bfa.nsf.gov/AwdLst2/BOTTOM.ASP?DRILLINFO=ABST2126794" TargetMode="External"/><Relationship Id="rId142" Type="http://schemas.openxmlformats.org/officeDocument/2006/relationships/hyperlink" Target="https://dellweb.bfa.nsf.gov/AwdLst2/BOTTOM.ASP?DRILLINFO=ABST1735889" TargetMode="External"/><Relationship Id="rId163" Type="http://schemas.openxmlformats.org/officeDocument/2006/relationships/hyperlink" Target="https://dellweb.bfa.nsf.gov/AwdLst2/BOTTOM.ASP?DRILLINFO=ABST2122188" TargetMode="External"/><Relationship Id="rId184" Type="http://schemas.openxmlformats.org/officeDocument/2006/relationships/hyperlink" Target="https://dellweb.bfa.nsf.gov/AwdLst2/BOTTOM.ASP?DRILLINFO=ABST2037464" TargetMode="External"/><Relationship Id="rId219" Type="http://schemas.openxmlformats.org/officeDocument/2006/relationships/hyperlink" Target="https://dellweb.bfa.nsf.gov/AwdLst2/BOTTOM.ASP?DRILLINFO=ABST2029940" TargetMode="External"/><Relationship Id="rId230" Type="http://schemas.openxmlformats.org/officeDocument/2006/relationships/hyperlink" Target="https://dellweb.bfa.nsf.gov/AwdLst2/BOTTOM.ASP?DRILLINFO=ABST1906160" TargetMode="External"/><Relationship Id="rId251" Type="http://schemas.openxmlformats.org/officeDocument/2006/relationships/hyperlink" Target="https://dellweb.bfa.nsf.gov/AwdLst2/BOTTOM.ASP?DRILLINFO=ABST1454984" TargetMode="External"/><Relationship Id="rId25" Type="http://schemas.openxmlformats.org/officeDocument/2006/relationships/hyperlink" Target="https://dellweb.bfa.nsf.gov/AwdLst2/BOTTOM.ASP?DRILLINFO=ABST2312572" TargetMode="External"/><Relationship Id="rId46" Type="http://schemas.openxmlformats.org/officeDocument/2006/relationships/hyperlink" Target="https://dellweb.bfa.nsf.gov/AwdLst2/BOTTOM.ASP?DRILLINFO=ABST2107135" TargetMode="External"/><Relationship Id="rId67" Type="http://schemas.openxmlformats.org/officeDocument/2006/relationships/hyperlink" Target="https://dellweb.bfa.nsf.gov/AwdLst2/BOTTOM.ASP?DRILLINFO=ABST2221665" TargetMode="External"/><Relationship Id="rId272" Type="http://schemas.openxmlformats.org/officeDocument/2006/relationships/hyperlink" Target="https://dellweb.bfa.nsf.gov/AwdLst2/BOTTOM.ASP?DRILLINFO=ABST1914763" TargetMode="External"/><Relationship Id="rId88" Type="http://schemas.openxmlformats.org/officeDocument/2006/relationships/hyperlink" Target="https://dellweb.bfa.nsf.gov/AwdLst2/BOTTOM.ASP?DRILLINFO=ABST2137120" TargetMode="External"/><Relationship Id="rId111" Type="http://schemas.openxmlformats.org/officeDocument/2006/relationships/hyperlink" Target="https://dellweb.bfa.nsf.gov/AwdLst2/BOTTOM.ASP?DRILLINFO=ABST2216310" TargetMode="External"/><Relationship Id="rId132" Type="http://schemas.openxmlformats.org/officeDocument/2006/relationships/hyperlink" Target="https://dellweb.bfa.nsf.gov/AwdLst2/BOTTOM.ASP?DRILLINFO=ABST2051127" TargetMode="External"/><Relationship Id="rId153" Type="http://schemas.openxmlformats.org/officeDocument/2006/relationships/hyperlink" Target="https://dellweb.bfa.nsf.gov/AwdLst2/BOTTOM.ASP?DRILLINFO=ABST1846493" TargetMode="External"/><Relationship Id="rId174" Type="http://schemas.openxmlformats.org/officeDocument/2006/relationships/hyperlink" Target="https://dellweb.bfa.nsf.gov/AwdLst2/BOTTOM.ASP?DRILLINFO=ABST1907840" TargetMode="External"/><Relationship Id="rId195" Type="http://schemas.openxmlformats.org/officeDocument/2006/relationships/hyperlink" Target="https://dellweb.bfa.nsf.gov/AwdLst2/BOTTOM.ASP?DRILLINFO=ABST2001331" TargetMode="External"/><Relationship Id="rId209" Type="http://schemas.openxmlformats.org/officeDocument/2006/relationships/hyperlink" Target="https://dellweb.bfa.nsf.gov/AwdLst2/BOTTOM.ASP?DRILLINFO=ABST2010614" TargetMode="External"/><Relationship Id="rId220" Type="http://schemas.openxmlformats.org/officeDocument/2006/relationships/hyperlink" Target="https://dellweb.bfa.nsf.gov/AwdLst2/BOTTOM.ASP?DRILLINFO=ABST2029940" TargetMode="External"/><Relationship Id="rId241" Type="http://schemas.openxmlformats.org/officeDocument/2006/relationships/hyperlink" Target="https://dellweb.bfa.nsf.gov/AwdLst2/BOTTOM.ASP?DRILLINFO=ABST1905311" TargetMode="External"/><Relationship Id="rId15" Type="http://schemas.openxmlformats.org/officeDocument/2006/relationships/hyperlink" Target="https://dellweb.bfa.nsf.gov/AwdLst2/BOTTOM.ASP?DRILLINFO=ABST2236238" TargetMode="External"/><Relationship Id="rId36" Type="http://schemas.openxmlformats.org/officeDocument/2006/relationships/hyperlink" Target="https://dellweb.bfa.nsf.gov/AwdLst2/BOTTOM.ASP?DRILLINFO=ABST2320619" TargetMode="External"/><Relationship Id="rId57" Type="http://schemas.openxmlformats.org/officeDocument/2006/relationships/hyperlink" Target="https://dellweb.bfa.nsf.gov/AwdLst2/BOTTOM.ASP?DRILLINFO=ABST2025505" TargetMode="External"/><Relationship Id="rId262" Type="http://schemas.openxmlformats.org/officeDocument/2006/relationships/hyperlink" Target="https://dellweb.bfa.nsf.gov/AwdLst2/BOTTOM.ASP?DRILLINFO=ABST1827574" TargetMode="External"/><Relationship Id="rId78" Type="http://schemas.openxmlformats.org/officeDocument/2006/relationships/hyperlink" Target="https://dellweb.bfa.nsf.gov/AwdLst2/BOTTOM.ASP?DRILLINFO=ABST2140642" TargetMode="External"/><Relationship Id="rId99" Type="http://schemas.openxmlformats.org/officeDocument/2006/relationships/hyperlink" Target="https://dellweb.bfa.nsf.gov/AwdLst2/BOTTOM.ASP?DRILLINFO=ABST2217681" TargetMode="External"/><Relationship Id="rId101" Type="http://schemas.openxmlformats.org/officeDocument/2006/relationships/hyperlink" Target="https://dellweb.bfa.nsf.gov/AwdLst2/BOTTOM.ASP?DRILLINFO=ABST1846493" TargetMode="External"/><Relationship Id="rId122" Type="http://schemas.openxmlformats.org/officeDocument/2006/relationships/hyperlink" Target="https://dellweb.bfa.nsf.gov/AwdLst2/BOTTOM.ASP?DRILLINFO=ABST1826801" TargetMode="External"/><Relationship Id="rId143" Type="http://schemas.openxmlformats.org/officeDocument/2006/relationships/hyperlink" Target="https://dellweb.bfa.nsf.gov/AwdLst2/BOTTOM.ASP?DRILLINFO=ABST1942044" TargetMode="External"/><Relationship Id="rId164" Type="http://schemas.openxmlformats.org/officeDocument/2006/relationships/hyperlink" Target="https://dellweb.bfa.nsf.gov/AwdLst2/BOTTOM.ASP?DRILLINFO=ABST2111549" TargetMode="External"/><Relationship Id="rId185" Type="http://schemas.openxmlformats.org/officeDocument/2006/relationships/hyperlink" Target="https://dellweb.bfa.nsf.gov/AwdLst2/BOTTOM.ASP?DRILLINFO=ABST1954583" TargetMode="External"/><Relationship Id="rId9" Type="http://schemas.openxmlformats.org/officeDocument/2006/relationships/hyperlink" Target="https://dellweb.bfa.nsf.gov/AwdLst2/BOTTOM.ASP?DRILLINFO=ABST2321102" TargetMode="External"/><Relationship Id="rId210" Type="http://schemas.openxmlformats.org/officeDocument/2006/relationships/hyperlink" Target="https://dellweb.bfa.nsf.gov/AwdLst2/BOTTOM.ASP?DRILLINFO=ABST2025505" TargetMode="External"/><Relationship Id="rId26" Type="http://schemas.openxmlformats.org/officeDocument/2006/relationships/hyperlink" Target="https://dellweb.bfa.nsf.gov/AwdLst2/BOTTOM.ASP?DRILLINFO=ABST2309541" TargetMode="External"/><Relationship Id="rId231" Type="http://schemas.openxmlformats.org/officeDocument/2006/relationships/hyperlink" Target="https://dellweb.bfa.nsf.gov/AwdLst2/BOTTOM.ASP?DRILLINFO=ABST1930464" TargetMode="External"/><Relationship Id="rId252" Type="http://schemas.openxmlformats.org/officeDocument/2006/relationships/hyperlink" Target="https://dellweb.bfa.nsf.gov/AwdLst2/BOTTOM.ASP?DRILLINFO=ABST1848516" TargetMode="External"/><Relationship Id="rId273" Type="http://schemas.openxmlformats.org/officeDocument/2006/relationships/hyperlink" Target="https://dellweb.bfa.nsf.gov/AwdLst2/BOTTOM.ASP?DRILLINFO=ABST1831143" TargetMode="External"/><Relationship Id="rId47" Type="http://schemas.openxmlformats.org/officeDocument/2006/relationships/hyperlink" Target="https://dellweb.bfa.nsf.gov/AwdLst2/BOTTOM.ASP?DRILLINFO=ABST2122188" TargetMode="External"/><Relationship Id="rId68" Type="http://schemas.openxmlformats.org/officeDocument/2006/relationships/hyperlink" Target="https://dellweb.bfa.nsf.gov/AwdLst2/BOTTOM.ASP?DRILLINFO=ABST2215180" TargetMode="External"/><Relationship Id="rId89" Type="http://schemas.openxmlformats.org/officeDocument/2006/relationships/hyperlink" Target="https://dellweb.bfa.nsf.gov/AwdLst2/BOTTOM.ASP?DRILLINFO=ABST2213494" TargetMode="External"/><Relationship Id="rId112" Type="http://schemas.openxmlformats.org/officeDocument/2006/relationships/hyperlink" Target="https://dellweb.bfa.nsf.gov/AwdLst2/BOTTOM.ASP?DRILLINFO=ABST2137377" TargetMode="External"/><Relationship Id="rId133" Type="http://schemas.openxmlformats.org/officeDocument/2006/relationships/hyperlink" Target="https://dellweb.bfa.nsf.gov/AwdLst2/BOTTOM.ASP?DRILLINFO=ABST1751230" TargetMode="External"/><Relationship Id="rId154" Type="http://schemas.openxmlformats.org/officeDocument/2006/relationships/hyperlink" Target="https://dellweb.bfa.nsf.gov/AwdLst2/BOTTOM.ASP?DRILLINFO=ABST2113873" TargetMode="External"/><Relationship Id="rId175" Type="http://schemas.openxmlformats.org/officeDocument/2006/relationships/hyperlink" Target="https://dellweb.bfa.nsf.gov/AwdLst2/BOTTOM.ASP?DRILLINFO=ABST2013613" TargetMode="External"/><Relationship Id="rId196" Type="http://schemas.openxmlformats.org/officeDocument/2006/relationships/hyperlink" Target="https://dellweb.bfa.nsf.gov/AwdLst2/BOTTOM.ASP?DRILLINFO=ABST1735889" TargetMode="External"/><Relationship Id="rId200" Type="http://schemas.openxmlformats.org/officeDocument/2006/relationships/hyperlink" Target="https://dellweb.bfa.nsf.gov/AwdLst2/BOTTOM.ASP?DRILLINFO=ABST1807809" TargetMode="External"/><Relationship Id="rId16" Type="http://schemas.openxmlformats.org/officeDocument/2006/relationships/hyperlink" Target="https://dellweb.bfa.nsf.gov/AwdLst2/BOTTOM.ASP?DRILLINFO=ABST2236238" TargetMode="External"/><Relationship Id="rId221" Type="http://schemas.openxmlformats.org/officeDocument/2006/relationships/hyperlink" Target="https://dellweb.bfa.nsf.gov/AwdLst2/BOTTOM.ASP?DRILLINFO=ABST1952674" TargetMode="External"/><Relationship Id="rId242" Type="http://schemas.openxmlformats.org/officeDocument/2006/relationships/hyperlink" Target="https://dellweb.bfa.nsf.gov/AwdLst2/BOTTOM.ASP?DRILLINFO=ABST1925204" TargetMode="External"/><Relationship Id="rId263" Type="http://schemas.openxmlformats.org/officeDocument/2006/relationships/hyperlink" Target="https://dellweb.bfa.nsf.gov/AwdLst2/BOTTOM.ASP?DRILLINFO=ABST1937926" TargetMode="External"/><Relationship Id="rId37" Type="http://schemas.openxmlformats.org/officeDocument/2006/relationships/hyperlink" Target="https://dellweb.bfa.nsf.gov/AwdLst2/BOTTOM.ASP?DRILLINFO=ABST1848516" TargetMode="External"/><Relationship Id="rId58" Type="http://schemas.openxmlformats.org/officeDocument/2006/relationships/hyperlink" Target="https://dellweb.bfa.nsf.gov/AwdLst2/BOTTOM.ASP?DRILLINFO=ABST2025505" TargetMode="External"/><Relationship Id="rId79" Type="http://schemas.openxmlformats.org/officeDocument/2006/relationships/hyperlink" Target="https://dellweb.bfa.nsf.gov/AwdLst2/BOTTOM.ASP?DRILLINFO=ABST2210082" TargetMode="External"/><Relationship Id="rId102" Type="http://schemas.openxmlformats.org/officeDocument/2006/relationships/hyperlink" Target="https://dellweb.bfa.nsf.gov/AwdLst2/BOTTOM.ASP?DRILLINFO=ABST2113873" TargetMode="External"/><Relationship Id="rId123" Type="http://schemas.openxmlformats.org/officeDocument/2006/relationships/hyperlink" Target="https://dellweb.bfa.nsf.gov/AwdLst2/BOTTOM.ASP?DRILLINFO=ABST2111585" TargetMode="External"/><Relationship Id="rId144" Type="http://schemas.openxmlformats.org/officeDocument/2006/relationships/hyperlink" Target="https://dellweb.bfa.nsf.gov/AwdLst2/BOTTOM.ASP?DRILLINFO=ABST2122188" TargetMode="External"/><Relationship Id="rId90" Type="http://schemas.openxmlformats.org/officeDocument/2006/relationships/hyperlink" Target="https://dellweb.bfa.nsf.gov/AwdLst2/BOTTOM.ASP?DRILLINFO=ABST2213494" TargetMode="External"/><Relationship Id="rId165" Type="http://schemas.openxmlformats.org/officeDocument/2006/relationships/hyperlink" Target="https://dellweb.bfa.nsf.gov/AwdLst2/BOTTOM.ASP?DRILLINFO=ABST1950599" TargetMode="External"/><Relationship Id="rId186" Type="http://schemas.openxmlformats.org/officeDocument/2006/relationships/hyperlink" Target="https://dellweb.bfa.nsf.gov/AwdLst2/BOTTOM.ASP?DRILLINFO=ABST1545903" TargetMode="External"/><Relationship Id="rId211" Type="http://schemas.openxmlformats.org/officeDocument/2006/relationships/hyperlink" Target="https://dellweb.bfa.nsf.gov/AwdLst2/BOTTOM.ASP?DRILLINFO=ABST1942044" TargetMode="External"/><Relationship Id="rId232" Type="http://schemas.openxmlformats.org/officeDocument/2006/relationships/hyperlink" Target="https://dellweb.bfa.nsf.gov/AwdLst2/BOTTOM.ASP?DRILLINFO=ABST1920936" TargetMode="External"/><Relationship Id="rId253" Type="http://schemas.openxmlformats.org/officeDocument/2006/relationships/hyperlink" Target="https://dellweb.bfa.nsf.gov/AwdLst2/BOTTOM.ASP?DRILLINFO=ABST1555270" TargetMode="External"/><Relationship Id="rId274" Type="http://schemas.openxmlformats.org/officeDocument/2006/relationships/hyperlink" Target="https://dellweb.bfa.nsf.gov/AwdLst2/BOTTOM.ASP?DRILLINFO=ABST1831143" TargetMode="External"/><Relationship Id="rId27" Type="http://schemas.openxmlformats.org/officeDocument/2006/relationships/hyperlink" Target="https://dellweb.bfa.nsf.gov/AwdLst2/BOTTOM.ASP?DRILLINFO=ABST2309541" TargetMode="External"/><Relationship Id="rId48" Type="http://schemas.openxmlformats.org/officeDocument/2006/relationships/hyperlink" Target="https://dellweb.bfa.nsf.gov/AwdLst2/BOTTOM.ASP?DRILLINFO=ABST2137120" TargetMode="External"/><Relationship Id="rId69" Type="http://schemas.openxmlformats.org/officeDocument/2006/relationships/hyperlink" Target="https://dellweb.bfa.nsf.gov/AwdLst2/BOTTOM.ASP?DRILLINFO=ABST2142137" TargetMode="External"/><Relationship Id="rId113" Type="http://schemas.openxmlformats.org/officeDocument/2006/relationships/hyperlink" Target="https://dellweb.bfa.nsf.gov/AwdLst2/BOTTOM.ASP?DRILLINFO=ABST2228697" TargetMode="External"/><Relationship Id="rId134" Type="http://schemas.openxmlformats.org/officeDocument/2006/relationships/hyperlink" Target="https://dellweb.bfa.nsf.gov/AwdLst2/BOTTOM.ASP?DRILLINFO=ABST2051090" TargetMode="External"/><Relationship Id="rId80" Type="http://schemas.openxmlformats.org/officeDocument/2006/relationships/hyperlink" Target="https://dellweb.bfa.nsf.gov/AwdLst2/BOTTOM.ASP?DRILLINFO=ABST2207158" TargetMode="External"/><Relationship Id="rId155" Type="http://schemas.openxmlformats.org/officeDocument/2006/relationships/hyperlink" Target="https://dellweb.bfa.nsf.gov/AwdLst2/BOTTOM.ASP?DRILLINFO=ABST1952346" TargetMode="External"/><Relationship Id="rId176" Type="http://schemas.openxmlformats.org/officeDocument/2006/relationships/hyperlink" Target="https://dellweb.bfa.nsf.gov/AwdLst2/BOTTOM.ASP?DRILLINFO=ABST1954006" TargetMode="External"/><Relationship Id="rId197" Type="http://schemas.openxmlformats.org/officeDocument/2006/relationships/hyperlink" Target="https://dellweb.bfa.nsf.gov/AwdLst2/BOTTOM.ASP?DRILLINFO=ABST2025505" TargetMode="External"/><Relationship Id="rId201" Type="http://schemas.openxmlformats.org/officeDocument/2006/relationships/hyperlink" Target="https://dellweb.bfa.nsf.gov/AwdLst2/BOTTOM.ASP?DRILLINFO=ABST1807809" TargetMode="External"/><Relationship Id="rId222" Type="http://schemas.openxmlformats.org/officeDocument/2006/relationships/hyperlink" Target="https://dellweb.bfa.nsf.gov/AwdLst2/BOTTOM.ASP?DRILLINFO=ABST2025309" TargetMode="External"/><Relationship Id="rId243" Type="http://schemas.openxmlformats.org/officeDocument/2006/relationships/hyperlink" Target="https://dellweb.bfa.nsf.gov/AwdLst2/BOTTOM.ASP?DRILLINFO=ABST1846493" TargetMode="External"/><Relationship Id="rId264" Type="http://schemas.openxmlformats.org/officeDocument/2006/relationships/hyperlink" Target="https://dellweb.bfa.nsf.gov/AwdLst2/BOTTOM.ASP?DRILLINFO=ABST1852133" TargetMode="External"/><Relationship Id="rId17" Type="http://schemas.openxmlformats.org/officeDocument/2006/relationships/hyperlink" Target="https://dellweb.bfa.nsf.gov/AwdLst2/BOTTOM.ASP?DRILLINFO=ABST2331208" TargetMode="External"/><Relationship Id="rId38" Type="http://schemas.openxmlformats.org/officeDocument/2006/relationships/hyperlink" Target="https://dellweb.bfa.nsf.gov/AwdLst2/BOTTOM.ASP?DRILLINFO=ABST2113873" TargetMode="External"/><Relationship Id="rId59" Type="http://schemas.openxmlformats.org/officeDocument/2006/relationships/hyperlink" Target="https://dellweb.bfa.nsf.gov/AwdLst2/BOTTOM.ASP?DRILLINFO=ABST1952346" TargetMode="External"/><Relationship Id="rId103" Type="http://schemas.openxmlformats.org/officeDocument/2006/relationships/hyperlink" Target="https://dellweb.bfa.nsf.gov/AwdLst2/BOTTOM.ASP?DRILLINFO=ABST2128091" TargetMode="External"/><Relationship Id="rId124" Type="http://schemas.openxmlformats.org/officeDocument/2006/relationships/hyperlink" Target="https://dellweb.bfa.nsf.gov/AwdLst2/BOTTOM.ASP?DRILLINFO=ABST1758436" TargetMode="External"/><Relationship Id="rId70" Type="http://schemas.openxmlformats.org/officeDocument/2006/relationships/hyperlink" Target="https://dellweb.bfa.nsf.gov/AwdLst2/BOTTOM.ASP?DRILLINFO=ABST1907840" TargetMode="External"/><Relationship Id="rId91" Type="http://schemas.openxmlformats.org/officeDocument/2006/relationships/hyperlink" Target="https://dellweb.bfa.nsf.gov/AwdLst2/BOTTOM.ASP?DRILLINFO=ABST2142622" TargetMode="External"/><Relationship Id="rId145" Type="http://schemas.openxmlformats.org/officeDocument/2006/relationships/hyperlink" Target="https://dellweb.bfa.nsf.gov/AwdLst2/BOTTOM.ASP?DRILLINFO=ABST2048557" TargetMode="External"/><Relationship Id="rId166" Type="http://schemas.openxmlformats.org/officeDocument/2006/relationships/hyperlink" Target="https://dellweb.bfa.nsf.gov/AwdLst2/BOTTOM.ASP?DRILLINFO=ABST2035649" TargetMode="External"/><Relationship Id="rId187" Type="http://schemas.openxmlformats.org/officeDocument/2006/relationships/hyperlink" Target="https://dellweb.bfa.nsf.gov/AwdLst2/BOTTOM.ASP?DRILLINFO=ABST1943370" TargetMode="External"/><Relationship Id="rId1" Type="http://schemas.openxmlformats.org/officeDocument/2006/relationships/hyperlink" Target="https://dellweb.bfa.nsf.gov/AwdLst2/BOTTOM.ASP?DRILLINFO=ABST2331208" TargetMode="External"/><Relationship Id="rId212" Type="http://schemas.openxmlformats.org/officeDocument/2006/relationships/hyperlink" Target="https://dellweb.bfa.nsf.gov/AwdLst2/BOTTOM.ASP?DRILLINFO=ABST1952674" TargetMode="External"/><Relationship Id="rId233" Type="http://schemas.openxmlformats.org/officeDocument/2006/relationships/hyperlink" Target="https://dellweb.bfa.nsf.gov/AwdLst2/BOTTOM.ASP?DRILLINFO=ABST1545903" TargetMode="External"/><Relationship Id="rId254" Type="http://schemas.openxmlformats.org/officeDocument/2006/relationships/hyperlink" Target="https://dellweb.bfa.nsf.gov/AwdLst2/BOTTOM.ASP?DRILLINFO=ABST1751278" TargetMode="External"/><Relationship Id="rId28" Type="http://schemas.openxmlformats.org/officeDocument/2006/relationships/hyperlink" Target="https://dellweb.bfa.nsf.gov/AwdLst2/BOTTOM.ASP?DRILLINFO=ABST2309541" TargetMode="External"/><Relationship Id="rId49" Type="http://schemas.openxmlformats.org/officeDocument/2006/relationships/hyperlink" Target="https://dellweb.bfa.nsf.gov/AwdLst2/BOTTOM.ASP?DRILLINFO=ABST2242735" TargetMode="External"/><Relationship Id="rId114" Type="http://schemas.openxmlformats.org/officeDocument/2006/relationships/hyperlink" Target="https://dellweb.bfa.nsf.gov/AwdLst2/BOTTOM.ASP?DRILLINFO=ABST2228697" TargetMode="External"/><Relationship Id="rId275" Type="http://schemas.openxmlformats.org/officeDocument/2006/relationships/drawing" Target="../drawings/drawing2.xml"/><Relationship Id="rId60" Type="http://schemas.openxmlformats.org/officeDocument/2006/relationships/hyperlink" Target="https://dellweb.bfa.nsf.gov/AwdLst2/BOTTOM.ASP?DRILLINFO=ABST2025505" TargetMode="External"/><Relationship Id="rId81" Type="http://schemas.openxmlformats.org/officeDocument/2006/relationships/hyperlink" Target="https://dellweb.bfa.nsf.gov/AwdLst2/BOTTOM.ASP?DRILLINFO=ABST2138697" TargetMode="External"/><Relationship Id="rId135" Type="http://schemas.openxmlformats.org/officeDocument/2006/relationships/hyperlink" Target="https://dellweb.bfa.nsf.gov/AwdLst2/BOTTOM.ASP?DRILLINFO=ABST2121108" TargetMode="External"/><Relationship Id="rId156" Type="http://schemas.openxmlformats.org/officeDocument/2006/relationships/hyperlink" Target="https://dellweb.bfa.nsf.gov/AwdLst2/BOTTOM.ASP?DRILLINFO=ABST2106345" TargetMode="External"/><Relationship Id="rId177" Type="http://schemas.openxmlformats.org/officeDocument/2006/relationships/hyperlink" Target="https://dellweb.bfa.nsf.gov/AwdLst2/BOTTOM.ASP?DRILLINFO=ABST2025250" TargetMode="External"/><Relationship Id="rId198" Type="http://schemas.openxmlformats.org/officeDocument/2006/relationships/hyperlink" Target="https://dellweb.bfa.nsf.gov/AwdLst2/BOTTOM.ASP?DRILLINFO=ABST2048557" TargetMode="External"/><Relationship Id="rId202" Type="http://schemas.openxmlformats.org/officeDocument/2006/relationships/hyperlink" Target="https://dellweb.bfa.nsf.gov/AwdLst2/BOTTOM.ASP?DRILLINFO=ABST1751278" TargetMode="External"/><Relationship Id="rId223" Type="http://schemas.openxmlformats.org/officeDocument/2006/relationships/hyperlink" Target="https://dellweb.bfa.nsf.gov/AwdLst2/BOTTOM.ASP?DRILLINFO=ABST1936461" TargetMode="External"/><Relationship Id="rId244" Type="http://schemas.openxmlformats.org/officeDocument/2006/relationships/hyperlink" Target="https://dellweb.bfa.nsf.gov/AwdLst2/BOTTOM.ASP?DRILLINFO=ABST1710640" TargetMode="External"/><Relationship Id="rId18" Type="http://schemas.openxmlformats.org/officeDocument/2006/relationships/hyperlink" Target="https://dellweb.bfa.nsf.gov/AwdLst2/BOTTOM.ASP?DRILLINFO=ABST2140642" TargetMode="External"/><Relationship Id="rId39" Type="http://schemas.openxmlformats.org/officeDocument/2006/relationships/hyperlink" Target="https://dellweb.bfa.nsf.gov/AwdLst2/BOTTOM.ASP?DRILLINFO=ABST2235294" TargetMode="External"/><Relationship Id="rId265" Type="http://schemas.openxmlformats.org/officeDocument/2006/relationships/hyperlink" Target="https://dellweb.bfa.nsf.gov/AwdLst2/BOTTOM.ASP?DRILLINFO=ABST1744643" TargetMode="External"/><Relationship Id="rId50" Type="http://schemas.openxmlformats.org/officeDocument/2006/relationships/hyperlink" Target="https://dellweb.bfa.nsf.gov/AwdLst2/BOTTOM.ASP?DRILLINFO=ABST1751268" TargetMode="External"/><Relationship Id="rId104" Type="http://schemas.openxmlformats.org/officeDocument/2006/relationships/hyperlink" Target="https://dellweb.bfa.nsf.gov/AwdLst2/BOTTOM.ASP?DRILLINFO=ABST1952346" TargetMode="External"/><Relationship Id="rId125" Type="http://schemas.openxmlformats.org/officeDocument/2006/relationships/hyperlink" Target="https://dellweb.bfa.nsf.gov/AwdLst2/BOTTOM.ASP?DRILLINFO=ABST2104918" TargetMode="External"/><Relationship Id="rId146" Type="http://schemas.openxmlformats.org/officeDocument/2006/relationships/hyperlink" Target="https://dellweb.bfa.nsf.gov/AwdLst2/BOTTOM.ASP?DRILLINFO=ABST2121108" TargetMode="External"/><Relationship Id="rId167" Type="http://schemas.openxmlformats.org/officeDocument/2006/relationships/hyperlink" Target="https://dellweb.bfa.nsf.gov/AwdLst2/BOTTOM.ASP?DRILLINFO=ABST1825502" TargetMode="External"/><Relationship Id="rId188" Type="http://schemas.openxmlformats.org/officeDocument/2006/relationships/hyperlink" Target="https://dellweb.bfa.nsf.gov/AwdLst2/BOTTOM.ASP?DRILLINFO=ABST2021258" TargetMode="External"/><Relationship Id="rId71" Type="http://schemas.openxmlformats.org/officeDocument/2006/relationships/hyperlink" Target="https://dellweb.bfa.nsf.gov/AwdLst2/BOTTOM.ASP?DRILLINFO=ABST2216310" TargetMode="External"/><Relationship Id="rId92" Type="http://schemas.openxmlformats.org/officeDocument/2006/relationships/hyperlink" Target="https://dellweb.bfa.nsf.gov/AwdLst2/BOTTOM.ASP?DRILLINFO=ABST2122188" TargetMode="External"/><Relationship Id="rId213" Type="http://schemas.openxmlformats.org/officeDocument/2006/relationships/hyperlink" Target="https://dellweb.bfa.nsf.gov/AwdLst2/BOTTOM.ASP?DRILLINFO=ABST2021258" TargetMode="External"/><Relationship Id="rId234" Type="http://schemas.openxmlformats.org/officeDocument/2006/relationships/hyperlink" Target="https://dellweb.bfa.nsf.gov/AwdLst2/BOTTOM.ASP?DRILLINFO=ABST1916885" TargetMode="External"/><Relationship Id="rId2" Type="http://schemas.openxmlformats.org/officeDocument/2006/relationships/hyperlink" Target="https://dellweb.bfa.nsf.gov/AwdLst2/BOTTOM.ASP?DRILLINFO=ABST2300532" TargetMode="External"/><Relationship Id="rId29" Type="http://schemas.openxmlformats.org/officeDocument/2006/relationships/hyperlink" Target="https://dellweb.bfa.nsf.gov/AwdLst2/BOTTOM.ASP?DRILLINFO=ABST2113873" TargetMode="External"/><Relationship Id="rId255" Type="http://schemas.openxmlformats.org/officeDocument/2006/relationships/hyperlink" Target="https://dellweb.bfa.nsf.gov/AwdLst2/BOTTOM.ASP?DRILLINFO=ABST1946726" TargetMode="External"/><Relationship Id="rId40" Type="http://schemas.openxmlformats.org/officeDocument/2006/relationships/hyperlink" Target="https://dellweb.bfa.nsf.gov/AwdLst2/BOTTOM.ASP?DRILLINFO=ABST2331208" TargetMode="External"/><Relationship Id="rId115" Type="http://schemas.openxmlformats.org/officeDocument/2006/relationships/hyperlink" Target="https://dellweb.bfa.nsf.gov/AwdLst2/BOTTOM.ASP?DRILLINFO=ABST1914763" TargetMode="External"/><Relationship Id="rId136" Type="http://schemas.openxmlformats.org/officeDocument/2006/relationships/hyperlink" Target="https://dellweb.bfa.nsf.gov/AwdLst2/BOTTOM.ASP?DRILLINFO=ABST2051670" TargetMode="External"/><Relationship Id="rId157" Type="http://schemas.openxmlformats.org/officeDocument/2006/relationships/hyperlink" Target="https://dellweb.bfa.nsf.gov/AwdLst2/BOTTOM.ASP?DRILLINFO=ABST1838604" TargetMode="External"/><Relationship Id="rId178" Type="http://schemas.openxmlformats.org/officeDocument/2006/relationships/hyperlink" Target="https://dellweb.bfa.nsf.gov/AwdLst2/BOTTOM.ASP?DRILLINFO=ABST1950305" TargetMode="External"/><Relationship Id="rId61" Type="http://schemas.openxmlformats.org/officeDocument/2006/relationships/hyperlink" Target="https://dellweb.bfa.nsf.gov/AwdLst2/BOTTOM.ASP?DRILLINFO=ABST2117652" TargetMode="External"/><Relationship Id="rId82" Type="http://schemas.openxmlformats.org/officeDocument/2006/relationships/hyperlink" Target="https://dellweb.bfa.nsf.gov/AwdLst2/BOTTOM.ASP?DRILLINFO=ABST1945650" TargetMode="External"/><Relationship Id="rId199" Type="http://schemas.openxmlformats.org/officeDocument/2006/relationships/hyperlink" Target="https://dellweb.bfa.nsf.gov/AwdLst2/BOTTOM.ASP?DRILLINFO=ABST1807809" TargetMode="External"/><Relationship Id="rId203" Type="http://schemas.openxmlformats.org/officeDocument/2006/relationships/hyperlink" Target="https://dellweb.bfa.nsf.gov/AwdLst2/BOTTOM.ASP?DRILLINFO=ABST1848516" TargetMode="External"/><Relationship Id="rId19" Type="http://schemas.openxmlformats.org/officeDocument/2006/relationships/hyperlink" Target="https://dellweb.bfa.nsf.gov/AwdLst2/BOTTOM.ASP?DRILLINFO=ABST1946726" TargetMode="External"/><Relationship Id="rId224" Type="http://schemas.openxmlformats.org/officeDocument/2006/relationships/hyperlink" Target="https://dellweb.bfa.nsf.gov/AwdLst2/BOTTOM.ASP?DRILLINFO=ABST1554353" TargetMode="External"/><Relationship Id="rId245" Type="http://schemas.openxmlformats.org/officeDocument/2006/relationships/hyperlink" Target="https://dellweb.bfa.nsf.gov/AwdLst2/BOTTOM.ASP?DRILLINFO=ABST1830976" TargetMode="External"/><Relationship Id="rId266" Type="http://schemas.openxmlformats.org/officeDocument/2006/relationships/hyperlink" Target="https://dellweb.bfa.nsf.gov/AwdLst2/BOTTOM.ASP?DRILLINFO=ABST1352631" TargetMode="External"/><Relationship Id="rId30" Type="http://schemas.openxmlformats.org/officeDocument/2006/relationships/hyperlink" Target="https://dellweb.bfa.nsf.gov/AwdLst2/BOTTOM.ASP?DRILLINFO=ABST1942044" TargetMode="External"/><Relationship Id="rId105" Type="http://schemas.openxmlformats.org/officeDocument/2006/relationships/hyperlink" Target="https://dellweb.bfa.nsf.gov/AwdLst2/BOTTOM.ASP?DRILLINFO=ABST1942044" TargetMode="External"/><Relationship Id="rId126" Type="http://schemas.openxmlformats.org/officeDocument/2006/relationships/hyperlink" Target="https://dellweb.bfa.nsf.gov/AwdLst2/BOTTOM.ASP?DRILLINFO=ABST2037658" TargetMode="External"/><Relationship Id="rId147" Type="http://schemas.openxmlformats.org/officeDocument/2006/relationships/hyperlink" Target="https://dellweb.bfa.nsf.gov/AwdLst2/BOTTOM.ASP?DRILLINFO=ABST1751278" TargetMode="External"/><Relationship Id="rId168" Type="http://schemas.openxmlformats.org/officeDocument/2006/relationships/hyperlink" Target="https://dellweb.bfa.nsf.gov/AwdLst2/BOTTOM.ASP?DRILLINFO=ABST1825502" TargetMode="External"/><Relationship Id="rId51" Type="http://schemas.openxmlformats.org/officeDocument/2006/relationships/hyperlink" Target="https://dellweb.bfa.nsf.gov/AwdLst2/BOTTOM.ASP?DRILLINFO=ABST1943370" TargetMode="External"/><Relationship Id="rId72" Type="http://schemas.openxmlformats.org/officeDocument/2006/relationships/hyperlink" Target="https://dellweb.bfa.nsf.gov/AwdLst2/BOTTOM.ASP?DRILLINFO=ABST2227626" TargetMode="External"/><Relationship Id="rId93" Type="http://schemas.openxmlformats.org/officeDocument/2006/relationships/hyperlink" Target="https://dellweb.bfa.nsf.gov/AwdLst2/BOTTOM.ASP?DRILLINFO=ABST1848516" TargetMode="External"/><Relationship Id="rId189" Type="http://schemas.openxmlformats.org/officeDocument/2006/relationships/hyperlink" Target="https://dellweb.bfa.nsf.gov/AwdLst2/BOTTOM.ASP?DRILLINFO=ABST1929188" TargetMode="External"/><Relationship Id="rId3" Type="http://schemas.openxmlformats.org/officeDocument/2006/relationships/hyperlink" Target="https://dellweb.bfa.nsf.gov/AwdLst2/BOTTOM.ASP?DRILLINFO=ABST2243412" TargetMode="External"/><Relationship Id="rId214" Type="http://schemas.openxmlformats.org/officeDocument/2006/relationships/hyperlink" Target="https://dellweb.bfa.nsf.gov/AwdLst2/BOTTOM.ASP?DRILLINFO=ABST1943370" TargetMode="External"/><Relationship Id="rId235" Type="http://schemas.openxmlformats.org/officeDocument/2006/relationships/hyperlink" Target="https://dellweb.bfa.nsf.gov/AwdLst2/BOTTOM.ASP?DRILLINFO=ABST1920336" TargetMode="External"/><Relationship Id="rId256" Type="http://schemas.openxmlformats.org/officeDocument/2006/relationships/hyperlink" Target="https://dellweb.bfa.nsf.gov/AwdLst2/BOTTOM.ASP?DRILLINFO=ABST1830976" TargetMode="External"/><Relationship Id="rId116" Type="http://schemas.openxmlformats.org/officeDocument/2006/relationships/hyperlink" Target="https://dellweb.bfa.nsf.gov/AwdLst2/BOTTOM.ASP?DRILLINFO=ABST1751268" TargetMode="External"/><Relationship Id="rId137" Type="http://schemas.openxmlformats.org/officeDocument/2006/relationships/hyperlink" Target="https://dellweb.bfa.nsf.gov/AwdLst2/BOTTOM.ASP?DRILLINFO=ABST2051670" TargetMode="External"/><Relationship Id="rId158" Type="http://schemas.openxmlformats.org/officeDocument/2006/relationships/hyperlink" Target="https://dellweb.bfa.nsf.gov/AwdLst2/BOTTOM.ASP?DRILLINFO=ABST1830976" TargetMode="External"/><Relationship Id="rId20" Type="http://schemas.openxmlformats.org/officeDocument/2006/relationships/hyperlink" Target="https://dellweb.bfa.nsf.gov/AwdLst2/BOTTOM.ASP?DRILLINFO=ABST2244596" TargetMode="External"/><Relationship Id="rId41" Type="http://schemas.openxmlformats.org/officeDocument/2006/relationships/hyperlink" Target="https://dellweb.bfa.nsf.gov/AwdLst2/BOTTOM.ASP?DRILLINFO=ABST2235294" TargetMode="External"/><Relationship Id="rId62" Type="http://schemas.openxmlformats.org/officeDocument/2006/relationships/hyperlink" Target="https://dellweb.bfa.nsf.gov/AwdLst2/BOTTOM.ASP?DRILLINFO=ABST2330004" TargetMode="External"/><Relationship Id="rId83" Type="http://schemas.openxmlformats.org/officeDocument/2006/relationships/hyperlink" Target="https://dellweb.bfa.nsf.gov/AwdLst2/BOTTOM.ASP?DRILLINFO=ABST2142622" TargetMode="External"/><Relationship Id="rId179" Type="http://schemas.openxmlformats.org/officeDocument/2006/relationships/hyperlink" Target="https://dellweb.bfa.nsf.gov/AwdLst2/BOTTOM.ASP?DRILLINFO=ABST1950599" TargetMode="External"/><Relationship Id="rId190" Type="http://schemas.openxmlformats.org/officeDocument/2006/relationships/hyperlink" Target="https://dellweb.bfa.nsf.gov/AwdLst2/BOTTOM.ASP?DRILLINFO=ABST2037660" TargetMode="External"/><Relationship Id="rId204" Type="http://schemas.openxmlformats.org/officeDocument/2006/relationships/hyperlink" Target="https://dellweb.bfa.nsf.gov/AwdLst2/BOTTOM.ASP?DRILLINFO=ABST2025505" TargetMode="External"/><Relationship Id="rId225" Type="http://schemas.openxmlformats.org/officeDocument/2006/relationships/hyperlink" Target="https://dellweb.bfa.nsf.gov/AwdLst2/BOTTOM.ASP?DRILLINFO=ABST1914763" TargetMode="External"/><Relationship Id="rId246" Type="http://schemas.openxmlformats.org/officeDocument/2006/relationships/hyperlink" Target="https://dellweb.bfa.nsf.gov/AwdLst2/BOTTOM.ASP?DRILLINFO=ABST1914491" TargetMode="External"/><Relationship Id="rId267" Type="http://schemas.openxmlformats.org/officeDocument/2006/relationships/hyperlink" Target="https://dellweb.bfa.nsf.gov/AwdLst2/BOTTOM.ASP?DRILLINFO=ABST1923043" TargetMode="External"/><Relationship Id="rId106" Type="http://schemas.openxmlformats.org/officeDocument/2006/relationships/hyperlink" Target="https://dellweb.bfa.nsf.gov/AwdLst2/BOTTOM.ASP?DRILLINFO=ABST1838604" TargetMode="External"/><Relationship Id="rId127" Type="http://schemas.openxmlformats.org/officeDocument/2006/relationships/hyperlink" Target="https://dellweb.bfa.nsf.gov/AwdLst2/BOTTOM.ASP?DRILLINFO=ABST2117652" TargetMode="External"/><Relationship Id="rId10" Type="http://schemas.openxmlformats.org/officeDocument/2006/relationships/hyperlink" Target="https://dellweb.bfa.nsf.gov/AwdLst2/BOTTOM.ASP?DRILLINFO=ABST2312572" TargetMode="External"/><Relationship Id="rId31" Type="http://schemas.openxmlformats.org/officeDocument/2006/relationships/hyperlink" Target="https://dellweb.bfa.nsf.gov/AwdLst2/BOTTOM.ASP?DRILLINFO=ABST2244596" TargetMode="External"/><Relationship Id="rId52" Type="http://schemas.openxmlformats.org/officeDocument/2006/relationships/hyperlink" Target="https://dellweb.bfa.nsf.gov/AwdLst2/BOTTOM.ASP?DRILLINFO=ABST2104918" TargetMode="External"/><Relationship Id="rId73" Type="http://schemas.openxmlformats.org/officeDocument/2006/relationships/hyperlink" Target="https://dellweb.bfa.nsf.gov/AwdLst2/BOTTOM.ASP?DRILLINFO=ABST2227626" TargetMode="External"/><Relationship Id="rId94" Type="http://schemas.openxmlformats.org/officeDocument/2006/relationships/hyperlink" Target="https://dellweb.bfa.nsf.gov/AwdLst2/BOTTOM.ASP?DRILLINFO=ABST1944180" TargetMode="External"/><Relationship Id="rId148" Type="http://schemas.openxmlformats.org/officeDocument/2006/relationships/hyperlink" Target="https://dellweb.bfa.nsf.gov/AwdLst2/BOTTOM.ASP?DRILLINFO=ABST2043150" TargetMode="External"/><Relationship Id="rId169" Type="http://schemas.openxmlformats.org/officeDocument/2006/relationships/hyperlink" Target="https://dellweb.bfa.nsf.gov/AwdLst2/BOTTOM.ASP?DRILLINFO=ABST1545903" TargetMode="External"/><Relationship Id="rId4" Type="http://schemas.openxmlformats.org/officeDocument/2006/relationships/hyperlink" Target="https://dellweb.bfa.nsf.gov/AwdLst2/BOTTOM.ASP?DRILLINFO=ABST2303007" TargetMode="External"/><Relationship Id="rId180" Type="http://schemas.openxmlformats.org/officeDocument/2006/relationships/hyperlink" Target="https://dellweb.bfa.nsf.gov/AwdLst2/BOTTOM.ASP?DRILLINFO=ABST2000292" TargetMode="External"/><Relationship Id="rId215" Type="http://schemas.openxmlformats.org/officeDocument/2006/relationships/hyperlink" Target="https://dellweb.bfa.nsf.gov/AwdLst2/BOTTOM.ASP?DRILLINFO=ABST1545903" TargetMode="External"/><Relationship Id="rId236" Type="http://schemas.openxmlformats.org/officeDocument/2006/relationships/hyperlink" Target="https://dellweb.bfa.nsf.gov/AwdLst2/BOTTOM.ASP?DRILLINFO=ABST1856653" TargetMode="External"/><Relationship Id="rId257" Type="http://schemas.openxmlformats.org/officeDocument/2006/relationships/hyperlink" Target="https://dellweb.bfa.nsf.gov/AwdLst2/BOTTOM.ASP?DRILLINFO=ABST1838604" TargetMode="External"/><Relationship Id="rId42" Type="http://schemas.openxmlformats.org/officeDocument/2006/relationships/hyperlink" Target="https://dellweb.bfa.nsf.gov/AwdLst2/BOTTOM.ASP?DRILLINFO=ABST1943370" TargetMode="External"/><Relationship Id="rId84" Type="http://schemas.openxmlformats.org/officeDocument/2006/relationships/hyperlink" Target="https://dellweb.bfa.nsf.gov/AwdLst2/BOTTOM.ASP?DRILLINFO=ABST2219403" TargetMode="External"/><Relationship Id="rId138" Type="http://schemas.openxmlformats.org/officeDocument/2006/relationships/hyperlink" Target="https://dellweb.bfa.nsf.gov/AwdLst2/BOTTOM.ASP?DRILLINFO=ABST2051090" TargetMode="External"/><Relationship Id="rId191" Type="http://schemas.openxmlformats.org/officeDocument/2006/relationships/hyperlink" Target="https://dellweb.bfa.nsf.gov/AwdLst2/BOTTOM.ASP?DRILLINFO=ABST1950245" TargetMode="External"/><Relationship Id="rId205" Type="http://schemas.openxmlformats.org/officeDocument/2006/relationships/hyperlink" Target="https://dellweb.bfa.nsf.gov/AwdLst2/BOTTOM.ASP?DRILLINFO=ABST1945650" TargetMode="External"/><Relationship Id="rId247" Type="http://schemas.openxmlformats.org/officeDocument/2006/relationships/hyperlink" Target="https://dellweb.bfa.nsf.gov/AwdLst2/BOTTOM.ASP?DRILLINFO=ABST1735889" TargetMode="External"/><Relationship Id="rId107" Type="http://schemas.openxmlformats.org/officeDocument/2006/relationships/hyperlink" Target="https://dellweb.bfa.nsf.gov/AwdLst2/BOTTOM.ASP?DRILLINFO=ABST2210082" TargetMode="External"/><Relationship Id="rId11" Type="http://schemas.openxmlformats.org/officeDocument/2006/relationships/hyperlink" Target="https://dellweb.bfa.nsf.gov/AwdLst2/BOTTOM.ASP?DRILLINFO=ABST2246324" TargetMode="External"/><Relationship Id="rId53" Type="http://schemas.openxmlformats.org/officeDocument/2006/relationships/hyperlink" Target="https://dellweb.bfa.nsf.gov/AwdLst2/BOTTOM.ASP?DRILLINFO=ABST2331818" TargetMode="External"/><Relationship Id="rId149" Type="http://schemas.openxmlformats.org/officeDocument/2006/relationships/hyperlink" Target="https://dellweb.bfa.nsf.gov/AwdLst2/BOTTOM.ASP?DRILLINFO=ABST1848516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dellweb.bfa.nsf.gov/AwdLst2/BOTTOM.ASP?DRILLINFO=ABST1504528" TargetMode="External"/><Relationship Id="rId18" Type="http://schemas.openxmlformats.org/officeDocument/2006/relationships/hyperlink" Target="https://dellweb.bfa.nsf.gov/AwdLst2/BOTTOM.ASP?DRILLINFO=ABST2140480" TargetMode="External"/><Relationship Id="rId26" Type="http://schemas.openxmlformats.org/officeDocument/2006/relationships/hyperlink" Target="https://dellweb.bfa.nsf.gov/AwdLst2/BOTTOM.ASP?DRILLINFO=ABST1653998" TargetMode="External"/><Relationship Id="rId39" Type="http://schemas.openxmlformats.org/officeDocument/2006/relationships/hyperlink" Target="https://dellweb.bfa.nsf.gov/AwdLst2/BOTTOM.ASP?DRILLINFO=ABST1935839" TargetMode="External"/><Relationship Id="rId21" Type="http://schemas.openxmlformats.org/officeDocument/2006/relationships/hyperlink" Target="https://dellweb.bfa.nsf.gov/AwdLst2/BOTTOM.ASP?DRILLINFO=ABST2151100" TargetMode="External"/><Relationship Id="rId34" Type="http://schemas.openxmlformats.org/officeDocument/2006/relationships/hyperlink" Target="https://dellweb.bfa.nsf.gov/AwdLst2/BOTTOM.ASP?DRILLINFO=ABST1331872" TargetMode="External"/><Relationship Id="rId42" Type="http://schemas.openxmlformats.org/officeDocument/2006/relationships/hyperlink" Target="https://dellweb.bfa.nsf.gov/AwdLst2/BOTTOM.ASP?DRILLINFO=ABST2004257" TargetMode="External"/><Relationship Id="rId47" Type="http://schemas.openxmlformats.org/officeDocument/2006/relationships/hyperlink" Target="https://dellweb.bfa.nsf.gov/AwdLst2/BOTTOM.ASP?DRILLINFO=ABST1953525" TargetMode="External"/><Relationship Id="rId50" Type="http://schemas.openxmlformats.org/officeDocument/2006/relationships/hyperlink" Target="https://dellweb.bfa.nsf.gov/AwdLst2/BOTTOM.ASP?DRILLINFO=ABST1331872" TargetMode="External"/><Relationship Id="rId55" Type="http://schemas.openxmlformats.org/officeDocument/2006/relationships/hyperlink" Target="https://dellweb.bfa.nsf.gov/AwdLst2/BOTTOM.ASP?DRILLINFO=ABST1817597" TargetMode="External"/><Relationship Id="rId7" Type="http://schemas.openxmlformats.org/officeDocument/2006/relationships/hyperlink" Target="https://dellweb.bfa.nsf.gov/AwdLst2/BOTTOM.ASP?DRILLINFO=ABST2210252" TargetMode="External"/><Relationship Id="rId2" Type="http://schemas.openxmlformats.org/officeDocument/2006/relationships/hyperlink" Target="https://dellweb.bfa.nsf.gov/AwdLst2/BOTTOM.ASP?DRILLINFO=ABST2320040" TargetMode="External"/><Relationship Id="rId16" Type="http://schemas.openxmlformats.org/officeDocument/2006/relationships/hyperlink" Target="https://dellweb.bfa.nsf.gov/AwdLst2/BOTTOM.ASP?DRILLINFO=ABST2216005" TargetMode="External"/><Relationship Id="rId29" Type="http://schemas.openxmlformats.org/officeDocument/2006/relationships/hyperlink" Target="https://dellweb.bfa.nsf.gov/AwdLst2/BOTTOM.ASP?DRILLINFO=ABST2120038" TargetMode="External"/><Relationship Id="rId11" Type="http://schemas.openxmlformats.org/officeDocument/2006/relationships/hyperlink" Target="https://dellweb.bfa.nsf.gov/AwdLst2/BOTTOM.ASP?DRILLINFO=ABST2220554" TargetMode="External"/><Relationship Id="rId24" Type="http://schemas.openxmlformats.org/officeDocument/2006/relationships/hyperlink" Target="https://dellweb.bfa.nsf.gov/AwdLst2/BOTTOM.ASP?DRILLINFO=ABST1331872" TargetMode="External"/><Relationship Id="rId32" Type="http://schemas.openxmlformats.org/officeDocument/2006/relationships/hyperlink" Target="https://dellweb.bfa.nsf.gov/AwdLst2/BOTTOM.ASP?DRILLINFO=ABST1331872" TargetMode="External"/><Relationship Id="rId37" Type="http://schemas.openxmlformats.org/officeDocument/2006/relationships/hyperlink" Target="https://dellweb.bfa.nsf.gov/AwdLst2/BOTTOM.ASP?DRILLINFO=ABST2027608" TargetMode="External"/><Relationship Id="rId40" Type="http://schemas.openxmlformats.org/officeDocument/2006/relationships/hyperlink" Target="https://dellweb.bfa.nsf.gov/AwdLst2/BOTTOM.ASP?DRILLINFO=ABST2019074" TargetMode="External"/><Relationship Id="rId45" Type="http://schemas.openxmlformats.org/officeDocument/2006/relationships/hyperlink" Target="https://dellweb.bfa.nsf.gov/AwdLst2/BOTTOM.ASP?DRILLINFO=ABST2037438" TargetMode="External"/><Relationship Id="rId53" Type="http://schemas.openxmlformats.org/officeDocument/2006/relationships/hyperlink" Target="https://dellweb.bfa.nsf.gov/AwdLst2/BOTTOM.ASP?DRILLINFO=ABST1914946" TargetMode="External"/><Relationship Id="rId5" Type="http://schemas.openxmlformats.org/officeDocument/2006/relationships/hyperlink" Target="https://dellweb.bfa.nsf.gov/AwdLst2/BOTTOM.ASP?DRILLINFO=ABST2012839" TargetMode="External"/><Relationship Id="rId10" Type="http://schemas.openxmlformats.org/officeDocument/2006/relationships/hyperlink" Target="https://dellweb.bfa.nsf.gov/AwdLst2/BOTTOM.ASP?DRILLINFO=ABST1653998" TargetMode="External"/><Relationship Id="rId19" Type="http://schemas.openxmlformats.org/officeDocument/2006/relationships/hyperlink" Target="https://dellweb.bfa.nsf.gov/AwdLst2/BOTTOM.ASP?DRILLINFO=ABST2220554" TargetMode="External"/><Relationship Id="rId31" Type="http://schemas.openxmlformats.org/officeDocument/2006/relationships/hyperlink" Target="https://dellweb.bfa.nsf.gov/AwdLst2/BOTTOM.ASP?DRILLINFO=ABST2012839" TargetMode="External"/><Relationship Id="rId44" Type="http://schemas.openxmlformats.org/officeDocument/2006/relationships/hyperlink" Target="https://dellweb.bfa.nsf.gov/AwdLst2/BOTTOM.ASP?DRILLINFO=ABST2004257" TargetMode="External"/><Relationship Id="rId52" Type="http://schemas.openxmlformats.org/officeDocument/2006/relationships/hyperlink" Target="https://dellweb.bfa.nsf.gov/AwdLst2/BOTTOM.ASP?DRILLINFO=ABST1653998" TargetMode="External"/><Relationship Id="rId4" Type="http://schemas.openxmlformats.org/officeDocument/2006/relationships/hyperlink" Target="https://dellweb.bfa.nsf.gov/AwdLst2/BOTTOM.ASP?DRILLINFO=ABST2305020" TargetMode="External"/><Relationship Id="rId9" Type="http://schemas.openxmlformats.org/officeDocument/2006/relationships/hyperlink" Target="https://dellweb.bfa.nsf.gov/AwdLst2/BOTTOM.ASP?DRILLINFO=ABST2305020" TargetMode="External"/><Relationship Id="rId14" Type="http://schemas.openxmlformats.org/officeDocument/2006/relationships/hyperlink" Target="https://dellweb.bfa.nsf.gov/AwdLst2/BOTTOM.ASP?DRILLINFO=ABST2012839" TargetMode="External"/><Relationship Id="rId22" Type="http://schemas.openxmlformats.org/officeDocument/2006/relationships/hyperlink" Target="https://dellweb.bfa.nsf.gov/AwdLst2/BOTTOM.ASP?DRILLINFO=ABST1754224" TargetMode="External"/><Relationship Id="rId27" Type="http://schemas.openxmlformats.org/officeDocument/2006/relationships/hyperlink" Target="https://dellweb.bfa.nsf.gov/AwdLst2/BOTTOM.ASP?DRILLINFO=ABST1331872" TargetMode="External"/><Relationship Id="rId30" Type="http://schemas.openxmlformats.org/officeDocument/2006/relationships/hyperlink" Target="https://dellweb.bfa.nsf.gov/AwdLst2/BOTTOM.ASP?DRILLINFO=ABST2118125" TargetMode="External"/><Relationship Id="rId35" Type="http://schemas.openxmlformats.org/officeDocument/2006/relationships/hyperlink" Target="https://dellweb.bfa.nsf.gov/AwdLst2/BOTTOM.ASP?DRILLINFO=ABST2141543" TargetMode="External"/><Relationship Id="rId43" Type="http://schemas.openxmlformats.org/officeDocument/2006/relationships/hyperlink" Target="https://dellweb.bfa.nsf.gov/AwdLst2/BOTTOM.ASP?DRILLINFO=ABST2004257" TargetMode="External"/><Relationship Id="rId48" Type="http://schemas.openxmlformats.org/officeDocument/2006/relationships/hyperlink" Target="https://dellweb.bfa.nsf.gov/AwdLst2/BOTTOM.ASP?DRILLINFO=ABST1953525" TargetMode="External"/><Relationship Id="rId56" Type="http://schemas.openxmlformats.org/officeDocument/2006/relationships/drawing" Target="../drawings/drawing3.xml"/><Relationship Id="rId8" Type="http://schemas.openxmlformats.org/officeDocument/2006/relationships/hyperlink" Target="https://dellweb.bfa.nsf.gov/AwdLst2/BOTTOM.ASP?DRILLINFO=ABST2141543" TargetMode="External"/><Relationship Id="rId51" Type="http://schemas.openxmlformats.org/officeDocument/2006/relationships/hyperlink" Target="https://dellweb.bfa.nsf.gov/AwdLst2/BOTTOM.ASP?DRILLINFO=ABST1904166" TargetMode="External"/><Relationship Id="rId3" Type="http://schemas.openxmlformats.org/officeDocument/2006/relationships/hyperlink" Target="https://dellweb.bfa.nsf.gov/AwdLst2/BOTTOM.ASP?DRILLINFO=ABST2305020" TargetMode="External"/><Relationship Id="rId12" Type="http://schemas.openxmlformats.org/officeDocument/2006/relationships/hyperlink" Target="https://dellweb.bfa.nsf.gov/AwdLst2/BOTTOM.ASP?DRILLINFO=ABST2220844" TargetMode="External"/><Relationship Id="rId17" Type="http://schemas.openxmlformats.org/officeDocument/2006/relationships/hyperlink" Target="https://dellweb.bfa.nsf.gov/AwdLst2/BOTTOM.ASP?DRILLINFO=ABST2140480" TargetMode="External"/><Relationship Id="rId25" Type="http://schemas.openxmlformats.org/officeDocument/2006/relationships/hyperlink" Target="https://dellweb.bfa.nsf.gov/AwdLst2/BOTTOM.ASP?DRILLINFO=ABST2141543" TargetMode="External"/><Relationship Id="rId33" Type="http://schemas.openxmlformats.org/officeDocument/2006/relationships/hyperlink" Target="https://dellweb.bfa.nsf.gov/AwdLst2/BOTTOM.ASP?DRILLINFO=ABST2015616" TargetMode="External"/><Relationship Id="rId38" Type="http://schemas.openxmlformats.org/officeDocument/2006/relationships/hyperlink" Target="https://dellweb.bfa.nsf.gov/AwdLst2/BOTTOM.ASP?DRILLINFO=ABST1504528" TargetMode="External"/><Relationship Id="rId46" Type="http://schemas.openxmlformats.org/officeDocument/2006/relationships/hyperlink" Target="https://dellweb.bfa.nsf.gov/AwdLst2/BOTTOM.ASP?DRILLINFO=ABST2015616" TargetMode="External"/><Relationship Id="rId20" Type="http://schemas.openxmlformats.org/officeDocument/2006/relationships/hyperlink" Target="https://dellweb.bfa.nsf.gov/AwdLst2/BOTTOM.ASP?DRILLINFO=ABST2210252" TargetMode="External"/><Relationship Id="rId41" Type="http://schemas.openxmlformats.org/officeDocument/2006/relationships/hyperlink" Target="https://dellweb.bfa.nsf.gov/AwdLst2/BOTTOM.ASP?DRILLINFO=ABST2019074" TargetMode="External"/><Relationship Id="rId54" Type="http://schemas.openxmlformats.org/officeDocument/2006/relationships/hyperlink" Target="https://dellweb.bfa.nsf.gov/AwdLst2/BOTTOM.ASP?DRILLINFO=ABST1615146" TargetMode="External"/><Relationship Id="rId1" Type="http://schemas.openxmlformats.org/officeDocument/2006/relationships/hyperlink" Target="https://dellweb.bfa.nsf.gov/AwdLst2/BOTTOM.ASP?DRILLINFO=ABST2234718" TargetMode="External"/><Relationship Id="rId6" Type="http://schemas.openxmlformats.org/officeDocument/2006/relationships/hyperlink" Target="https://dellweb.bfa.nsf.gov/AwdLst2/BOTTOM.ASP?DRILLINFO=ABST2244011" TargetMode="External"/><Relationship Id="rId15" Type="http://schemas.openxmlformats.org/officeDocument/2006/relationships/hyperlink" Target="https://dellweb.bfa.nsf.gov/AwdLst2/BOTTOM.ASP?DRILLINFO=ABST2145398" TargetMode="External"/><Relationship Id="rId23" Type="http://schemas.openxmlformats.org/officeDocument/2006/relationships/hyperlink" Target="https://dellweb.bfa.nsf.gov/AwdLst2/BOTTOM.ASP?DRILLINFO=ABST1653998" TargetMode="External"/><Relationship Id="rId28" Type="http://schemas.openxmlformats.org/officeDocument/2006/relationships/hyperlink" Target="https://dellweb.bfa.nsf.gov/AwdLst2/BOTTOM.ASP?DRILLINFO=ABST2102342" TargetMode="External"/><Relationship Id="rId36" Type="http://schemas.openxmlformats.org/officeDocument/2006/relationships/hyperlink" Target="https://dellweb.bfa.nsf.gov/AwdLst2/BOTTOM.ASP?DRILLINFO=ABST2015616" TargetMode="External"/><Relationship Id="rId49" Type="http://schemas.openxmlformats.org/officeDocument/2006/relationships/hyperlink" Target="https://dellweb.bfa.nsf.gov/AwdLst2/BOTTOM.ASP?DRILLINFO=ABST1504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86A8-755B-4E75-9BC3-5DD11E61C01C}">
  <dimension ref="A1:T119"/>
  <sheetViews>
    <sheetView tabSelected="1" workbookViewId="0">
      <selection activeCell="N92" sqref="N92"/>
    </sheetView>
  </sheetViews>
  <sheetFormatPr defaultRowHeight="15" x14ac:dyDescent="0.25"/>
  <cols>
    <col min="1" max="1" width="9.85546875" customWidth="1"/>
    <col min="2" max="2" width="12.140625" bestFit="1" customWidth="1"/>
    <col min="3" max="4" width="8.85546875"/>
    <col min="5" max="5" width="11.42578125" style="2" bestFit="1" customWidth="1"/>
    <col min="6" max="6" width="12" bestFit="1" customWidth="1"/>
    <col min="11" max="11" width="11.140625" style="2" bestFit="1" customWidth="1"/>
    <col min="17" max="17" width="11.140625" style="2" bestFit="1" customWidth="1"/>
    <col min="20" max="20" width="11.140625" bestFit="1" customWidth="1"/>
  </cols>
  <sheetData>
    <row r="1" spans="1:20" ht="18.75" x14ac:dyDescent="0.3">
      <c r="A1" s="1" t="s">
        <v>917</v>
      </c>
      <c r="B1" s="245" t="s">
        <v>354</v>
      </c>
      <c r="C1" s="245"/>
      <c r="D1" s="245"/>
      <c r="E1" s="245"/>
      <c r="G1" s="1" t="s">
        <v>917</v>
      </c>
      <c r="H1" s="245" t="s">
        <v>355</v>
      </c>
      <c r="I1" s="245"/>
      <c r="J1" s="245"/>
      <c r="K1" s="245"/>
      <c r="M1" s="1" t="s">
        <v>917</v>
      </c>
      <c r="N1" s="245" t="s">
        <v>356</v>
      </c>
      <c r="O1" s="245"/>
      <c r="P1" s="245"/>
      <c r="Q1" s="245"/>
    </row>
    <row r="2" spans="1:20" ht="15.75" x14ac:dyDescent="0.25">
      <c r="A2" s="3" t="s">
        <v>7</v>
      </c>
      <c r="B2" s="3" t="s">
        <v>0</v>
      </c>
      <c r="C2" s="3" t="s">
        <v>1</v>
      </c>
      <c r="D2" s="3" t="s">
        <v>3</v>
      </c>
      <c r="E2" s="4" t="s">
        <v>2</v>
      </c>
      <c r="F2" s="3" t="s">
        <v>108</v>
      </c>
      <c r="G2" s="3" t="s">
        <v>7</v>
      </c>
      <c r="H2" s="3" t="s">
        <v>0</v>
      </c>
      <c r="I2" s="3" t="s">
        <v>1</v>
      </c>
      <c r="J2" s="3" t="s">
        <v>3</v>
      </c>
      <c r="K2" s="4" t="s">
        <v>2</v>
      </c>
      <c r="L2" s="3" t="s">
        <v>108</v>
      </c>
      <c r="M2" s="3" t="s">
        <v>7</v>
      </c>
      <c r="N2" s="3" t="s">
        <v>0</v>
      </c>
      <c r="O2" s="3" t="s">
        <v>1</v>
      </c>
      <c r="P2" s="3" t="s">
        <v>3</v>
      </c>
      <c r="Q2" s="4" t="s">
        <v>2</v>
      </c>
      <c r="R2" s="3" t="s">
        <v>108</v>
      </c>
    </row>
    <row r="3" spans="1:20" x14ac:dyDescent="0.25">
      <c r="A3" s="77">
        <v>2023</v>
      </c>
      <c r="B3" s="77"/>
      <c r="C3" s="77"/>
      <c r="D3" s="77">
        <f>SUM(D4:D13)</f>
        <v>20</v>
      </c>
      <c r="E3" s="78">
        <f>SUM(E4:E13)</f>
        <v>9583304</v>
      </c>
      <c r="F3" s="77"/>
      <c r="G3" s="77">
        <v>2023</v>
      </c>
      <c r="H3" s="77"/>
      <c r="I3" s="77"/>
      <c r="J3" s="77">
        <f>SUM(J4:J26)</f>
        <v>45</v>
      </c>
      <c r="K3" s="78">
        <f>SUM(K4:K26)</f>
        <v>18371108</v>
      </c>
      <c r="L3" s="77"/>
      <c r="M3" s="77">
        <v>2023</v>
      </c>
      <c r="N3" s="77"/>
      <c r="O3" s="77"/>
      <c r="P3" s="77">
        <f>SUM(P4:P11)</f>
        <v>9</v>
      </c>
      <c r="Q3" s="78">
        <f>SUM(Q4:Q11)</f>
        <v>2871544</v>
      </c>
      <c r="R3" s="77"/>
    </row>
    <row r="4" spans="1:20" x14ac:dyDescent="0.25">
      <c r="B4" s="73" t="s">
        <v>5</v>
      </c>
      <c r="C4" s="73" t="s">
        <v>6</v>
      </c>
      <c r="D4" s="74">
        <v>2</v>
      </c>
      <c r="E4" s="75">
        <v>714468</v>
      </c>
      <c r="F4" s="19"/>
      <c r="H4" s="73" t="s">
        <v>5</v>
      </c>
      <c r="I4" s="73" t="s">
        <v>6</v>
      </c>
      <c r="J4" s="74">
        <v>1</v>
      </c>
      <c r="K4" s="76">
        <v>815698</v>
      </c>
      <c r="N4" s="73" t="s">
        <v>5</v>
      </c>
      <c r="O4" s="73" t="s">
        <v>6</v>
      </c>
      <c r="P4" s="73">
        <v>1</v>
      </c>
      <c r="Q4" s="76">
        <v>99883</v>
      </c>
    </row>
    <row r="5" spans="1:20" x14ac:dyDescent="0.25">
      <c r="B5" s="73" t="s">
        <v>107</v>
      </c>
      <c r="C5" s="73" t="s">
        <v>113</v>
      </c>
      <c r="D5" s="73">
        <v>2</v>
      </c>
      <c r="E5" s="76">
        <v>686380</v>
      </c>
      <c r="H5" s="74" t="s">
        <v>5</v>
      </c>
      <c r="I5" s="74" t="s">
        <v>256</v>
      </c>
      <c r="J5" s="74">
        <v>1</v>
      </c>
      <c r="K5" s="76">
        <v>495978</v>
      </c>
      <c r="N5" s="73" t="s">
        <v>183</v>
      </c>
      <c r="O5" s="73" t="s">
        <v>542</v>
      </c>
      <c r="P5" s="73">
        <v>1</v>
      </c>
      <c r="Q5" s="76">
        <v>75000</v>
      </c>
    </row>
    <row r="6" spans="1:20" x14ac:dyDescent="0.25">
      <c r="B6" s="73" t="s">
        <v>107</v>
      </c>
      <c r="C6" s="73" t="s">
        <v>114</v>
      </c>
      <c r="D6" s="73">
        <v>1</v>
      </c>
      <c r="E6" s="76">
        <v>245000</v>
      </c>
      <c r="H6" s="74" t="s">
        <v>5</v>
      </c>
      <c r="I6" s="73" t="s">
        <v>540</v>
      </c>
      <c r="J6" s="73">
        <v>1</v>
      </c>
      <c r="K6" s="76">
        <v>542762</v>
      </c>
      <c r="N6" s="73" t="s">
        <v>107</v>
      </c>
      <c r="O6" s="73" t="s">
        <v>114</v>
      </c>
      <c r="P6" s="73">
        <v>2</v>
      </c>
      <c r="Q6" s="76">
        <v>1344235</v>
      </c>
    </row>
    <row r="7" spans="1:20" x14ac:dyDescent="0.25">
      <c r="B7" s="73" t="s">
        <v>107</v>
      </c>
      <c r="C7" s="73" t="s">
        <v>112</v>
      </c>
      <c r="D7" s="73">
        <v>1</v>
      </c>
      <c r="E7" s="76">
        <v>72236</v>
      </c>
      <c r="H7" s="73" t="s">
        <v>183</v>
      </c>
      <c r="I7" s="73" t="s">
        <v>541</v>
      </c>
      <c r="J7" s="73">
        <v>2</v>
      </c>
      <c r="K7" s="76">
        <v>351585</v>
      </c>
      <c r="N7" s="73" t="s">
        <v>110</v>
      </c>
      <c r="O7" s="73" t="s">
        <v>119</v>
      </c>
      <c r="P7" s="73">
        <v>1</v>
      </c>
      <c r="Q7" s="76">
        <v>30383</v>
      </c>
    </row>
    <row r="8" spans="1:20" x14ac:dyDescent="0.25">
      <c r="B8" s="73" t="s">
        <v>111</v>
      </c>
      <c r="C8" s="73" t="s">
        <v>120</v>
      </c>
      <c r="D8" s="73">
        <v>1</v>
      </c>
      <c r="E8" s="76">
        <v>91221</v>
      </c>
      <c r="H8" s="73" t="s">
        <v>183</v>
      </c>
      <c r="I8" s="73" t="s">
        <v>542</v>
      </c>
      <c r="J8" s="73">
        <v>3</v>
      </c>
      <c r="K8" s="76">
        <v>726760</v>
      </c>
      <c r="N8" s="73" t="s">
        <v>110</v>
      </c>
      <c r="O8" s="73" t="s">
        <v>258</v>
      </c>
      <c r="P8" s="73">
        <v>1</v>
      </c>
      <c r="Q8" s="76">
        <v>15158</v>
      </c>
      <c r="S8" t="s">
        <v>108</v>
      </c>
      <c r="T8" s="2" t="s">
        <v>108</v>
      </c>
    </row>
    <row r="9" spans="1:20" x14ac:dyDescent="0.25">
      <c r="B9" s="73" t="s">
        <v>110</v>
      </c>
      <c r="C9" s="73" t="s">
        <v>118</v>
      </c>
      <c r="D9" s="73">
        <v>1</v>
      </c>
      <c r="E9" s="76">
        <v>156022</v>
      </c>
      <c r="H9" s="73" t="s">
        <v>183</v>
      </c>
      <c r="I9" s="73" t="s">
        <v>543</v>
      </c>
      <c r="J9" s="73">
        <v>4</v>
      </c>
      <c r="K9" s="76">
        <v>1194213</v>
      </c>
      <c r="N9" s="73" t="s">
        <v>109</v>
      </c>
      <c r="O9" s="73" t="s">
        <v>545</v>
      </c>
      <c r="P9" s="73">
        <v>1</v>
      </c>
      <c r="Q9" s="76">
        <v>449994</v>
      </c>
    </row>
    <row r="10" spans="1:20" x14ac:dyDescent="0.25">
      <c r="B10" s="73" t="s">
        <v>110</v>
      </c>
      <c r="C10" s="73" t="s">
        <v>119</v>
      </c>
      <c r="D10" s="73">
        <v>4</v>
      </c>
      <c r="E10" s="76">
        <v>807689</v>
      </c>
      <c r="H10" s="73" t="s">
        <v>183</v>
      </c>
      <c r="I10" s="73" t="s">
        <v>184</v>
      </c>
      <c r="J10" s="73">
        <v>2</v>
      </c>
      <c r="K10" s="76">
        <v>383182</v>
      </c>
      <c r="N10" s="73" t="s">
        <v>109</v>
      </c>
      <c r="O10" s="73" t="s">
        <v>852</v>
      </c>
      <c r="P10" s="73">
        <v>1</v>
      </c>
      <c r="Q10" s="76">
        <v>112495</v>
      </c>
    </row>
    <row r="11" spans="1:20" x14ac:dyDescent="0.25">
      <c r="B11" s="73" t="s">
        <v>109</v>
      </c>
      <c r="C11" s="73" t="s">
        <v>116</v>
      </c>
      <c r="D11" s="73">
        <v>1</v>
      </c>
      <c r="E11" s="76">
        <v>645273</v>
      </c>
      <c r="H11" s="73" t="s">
        <v>107</v>
      </c>
      <c r="I11" s="73" t="s">
        <v>114</v>
      </c>
      <c r="J11" s="73">
        <v>2</v>
      </c>
      <c r="K11" s="76">
        <v>524997</v>
      </c>
      <c r="N11" s="73" t="s">
        <v>331</v>
      </c>
      <c r="O11" s="73" t="s">
        <v>332</v>
      </c>
      <c r="P11" s="73">
        <v>1</v>
      </c>
      <c r="Q11" s="76">
        <v>744396</v>
      </c>
    </row>
    <row r="12" spans="1:20" x14ac:dyDescent="0.25">
      <c r="B12" s="73" t="s">
        <v>109</v>
      </c>
      <c r="C12" s="73" t="s">
        <v>117</v>
      </c>
      <c r="D12" s="73">
        <v>2</v>
      </c>
      <c r="E12" s="76">
        <v>267700</v>
      </c>
      <c r="H12" s="73" t="s">
        <v>107</v>
      </c>
      <c r="I12" s="73" t="s">
        <v>113</v>
      </c>
      <c r="J12" s="73">
        <v>2</v>
      </c>
      <c r="K12" s="76">
        <v>1648680</v>
      </c>
      <c r="M12" s="79">
        <v>2022</v>
      </c>
      <c r="N12" s="79"/>
      <c r="O12" s="79"/>
      <c r="P12" s="79">
        <f>SUM(P13:P21)</f>
        <v>13</v>
      </c>
      <c r="Q12" s="80">
        <f>SUM(Q13:Q21)</f>
        <v>3963293</v>
      </c>
      <c r="R12" s="79"/>
    </row>
    <row r="13" spans="1:20" x14ac:dyDescent="0.25">
      <c r="B13" s="73" t="s">
        <v>8</v>
      </c>
      <c r="C13" s="73" t="s">
        <v>115</v>
      </c>
      <c r="D13" s="73">
        <v>5</v>
      </c>
      <c r="E13" s="76">
        <v>5897315</v>
      </c>
      <c r="F13" s="191" t="s">
        <v>108</v>
      </c>
      <c r="H13" s="73" t="s">
        <v>107</v>
      </c>
      <c r="I13" s="73" t="s">
        <v>544</v>
      </c>
      <c r="J13" s="73">
        <v>2</v>
      </c>
      <c r="K13" s="76">
        <v>1456824</v>
      </c>
      <c r="N13" s="51" t="s">
        <v>5</v>
      </c>
      <c r="O13" s="51" t="s">
        <v>6</v>
      </c>
      <c r="P13" s="51">
        <v>1</v>
      </c>
      <c r="Q13" s="81">
        <v>62476</v>
      </c>
    </row>
    <row r="14" spans="1:20" x14ac:dyDescent="0.25">
      <c r="A14" s="79">
        <v>2022</v>
      </c>
      <c r="B14" s="79"/>
      <c r="C14" s="79"/>
      <c r="D14" s="79">
        <f>SUM(D15:D26)</f>
        <v>20</v>
      </c>
      <c r="E14" s="80">
        <f>SUM(E15:E26)</f>
        <v>22102822</v>
      </c>
      <c r="F14" s="79"/>
      <c r="H14" s="73" t="s">
        <v>111</v>
      </c>
      <c r="I14" s="73" t="s">
        <v>329</v>
      </c>
      <c r="J14" s="73">
        <v>3</v>
      </c>
      <c r="K14" s="76">
        <v>1217316</v>
      </c>
      <c r="N14" s="51" t="s">
        <v>5</v>
      </c>
      <c r="O14" s="51" t="s">
        <v>182</v>
      </c>
      <c r="P14" s="51">
        <v>1</v>
      </c>
      <c r="Q14" s="81">
        <v>271016</v>
      </c>
    </row>
    <row r="15" spans="1:20" x14ac:dyDescent="0.25">
      <c r="B15" s="51" t="s">
        <v>5</v>
      </c>
      <c r="C15" s="51" t="s">
        <v>6</v>
      </c>
      <c r="D15" s="51">
        <v>4</v>
      </c>
      <c r="E15" s="81">
        <v>862587</v>
      </c>
      <c r="H15" s="73" t="s">
        <v>111</v>
      </c>
      <c r="I15" s="73" t="s">
        <v>185</v>
      </c>
      <c r="J15" s="73">
        <v>3</v>
      </c>
      <c r="K15" s="76">
        <v>381116</v>
      </c>
      <c r="N15" s="51" t="s">
        <v>5</v>
      </c>
      <c r="O15" s="51" t="s">
        <v>256</v>
      </c>
      <c r="P15" s="51">
        <v>1</v>
      </c>
      <c r="Q15" s="81">
        <v>262971</v>
      </c>
    </row>
    <row r="16" spans="1:20" x14ac:dyDescent="0.25">
      <c r="B16" s="51" t="s">
        <v>5</v>
      </c>
      <c r="C16" s="51" t="s">
        <v>181</v>
      </c>
      <c r="D16" s="51">
        <v>1</v>
      </c>
      <c r="E16" s="81">
        <v>346686</v>
      </c>
      <c r="H16" s="73" t="s">
        <v>111</v>
      </c>
      <c r="I16" s="73" t="s">
        <v>120</v>
      </c>
      <c r="J16" s="73">
        <v>1</v>
      </c>
      <c r="K16" s="76">
        <v>290000</v>
      </c>
      <c r="N16" s="51" t="s">
        <v>183</v>
      </c>
      <c r="O16" s="51" t="s">
        <v>542</v>
      </c>
      <c r="P16" s="51">
        <v>1</v>
      </c>
      <c r="Q16" s="81">
        <v>75000</v>
      </c>
    </row>
    <row r="17" spans="1:18" x14ac:dyDescent="0.25">
      <c r="B17" s="51" t="s">
        <v>5</v>
      </c>
      <c r="C17" s="51" t="s">
        <v>182</v>
      </c>
      <c r="D17" s="51">
        <v>1</v>
      </c>
      <c r="E17" s="81">
        <v>17798</v>
      </c>
      <c r="H17" s="73" t="s">
        <v>110</v>
      </c>
      <c r="I17" s="73" t="s">
        <v>119</v>
      </c>
      <c r="J17" s="73">
        <v>4</v>
      </c>
      <c r="K17" s="76">
        <v>209342</v>
      </c>
      <c r="N17" s="51" t="s">
        <v>107</v>
      </c>
      <c r="O17" s="51" t="s">
        <v>544</v>
      </c>
      <c r="P17" s="51">
        <v>2</v>
      </c>
      <c r="Q17" s="81">
        <v>1574931</v>
      </c>
    </row>
    <row r="18" spans="1:18" x14ac:dyDescent="0.25">
      <c r="B18" s="197" t="s">
        <v>5</v>
      </c>
      <c r="C18" s="197" t="s">
        <v>256</v>
      </c>
      <c r="D18" s="197">
        <v>1</v>
      </c>
      <c r="E18" s="198">
        <v>10450955</v>
      </c>
      <c r="H18" s="73" t="s">
        <v>110</v>
      </c>
      <c r="I18" s="73" t="s">
        <v>330</v>
      </c>
      <c r="J18" s="73">
        <v>1</v>
      </c>
      <c r="K18" s="76">
        <v>74504</v>
      </c>
      <c r="N18" s="51" t="s">
        <v>107</v>
      </c>
      <c r="O18" s="51" t="s">
        <v>114</v>
      </c>
      <c r="P18" s="51">
        <v>2</v>
      </c>
      <c r="Q18" s="81">
        <v>566992</v>
      </c>
    </row>
    <row r="19" spans="1:18" x14ac:dyDescent="0.25">
      <c r="B19" s="51" t="s">
        <v>183</v>
      </c>
      <c r="C19" s="51" t="s">
        <v>184</v>
      </c>
      <c r="D19" s="51">
        <v>1</v>
      </c>
      <c r="E19" s="81">
        <v>359828</v>
      </c>
      <c r="H19" s="73" t="s">
        <v>110</v>
      </c>
      <c r="I19" s="73" t="s">
        <v>186</v>
      </c>
      <c r="J19" s="73">
        <v>1</v>
      </c>
      <c r="K19" s="76">
        <v>9731</v>
      </c>
      <c r="N19" s="51" t="s">
        <v>110</v>
      </c>
      <c r="O19" s="51" t="s">
        <v>258</v>
      </c>
      <c r="P19" s="51">
        <v>1</v>
      </c>
      <c r="Q19" s="81">
        <v>79099</v>
      </c>
    </row>
    <row r="20" spans="1:18" x14ac:dyDescent="0.25">
      <c r="B20" s="51" t="s">
        <v>107</v>
      </c>
      <c r="C20" s="51" t="s">
        <v>113</v>
      </c>
      <c r="D20" s="51">
        <v>2</v>
      </c>
      <c r="E20" s="81">
        <v>1850801</v>
      </c>
      <c r="H20" s="73" t="s">
        <v>109</v>
      </c>
      <c r="I20" s="73" t="s">
        <v>116</v>
      </c>
      <c r="J20" s="73">
        <v>3</v>
      </c>
      <c r="K20" s="76">
        <v>177911</v>
      </c>
      <c r="L20" s="2" t="s">
        <v>108</v>
      </c>
      <c r="N20" s="51" t="s">
        <v>110</v>
      </c>
      <c r="O20" s="51" t="s">
        <v>119</v>
      </c>
      <c r="P20" s="51">
        <v>3</v>
      </c>
      <c r="Q20" s="81">
        <v>559003</v>
      </c>
    </row>
    <row r="21" spans="1:18" x14ac:dyDescent="0.25">
      <c r="B21" s="51" t="s">
        <v>107</v>
      </c>
      <c r="C21" s="51" t="s">
        <v>114</v>
      </c>
      <c r="D21" s="51">
        <v>2</v>
      </c>
      <c r="E21" s="81">
        <v>1686908</v>
      </c>
      <c r="H21" s="73" t="s">
        <v>109</v>
      </c>
      <c r="I21" s="73" t="s">
        <v>117</v>
      </c>
      <c r="J21" s="73">
        <v>2</v>
      </c>
      <c r="K21" s="76">
        <v>436959</v>
      </c>
      <c r="N21" s="51" t="s">
        <v>109</v>
      </c>
      <c r="O21" s="51" t="s">
        <v>852</v>
      </c>
      <c r="P21" s="51">
        <v>1</v>
      </c>
      <c r="Q21" s="81">
        <v>511805</v>
      </c>
    </row>
    <row r="22" spans="1:18" x14ac:dyDescent="0.25">
      <c r="B22" s="51" t="s">
        <v>111</v>
      </c>
      <c r="C22" s="51" t="s">
        <v>185</v>
      </c>
      <c r="D22" s="51">
        <v>1</v>
      </c>
      <c r="E22" s="81">
        <v>402341</v>
      </c>
      <c r="H22" s="73" t="s">
        <v>109</v>
      </c>
      <c r="I22" s="73" t="s">
        <v>545</v>
      </c>
      <c r="J22" s="73">
        <v>1</v>
      </c>
      <c r="K22" s="76">
        <v>710000</v>
      </c>
      <c r="M22" s="125">
        <v>2021</v>
      </c>
      <c r="N22" s="125"/>
      <c r="O22" s="125"/>
      <c r="P22" s="125">
        <f>SUM(P23:P27)</f>
        <v>7</v>
      </c>
      <c r="Q22" s="126">
        <f>SUM(Q23:Q27)</f>
        <v>1264565</v>
      </c>
      <c r="R22" s="125"/>
    </row>
    <row r="23" spans="1:18" x14ac:dyDescent="0.25">
      <c r="B23" s="51" t="s">
        <v>111</v>
      </c>
      <c r="C23" s="51" t="s">
        <v>120</v>
      </c>
      <c r="D23" s="51">
        <v>1</v>
      </c>
      <c r="E23" s="81">
        <v>184679</v>
      </c>
      <c r="H23" s="73" t="s">
        <v>8</v>
      </c>
      <c r="I23" s="73" t="s">
        <v>115</v>
      </c>
      <c r="J23" s="73">
        <v>1</v>
      </c>
      <c r="K23" s="76">
        <v>6367</v>
      </c>
      <c r="N23" s="88" t="s">
        <v>5</v>
      </c>
      <c r="O23" s="88" t="s">
        <v>6</v>
      </c>
      <c r="P23" s="88">
        <v>2</v>
      </c>
      <c r="Q23" s="127">
        <v>264998</v>
      </c>
    </row>
    <row r="24" spans="1:18" x14ac:dyDescent="0.25">
      <c r="B24" s="51" t="s">
        <v>110</v>
      </c>
      <c r="C24" s="51" t="s">
        <v>119</v>
      </c>
      <c r="D24" s="51">
        <v>1</v>
      </c>
      <c r="E24" s="81">
        <v>334188</v>
      </c>
      <c r="H24" s="73" t="s">
        <v>8</v>
      </c>
      <c r="I24" s="73" t="s">
        <v>546</v>
      </c>
      <c r="J24" s="73">
        <v>1</v>
      </c>
      <c r="K24" s="76">
        <v>299997</v>
      </c>
      <c r="N24" s="88" t="s">
        <v>368</v>
      </c>
      <c r="O24" s="88" t="s">
        <v>114</v>
      </c>
      <c r="P24" s="88">
        <v>1</v>
      </c>
      <c r="Q24" s="127">
        <v>46000</v>
      </c>
    </row>
    <row r="25" spans="1:18" x14ac:dyDescent="0.25">
      <c r="B25" s="51" t="s">
        <v>110</v>
      </c>
      <c r="C25" s="51" t="s">
        <v>186</v>
      </c>
      <c r="D25" s="51">
        <v>1</v>
      </c>
      <c r="E25" s="81">
        <v>112252</v>
      </c>
      <c r="H25" s="73" t="s">
        <v>331</v>
      </c>
      <c r="I25" s="73" t="s">
        <v>332</v>
      </c>
      <c r="J25" s="73">
        <v>2</v>
      </c>
      <c r="K25" s="76">
        <v>167619</v>
      </c>
      <c r="N25" s="88" t="s">
        <v>110</v>
      </c>
      <c r="O25" s="88" t="s">
        <v>119</v>
      </c>
      <c r="P25" s="88">
        <v>2</v>
      </c>
      <c r="Q25" s="127">
        <v>537601</v>
      </c>
    </row>
    <row r="26" spans="1:18" x14ac:dyDescent="0.25">
      <c r="B26" s="51" t="s">
        <v>8</v>
      </c>
      <c r="C26" s="51" t="s">
        <v>115</v>
      </c>
      <c r="D26" s="51">
        <v>4</v>
      </c>
      <c r="E26" s="81">
        <f>2937276+1457951+998606+99966</f>
        <v>5493799</v>
      </c>
      <c r="F26" s="190" t="s">
        <v>108</v>
      </c>
      <c r="H26" s="73" t="s">
        <v>547</v>
      </c>
      <c r="I26" s="73" t="s">
        <v>548</v>
      </c>
      <c r="J26" s="73">
        <v>2</v>
      </c>
      <c r="K26" s="76">
        <v>6249567</v>
      </c>
      <c r="N26" s="88" t="s">
        <v>110</v>
      </c>
      <c r="O26" s="88" t="s">
        <v>704</v>
      </c>
      <c r="P26" s="88">
        <v>1</v>
      </c>
      <c r="Q26" s="127">
        <v>284964</v>
      </c>
    </row>
    <row r="27" spans="1:18" x14ac:dyDescent="0.25">
      <c r="A27" s="125">
        <v>2021</v>
      </c>
      <c r="B27" s="125"/>
      <c r="C27" s="125"/>
      <c r="D27" s="125">
        <f>SUM(D28:D39)</f>
        <v>28</v>
      </c>
      <c r="E27" s="126">
        <f>SUM(E28:E39)</f>
        <v>21854923</v>
      </c>
      <c r="F27" s="125"/>
      <c r="G27" s="79">
        <v>2022</v>
      </c>
      <c r="H27" s="79"/>
      <c r="I27" s="79"/>
      <c r="J27" s="79">
        <f>SUM(J28:J47)</f>
        <v>38</v>
      </c>
      <c r="K27" s="80">
        <f>SUM(K28:K47)</f>
        <v>13456356</v>
      </c>
      <c r="L27" s="79"/>
      <c r="N27" s="88" t="s">
        <v>109</v>
      </c>
      <c r="O27" s="88" t="s">
        <v>852</v>
      </c>
      <c r="P27" s="88">
        <v>1</v>
      </c>
      <c r="Q27" s="127">
        <v>131002</v>
      </c>
    </row>
    <row r="28" spans="1:18" x14ac:dyDescent="0.25">
      <c r="B28" s="199" t="s">
        <v>5</v>
      </c>
      <c r="C28" s="199" t="s">
        <v>256</v>
      </c>
      <c r="D28" s="199">
        <v>1</v>
      </c>
      <c r="E28" s="200">
        <v>8500000</v>
      </c>
      <c r="H28" s="51" t="s">
        <v>5</v>
      </c>
      <c r="I28" s="51" t="s">
        <v>6</v>
      </c>
      <c r="J28" s="197">
        <v>1</v>
      </c>
      <c r="K28" s="81">
        <f>200367</f>
        <v>200367</v>
      </c>
      <c r="M28" s="195">
        <v>2020</v>
      </c>
      <c r="N28" s="195"/>
      <c r="O28" s="195"/>
      <c r="P28" s="227">
        <f>SUM(P29:P34)</f>
        <v>8</v>
      </c>
      <c r="Q28" s="228">
        <f>SUM(Q29:Q34)</f>
        <v>2487761</v>
      </c>
      <c r="R28" s="195"/>
    </row>
    <row r="29" spans="1:18" x14ac:dyDescent="0.25">
      <c r="B29" s="88" t="s">
        <v>5</v>
      </c>
      <c r="C29" s="88" t="s">
        <v>6</v>
      </c>
      <c r="D29" s="88">
        <v>5</v>
      </c>
      <c r="E29" s="127">
        <v>1915945</v>
      </c>
      <c r="H29" s="197" t="s">
        <v>5</v>
      </c>
      <c r="I29" s="197" t="s">
        <v>256</v>
      </c>
      <c r="J29" s="197">
        <v>1</v>
      </c>
      <c r="K29" s="81">
        <v>769221</v>
      </c>
      <c r="N29" s="145" t="s">
        <v>5</v>
      </c>
      <c r="O29" s="145" t="s">
        <v>6</v>
      </c>
      <c r="P29" s="145">
        <v>2</v>
      </c>
      <c r="Q29" s="146">
        <v>1134990</v>
      </c>
    </row>
    <row r="30" spans="1:18" x14ac:dyDescent="0.25">
      <c r="B30" s="88" t="s">
        <v>5</v>
      </c>
      <c r="C30" s="88" t="s">
        <v>182</v>
      </c>
      <c r="D30" s="88">
        <v>1</v>
      </c>
      <c r="E30" s="127">
        <v>87932</v>
      </c>
      <c r="H30" s="51" t="s">
        <v>183</v>
      </c>
      <c r="I30" s="51" t="s">
        <v>541</v>
      </c>
      <c r="J30" s="51">
        <v>2</v>
      </c>
      <c r="K30" s="81">
        <v>187897</v>
      </c>
      <c r="N30" s="145" t="s">
        <v>5</v>
      </c>
      <c r="O30" s="145" t="s">
        <v>182</v>
      </c>
      <c r="P30" s="145">
        <v>1</v>
      </c>
      <c r="Q30" s="146">
        <v>476566</v>
      </c>
    </row>
    <row r="31" spans="1:18" x14ac:dyDescent="0.25">
      <c r="B31" s="88" t="s">
        <v>5</v>
      </c>
      <c r="C31" s="88" t="s">
        <v>181</v>
      </c>
      <c r="D31" s="88">
        <v>2</v>
      </c>
      <c r="E31" s="127">
        <v>462602</v>
      </c>
      <c r="H31" s="51" t="s">
        <v>183</v>
      </c>
      <c r="I31" s="51" t="s">
        <v>543</v>
      </c>
      <c r="J31" s="51">
        <v>2</v>
      </c>
      <c r="K31" s="81">
        <v>348362</v>
      </c>
      <c r="N31" s="145" t="s">
        <v>368</v>
      </c>
      <c r="O31" s="145" t="s">
        <v>114</v>
      </c>
      <c r="P31" s="145">
        <v>2</v>
      </c>
      <c r="Q31" s="146">
        <v>203775</v>
      </c>
    </row>
    <row r="32" spans="1:18" x14ac:dyDescent="0.25">
      <c r="B32" s="88" t="s">
        <v>368</v>
      </c>
      <c r="C32" s="88" t="s">
        <v>114</v>
      </c>
      <c r="D32" s="88">
        <v>3</v>
      </c>
      <c r="E32" s="127">
        <f>841379+230000</f>
        <v>1071379</v>
      </c>
      <c r="F32" s="19"/>
      <c r="H32" s="51" t="s">
        <v>183</v>
      </c>
      <c r="I32" s="51" t="s">
        <v>542</v>
      </c>
      <c r="J32" s="51">
        <v>2</v>
      </c>
      <c r="K32" s="81">
        <v>393084</v>
      </c>
      <c r="N32" s="145" t="s">
        <v>110</v>
      </c>
      <c r="O32" s="145" t="s">
        <v>704</v>
      </c>
      <c r="P32" s="145">
        <v>1</v>
      </c>
      <c r="Q32" s="146">
        <v>35000</v>
      </c>
    </row>
    <row r="33" spans="1:18" x14ac:dyDescent="0.25">
      <c r="B33" s="88" t="s">
        <v>111</v>
      </c>
      <c r="C33" s="88" t="s">
        <v>257</v>
      </c>
      <c r="D33" s="88">
        <v>1</v>
      </c>
      <c r="E33" s="127">
        <v>158556</v>
      </c>
      <c r="H33" s="51" t="s">
        <v>107</v>
      </c>
      <c r="I33" s="51" t="s">
        <v>113</v>
      </c>
      <c r="J33" s="51">
        <v>1</v>
      </c>
      <c r="K33" s="81">
        <v>426880</v>
      </c>
      <c r="N33" s="145" t="s">
        <v>109</v>
      </c>
      <c r="O33" s="145" t="s">
        <v>545</v>
      </c>
      <c r="P33" s="145">
        <v>1</v>
      </c>
      <c r="Q33" s="146">
        <v>329085</v>
      </c>
    </row>
    <row r="34" spans="1:18" x14ac:dyDescent="0.25">
      <c r="B34" s="88" t="s">
        <v>111</v>
      </c>
      <c r="C34" s="88" t="s">
        <v>185</v>
      </c>
      <c r="D34" s="88">
        <v>1</v>
      </c>
      <c r="E34" s="127">
        <v>203709</v>
      </c>
      <c r="H34" s="51" t="s">
        <v>107</v>
      </c>
      <c r="I34" s="51" t="s">
        <v>544</v>
      </c>
      <c r="J34" s="51">
        <v>4</v>
      </c>
      <c r="K34" s="81">
        <v>5892997</v>
      </c>
      <c r="N34" s="145" t="s">
        <v>109</v>
      </c>
      <c r="O34" s="145" t="s">
        <v>116</v>
      </c>
      <c r="P34" s="145">
        <v>1</v>
      </c>
      <c r="Q34" s="146">
        <v>308345</v>
      </c>
    </row>
    <row r="35" spans="1:18" x14ac:dyDescent="0.25">
      <c r="B35" s="88" t="s">
        <v>110</v>
      </c>
      <c r="C35" s="88" t="s">
        <v>118</v>
      </c>
      <c r="D35" s="88">
        <v>1</v>
      </c>
      <c r="E35" s="127">
        <v>128702</v>
      </c>
      <c r="H35" s="51" t="s">
        <v>107</v>
      </c>
      <c r="I35" s="51" t="s">
        <v>114</v>
      </c>
      <c r="J35" s="51">
        <v>1</v>
      </c>
      <c r="K35" s="81">
        <v>138000</v>
      </c>
      <c r="M35" s="164">
        <v>2019</v>
      </c>
      <c r="N35" s="164"/>
      <c r="O35" s="164"/>
      <c r="P35" s="164">
        <f>SUM(P36:P41)</f>
        <v>7</v>
      </c>
      <c r="Q35" s="165">
        <f>SUM(Q36:Q41)</f>
        <v>1844445</v>
      </c>
      <c r="R35" s="164"/>
    </row>
    <row r="36" spans="1:18" x14ac:dyDescent="0.25">
      <c r="B36" s="88" t="s">
        <v>110</v>
      </c>
      <c r="C36" s="88" t="s">
        <v>119</v>
      </c>
      <c r="D36" s="88">
        <v>7</v>
      </c>
      <c r="E36" s="127">
        <v>1440885</v>
      </c>
      <c r="H36" s="51" t="s">
        <v>111</v>
      </c>
      <c r="I36" s="51" t="s">
        <v>185</v>
      </c>
      <c r="J36" s="51">
        <v>3</v>
      </c>
      <c r="K36" s="81">
        <v>574499</v>
      </c>
      <c r="N36" s="166" t="s">
        <v>368</v>
      </c>
      <c r="O36" s="166" t="s">
        <v>544</v>
      </c>
      <c r="P36" s="166">
        <v>1</v>
      </c>
      <c r="Q36" s="167">
        <v>52091</v>
      </c>
    </row>
    <row r="37" spans="1:18" x14ac:dyDescent="0.25">
      <c r="B37" s="88" t="s">
        <v>110</v>
      </c>
      <c r="C37" s="88" t="s">
        <v>186</v>
      </c>
      <c r="D37" s="88">
        <v>1</v>
      </c>
      <c r="E37" s="127">
        <v>110582</v>
      </c>
      <c r="H37" s="51" t="s">
        <v>111</v>
      </c>
      <c r="I37" s="51" t="s">
        <v>120</v>
      </c>
      <c r="J37" s="51">
        <v>2</v>
      </c>
      <c r="K37" s="81">
        <v>250048</v>
      </c>
      <c r="N37" s="166" t="s">
        <v>368</v>
      </c>
      <c r="O37" s="166" t="s">
        <v>114</v>
      </c>
      <c r="P37" s="166">
        <v>1</v>
      </c>
      <c r="Q37" s="167">
        <v>665960</v>
      </c>
    </row>
    <row r="38" spans="1:18" x14ac:dyDescent="0.25">
      <c r="B38" s="88" t="s">
        <v>110</v>
      </c>
      <c r="C38" s="88" t="s">
        <v>258</v>
      </c>
      <c r="D38" s="88">
        <v>2</v>
      </c>
      <c r="E38" s="127">
        <v>2390305</v>
      </c>
      <c r="H38" s="51" t="s">
        <v>111</v>
      </c>
      <c r="I38" s="51" t="s">
        <v>329</v>
      </c>
      <c r="J38" s="51">
        <v>1</v>
      </c>
      <c r="K38" s="81">
        <v>199999</v>
      </c>
      <c r="N38" s="166" t="s">
        <v>110</v>
      </c>
      <c r="O38" s="166" t="s">
        <v>119</v>
      </c>
      <c r="P38" s="166">
        <v>2</v>
      </c>
      <c r="Q38" s="167">
        <v>701556</v>
      </c>
    </row>
    <row r="39" spans="1:18" x14ac:dyDescent="0.25">
      <c r="B39" s="88" t="s">
        <v>8</v>
      </c>
      <c r="C39" s="88" t="s">
        <v>115</v>
      </c>
      <c r="D39" s="88">
        <v>3</v>
      </c>
      <c r="E39" s="127">
        <v>5384326</v>
      </c>
      <c r="F39" s="190" t="s">
        <v>108</v>
      </c>
      <c r="H39" s="51" t="s">
        <v>111</v>
      </c>
      <c r="I39" s="51" t="s">
        <v>328</v>
      </c>
      <c r="J39" s="51">
        <v>1</v>
      </c>
      <c r="K39" s="81">
        <v>111779</v>
      </c>
      <c r="N39" s="166" t="s">
        <v>110</v>
      </c>
      <c r="O39" s="166" t="s">
        <v>330</v>
      </c>
      <c r="P39" s="166">
        <v>1</v>
      </c>
      <c r="Q39" s="167">
        <v>20000</v>
      </c>
    </row>
    <row r="40" spans="1:18" x14ac:dyDescent="0.25">
      <c r="A40" s="195" t="s">
        <v>367</v>
      </c>
      <c r="B40" s="195"/>
      <c r="C40" s="195"/>
      <c r="D40" s="195">
        <v>31</v>
      </c>
      <c r="E40" s="196">
        <v>10166000</v>
      </c>
      <c r="F40" s="195"/>
      <c r="H40" s="51" t="s">
        <v>110</v>
      </c>
      <c r="I40" s="51" t="s">
        <v>330</v>
      </c>
      <c r="J40" s="51">
        <v>3</v>
      </c>
      <c r="K40" s="81">
        <v>426633</v>
      </c>
      <c r="N40" s="166" t="s">
        <v>109</v>
      </c>
      <c r="O40" s="166" t="s">
        <v>545</v>
      </c>
      <c r="P40" s="166">
        <v>1</v>
      </c>
      <c r="Q40" s="167">
        <v>362854</v>
      </c>
    </row>
    <row r="41" spans="1:18" x14ac:dyDescent="0.25">
      <c r="B41" s="145" t="s">
        <v>5</v>
      </c>
      <c r="C41" s="145" t="s">
        <v>6</v>
      </c>
      <c r="D41" s="145">
        <v>3</v>
      </c>
      <c r="E41" s="146">
        <v>1313683</v>
      </c>
      <c r="H41" s="51" t="s">
        <v>110</v>
      </c>
      <c r="I41" s="51" t="s">
        <v>186</v>
      </c>
      <c r="J41" s="51">
        <v>1</v>
      </c>
      <c r="K41" s="81">
        <v>88575</v>
      </c>
      <c r="N41" s="166" t="s">
        <v>109</v>
      </c>
      <c r="O41" s="166" t="s">
        <v>852</v>
      </c>
      <c r="P41" s="166">
        <v>1</v>
      </c>
      <c r="Q41" s="167">
        <v>41984</v>
      </c>
    </row>
    <row r="42" spans="1:18" x14ac:dyDescent="0.25">
      <c r="B42" s="145" t="s">
        <v>5</v>
      </c>
      <c r="C42" s="145" t="s">
        <v>256</v>
      </c>
      <c r="D42" s="145">
        <v>1</v>
      </c>
      <c r="E42" s="146">
        <v>78950</v>
      </c>
      <c r="H42" s="51" t="s">
        <v>110</v>
      </c>
      <c r="I42" s="51" t="s">
        <v>119</v>
      </c>
      <c r="J42" s="51">
        <v>3</v>
      </c>
      <c r="K42" s="81">
        <v>573898</v>
      </c>
    </row>
    <row r="43" spans="1:18" x14ac:dyDescent="0.25">
      <c r="B43" s="145" t="s">
        <v>5</v>
      </c>
      <c r="C43" s="145" t="s">
        <v>182</v>
      </c>
      <c r="D43" s="145">
        <v>4</v>
      </c>
      <c r="E43" s="146">
        <f>646554+64743</f>
        <v>711297</v>
      </c>
      <c r="H43" s="51" t="s">
        <v>109</v>
      </c>
      <c r="I43" s="51" t="s">
        <v>117</v>
      </c>
      <c r="J43" s="51">
        <v>2</v>
      </c>
      <c r="K43" s="81">
        <v>169016</v>
      </c>
      <c r="M43" s="192">
        <v>2018</v>
      </c>
      <c r="N43" s="193"/>
      <c r="O43" s="193"/>
      <c r="P43" s="193">
        <v>6</v>
      </c>
      <c r="Q43" s="194">
        <v>2358391</v>
      </c>
    </row>
    <row r="44" spans="1:18" x14ac:dyDescent="0.25">
      <c r="B44" s="145" t="s">
        <v>5</v>
      </c>
      <c r="C44" s="145" t="s">
        <v>181</v>
      </c>
      <c r="D44" s="145">
        <v>1</v>
      </c>
      <c r="E44" s="146">
        <v>122297</v>
      </c>
      <c r="H44" s="51" t="s">
        <v>109</v>
      </c>
      <c r="I44" s="51" t="s">
        <v>116</v>
      </c>
      <c r="J44" s="51">
        <v>5</v>
      </c>
      <c r="K44" s="81">
        <v>2234429</v>
      </c>
      <c r="N44" t="s">
        <v>357</v>
      </c>
    </row>
    <row r="45" spans="1:18" x14ac:dyDescent="0.25">
      <c r="B45" s="145" t="s">
        <v>183</v>
      </c>
      <c r="C45" s="145" t="s">
        <v>184</v>
      </c>
      <c r="D45" s="145">
        <v>2</v>
      </c>
      <c r="E45" s="146">
        <v>178770</v>
      </c>
      <c r="H45" s="51" t="s">
        <v>109</v>
      </c>
      <c r="I45" s="51" t="s">
        <v>628</v>
      </c>
      <c r="J45" s="51">
        <v>1</v>
      </c>
      <c r="K45" s="81">
        <v>247238</v>
      </c>
    </row>
    <row r="46" spans="1:18" x14ac:dyDescent="0.25">
      <c r="B46" s="145" t="s">
        <v>368</v>
      </c>
      <c r="C46" s="145" t="s">
        <v>114</v>
      </c>
      <c r="D46" s="145">
        <v>2</v>
      </c>
      <c r="E46" s="146">
        <v>1285302</v>
      </c>
      <c r="F46" s="19"/>
      <c r="H46" s="51" t="s">
        <v>8</v>
      </c>
      <c r="I46" s="51" t="s">
        <v>115</v>
      </c>
      <c r="J46" s="51">
        <v>1</v>
      </c>
      <c r="K46" s="81">
        <v>144562</v>
      </c>
    </row>
    <row r="47" spans="1:18" x14ac:dyDescent="0.25">
      <c r="B47" s="145" t="s">
        <v>368</v>
      </c>
      <c r="C47" s="145" t="s">
        <v>113</v>
      </c>
      <c r="D47" s="145">
        <v>2</v>
      </c>
      <c r="E47" s="146">
        <v>921628</v>
      </c>
      <c r="F47" s="19"/>
      <c r="H47" s="51" t="s">
        <v>331</v>
      </c>
      <c r="I47" s="51" t="s">
        <v>332</v>
      </c>
      <c r="J47" s="51">
        <v>1</v>
      </c>
      <c r="K47" s="81">
        <v>78872</v>
      </c>
    </row>
    <row r="48" spans="1:18" x14ac:dyDescent="0.25">
      <c r="B48" s="145" t="s">
        <v>111</v>
      </c>
      <c r="C48" s="145" t="s">
        <v>328</v>
      </c>
      <c r="D48" s="145">
        <v>2</v>
      </c>
      <c r="E48" s="146">
        <v>305039</v>
      </c>
      <c r="G48" s="125">
        <v>2021</v>
      </c>
      <c r="H48" s="125"/>
      <c r="I48" s="125"/>
      <c r="J48" s="125">
        <f>SUM(J49:J67)</f>
        <v>44</v>
      </c>
      <c r="K48" s="126">
        <f>SUM(K49:K67)</f>
        <v>10930985</v>
      </c>
      <c r="L48" s="125"/>
    </row>
    <row r="49" spans="1:17" x14ac:dyDescent="0.25">
      <c r="B49" s="145" t="s">
        <v>111</v>
      </c>
      <c r="C49" s="145" t="s">
        <v>329</v>
      </c>
      <c r="D49" s="145">
        <v>1</v>
      </c>
      <c r="E49" s="146">
        <v>404095</v>
      </c>
      <c r="H49" s="88" t="s">
        <v>5</v>
      </c>
      <c r="I49" s="88" t="s">
        <v>6</v>
      </c>
      <c r="J49" s="88">
        <v>2</v>
      </c>
      <c r="K49" s="127">
        <v>73669</v>
      </c>
      <c r="M49" s="192">
        <v>2017</v>
      </c>
      <c r="N49" s="193"/>
      <c r="O49" s="193"/>
      <c r="P49" s="193">
        <v>5</v>
      </c>
      <c r="Q49" s="194">
        <v>1952974</v>
      </c>
    </row>
    <row r="50" spans="1:17" x14ac:dyDescent="0.25">
      <c r="B50" s="145" t="s">
        <v>111</v>
      </c>
      <c r="C50" s="145" t="s">
        <v>257</v>
      </c>
      <c r="D50" s="145">
        <v>1</v>
      </c>
      <c r="E50" s="146">
        <v>166964</v>
      </c>
      <c r="H50" s="88" t="s">
        <v>183</v>
      </c>
      <c r="I50" s="88" t="s">
        <v>542</v>
      </c>
      <c r="J50" s="88">
        <v>2</v>
      </c>
      <c r="K50" s="127">
        <v>485555</v>
      </c>
      <c r="M50" s="1"/>
      <c r="Q50" s="244"/>
    </row>
    <row r="51" spans="1:17" x14ac:dyDescent="0.25">
      <c r="B51" s="145" t="s">
        <v>110</v>
      </c>
      <c r="C51" s="145" t="s">
        <v>118</v>
      </c>
      <c r="D51" s="145">
        <v>1</v>
      </c>
      <c r="E51" s="146">
        <v>117607</v>
      </c>
      <c r="H51" s="88" t="s">
        <v>183</v>
      </c>
      <c r="I51" s="88" t="s">
        <v>543</v>
      </c>
      <c r="J51" s="88">
        <v>1</v>
      </c>
      <c r="K51" s="127">
        <v>111350</v>
      </c>
      <c r="M51" t="s">
        <v>369</v>
      </c>
    </row>
    <row r="52" spans="1:17" x14ac:dyDescent="0.25">
      <c r="B52" s="145" t="s">
        <v>110</v>
      </c>
      <c r="C52" s="145" t="s">
        <v>119</v>
      </c>
      <c r="D52" s="145">
        <v>1</v>
      </c>
      <c r="E52" s="146">
        <v>136612</v>
      </c>
      <c r="H52" s="88" t="s">
        <v>183</v>
      </c>
      <c r="I52" s="88" t="s">
        <v>541</v>
      </c>
      <c r="J52" s="88">
        <v>4</v>
      </c>
      <c r="K52" s="127">
        <v>531950</v>
      </c>
    </row>
    <row r="53" spans="1:17" x14ac:dyDescent="0.25">
      <c r="B53" s="145" t="s">
        <v>110</v>
      </c>
      <c r="C53" s="145" t="s">
        <v>186</v>
      </c>
      <c r="D53" s="145">
        <v>1</v>
      </c>
      <c r="E53" s="146">
        <v>165078</v>
      </c>
      <c r="H53" s="88" t="s">
        <v>183</v>
      </c>
      <c r="I53" s="88" t="s">
        <v>184</v>
      </c>
      <c r="J53" s="88">
        <v>1</v>
      </c>
      <c r="K53" s="127">
        <v>105000</v>
      </c>
    </row>
    <row r="54" spans="1:17" x14ac:dyDescent="0.25">
      <c r="B54" s="145" t="s">
        <v>110</v>
      </c>
      <c r="C54" s="145" t="s">
        <v>330</v>
      </c>
      <c r="D54" s="145">
        <v>2</v>
      </c>
      <c r="E54" s="146">
        <v>698243</v>
      </c>
      <c r="H54" s="88" t="s">
        <v>368</v>
      </c>
      <c r="I54" s="88" t="s">
        <v>114</v>
      </c>
      <c r="J54" s="88">
        <v>2</v>
      </c>
      <c r="K54" s="127">
        <v>548000</v>
      </c>
    </row>
    <row r="55" spans="1:17" x14ac:dyDescent="0.25">
      <c r="B55" s="145" t="s">
        <v>8</v>
      </c>
      <c r="C55" s="145" t="s">
        <v>115</v>
      </c>
      <c r="D55" s="145">
        <v>3</v>
      </c>
      <c r="E55" s="146">
        <v>3124863</v>
      </c>
      <c r="F55" s="190" t="s">
        <v>108</v>
      </c>
      <c r="H55" s="88" t="s">
        <v>368</v>
      </c>
      <c r="I55" s="88" t="s">
        <v>544</v>
      </c>
      <c r="J55" s="88">
        <v>2</v>
      </c>
      <c r="K55" s="127">
        <v>2484407</v>
      </c>
    </row>
    <row r="56" spans="1:17" x14ac:dyDescent="0.25">
      <c r="B56" s="145" t="s">
        <v>331</v>
      </c>
      <c r="C56" s="145" t="s">
        <v>332</v>
      </c>
      <c r="D56" s="145">
        <v>2</v>
      </c>
      <c r="E56" s="146">
        <v>142700</v>
      </c>
      <c r="H56" s="88" t="s">
        <v>111</v>
      </c>
      <c r="I56" s="88" t="s">
        <v>257</v>
      </c>
      <c r="J56" s="88">
        <v>1</v>
      </c>
      <c r="K56" s="127">
        <v>90000</v>
      </c>
    </row>
    <row r="57" spans="1:17" x14ac:dyDescent="0.25">
      <c r="A57" s="164">
        <v>2019</v>
      </c>
      <c r="B57" s="164"/>
      <c r="C57" s="164"/>
      <c r="D57" s="164">
        <f>SUM(D58:D69)</f>
        <v>18</v>
      </c>
      <c r="E57" s="165">
        <f>SUM(E58:E69)</f>
        <v>18628706</v>
      </c>
      <c r="F57" s="164"/>
      <c r="H57" s="88" t="s">
        <v>111</v>
      </c>
      <c r="I57" s="88" t="s">
        <v>120</v>
      </c>
      <c r="J57" s="88">
        <v>2</v>
      </c>
      <c r="K57" s="127">
        <v>522300</v>
      </c>
    </row>
    <row r="58" spans="1:17" x14ac:dyDescent="0.25">
      <c r="B58" s="166" t="s">
        <v>5</v>
      </c>
      <c r="C58" s="166" t="s">
        <v>6</v>
      </c>
      <c r="D58" s="166">
        <v>3</v>
      </c>
      <c r="E58" s="167">
        <v>885292</v>
      </c>
      <c r="H58" s="88" t="s">
        <v>111</v>
      </c>
      <c r="I58" s="88" t="s">
        <v>185</v>
      </c>
      <c r="J58" s="88">
        <v>4</v>
      </c>
      <c r="K58" s="127">
        <v>323622</v>
      </c>
    </row>
    <row r="59" spans="1:17" x14ac:dyDescent="0.25">
      <c r="B59" s="166" t="s">
        <v>5</v>
      </c>
      <c r="C59" s="166" t="s">
        <v>182</v>
      </c>
      <c r="D59" s="166">
        <v>1</v>
      </c>
      <c r="E59" s="167">
        <v>103092</v>
      </c>
      <c r="H59" s="88" t="s">
        <v>110</v>
      </c>
      <c r="I59" s="88" t="s">
        <v>119</v>
      </c>
      <c r="J59" s="88">
        <v>11</v>
      </c>
      <c r="K59" s="127">
        <v>2105779</v>
      </c>
    </row>
    <row r="60" spans="1:17" x14ac:dyDescent="0.25">
      <c r="B60" s="201" t="s">
        <v>183</v>
      </c>
      <c r="C60" s="201" t="s">
        <v>184</v>
      </c>
      <c r="D60" s="201">
        <v>1</v>
      </c>
      <c r="E60" s="202">
        <v>156646</v>
      </c>
      <c r="H60" s="88" t="s">
        <v>110</v>
      </c>
      <c r="I60" s="88" t="s">
        <v>330</v>
      </c>
      <c r="J60" s="88">
        <v>1</v>
      </c>
      <c r="K60" s="127">
        <v>297977</v>
      </c>
    </row>
    <row r="61" spans="1:17" x14ac:dyDescent="0.25">
      <c r="B61" s="166" t="s">
        <v>368</v>
      </c>
      <c r="C61" s="166" t="s">
        <v>114</v>
      </c>
      <c r="D61" s="166">
        <v>2</v>
      </c>
      <c r="E61" s="167">
        <v>1189696</v>
      </c>
      <c r="F61" s="19"/>
      <c r="H61" s="88" t="s">
        <v>110</v>
      </c>
      <c r="I61" s="88" t="s">
        <v>186</v>
      </c>
      <c r="J61" s="88">
        <v>1</v>
      </c>
      <c r="K61" s="127">
        <v>96552</v>
      </c>
    </row>
    <row r="62" spans="1:17" x14ac:dyDescent="0.25">
      <c r="B62" s="166" t="s">
        <v>368</v>
      </c>
      <c r="C62" s="166" t="s">
        <v>112</v>
      </c>
      <c r="D62" s="166">
        <v>1</v>
      </c>
      <c r="E62" s="167">
        <v>1074990</v>
      </c>
      <c r="F62" s="19"/>
      <c r="H62" s="88" t="s">
        <v>110</v>
      </c>
      <c r="I62" s="88" t="s">
        <v>704</v>
      </c>
      <c r="J62" s="88">
        <v>1</v>
      </c>
      <c r="K62" s="127">
        <v>726093</v>
      </c>
    </row>
    <row r="63" spans="1:17" x14ac:dyDescent="0.25">
      <c r="B63" s="166" t="s">
        <v>111</v>
      </c>
      <c r="C63" s="166" t="s">
        <v>328</v>
      </c>
      <c r="D63" s="166">
        <v>1</v>
      </c>
      <c r="E63" s="167">
        <v>14843</v>
      </c>
      <c r="H63" s="88" t="s">
        <v>109</v>
      </c>
      <c r="I63" s="88" t="s">
        <v>116</v>
      </c>
      <c r="J63" s="88">
        <v>4</v>
      </c>
      <c r="K63" s="127">
        <v>735026</v>
      </c>
    </row>
    <row r="64" spans="1:17" x14ac:dyDescent="0.25">
      <c r="B64" s="166" t="s">
        <v>111</v>
      </c>
      <c r="C64" s="166" t="s">
        <v>257</v>
      </c>
      <c r="D64" s="166">
        <v>1</v>
      </c>
      <c r="E64" s="167">
        <v>44964</v>
      </c>
      <c r="H64" s="88" t="s">
        <v>109</v>
      </c>
      <c r="I64" s="88" t="s">
        <v>117</v>
      </c>
      <c r="J64" s="88">
        <v>1</v>
      </c>
      <c r="K64" s="127">
        <v>549696</v>
      </c>
    </row>
    <row r="65" spans="1:12" x14ac:dyDescent="0.25">
      <c r="B65" s="166" t="s">
        <v>110</v>
      </c>
      <c r="C65" s="166" t="s">
        <v>119</v>
      </c>
      <c r="D65" s="166">
        <v>3</v>
      </c>
      <c r="E65" s="167">
        <v>572406</v>
      </c>
      <c r="H65" s="88" t="s">
        <v>8</v>
      </c>
      <c r="I65" s="88" t="s">
        <v>115</v>
      </c>
      <c r="J65" s="88">
        <v>2</v>
      </c>
      <c r="K65" s="127">
        <v>727667</v>
      </c>
    </row>
    <row r="66" spans="1:12" x14ac:dyDescent="0.25">
      <c r="B66" s="166" t="s">
        <v>110</v>
      </c>
      <c r="C66" s="166" t="s">
        <v>186</v>
      </c>
      <c r="D66" s="166">
        <v>1</v>
      </c>
      <c r="E66" s="167">
        <v>124130</v>
      </c>
      <c r="H66" s="88" t="s">
        <v>8</v>
      </c>
      <c r="I66" s="88" t="s">
        <v>546</v>
      </c>
      <c r="J66" s="88">
        <v>1</v>
      </c>
      <c r="K66" s="127">
        <v>16522</v>
      </c>
    </row>
    <row r="67" spans="1:12" x14ac:dyDescent="0.25">
      <c r="B67" s="166" t="s">
        <v>110</v>
      </c>
      <c r="C67" s="166" t="s">
        <v>258</v>
      </c>
      <c r="D67" s="166">
        <v>1</v>
      </c>
      <c r="E67" s="167">
        <v>449355</v>
      </c>
      <c r="H67" s="88" t="s">
        <v>331</v>
      </c>
      <c r="I67" s="88" t="s">
        <v>332</v>
      </c>
      <c r="J67" s="88">
        <v>1</v>
      </c>
      <c r="K67" s="127">
        <v>399820</v>
      </c>
    </row>
    <row r="68" spans="1:12" x14ac:dyDescent="0.25">
      <c r="B68" s="166" t="s">
        <v>8</v>
      </c>
      <c r="C68" s="166" t="s">
        <v>115</v>
      </c>
      <c r="D68" s="166">
        <v>2</v>
      </c>
      <c r="E68" s="167">
        <v>13388653</v>
      </c>
      <c r="F68" s="190" t="s">
        <v>108</v>
      </c>
      <c r="G68" s="195">
        <v>2020</v>
      </c>
      <c r="H68" s="195"/>
      <c r="I68" s="195"/>
      <c r="J68" s="227">
        <f>SUM(J69:J89)</f>
        <v>41</v>
      </c>
      <c r="K68" s="228">
        <f>SUM(K69:K89)</f>
        <v>12309835</v>
      </c>
      <c r="L68" s="195"/>
    </row>
    <row r="69" spans="1:12" x14ac:dyDescent="0.25">
      <c r="B69" s="166" t="s">
        <v>331</v>
      </c>
      <c r="C69" s="166" t="s">
        <v>332</v>
      </c>
      <c r="D69" s="166">
        <v>1</v>
      </c>
      <c r="E69" s="167">
        <v>624639</v>
      </c>
      <c r="H69" s="145" t="s">
        <v>5</v>
      </c>
      <c r="I69" s="145" t="s">
        <v>540</v>
      </c>
      <c r="J69" s="145">
        <v>1</v>
      </c>
      <c r="K69" s="146">
        <v>441649</v>
      </c>
    </row>
    <row r="70" spans="1:12" x14ac:dyDescent="0.25">
      <c r="H70" s="145" t="s">
        <v>5</v>
      </c>
      <c r="I70" s="145" t="s">
        <v>6</v>
      </c>
      <c r="J70" s="145">
        <v>1</v>
      </c>
      <c r="K70" s="146">
        <v>199733</v>
      </c>
    </row>
    <row r="71" spans="1:12" x14ac:dyDescent="0.25">
      <c r="A71" s="192">
        <v>2018</v>
      </c>
      <c r="B71" s="193"/>
      <c r="C71" s="193"/>
      <c r="D71" s="193">
        <v>27</v>
      </c>
      <c r="E71" s="194">
        <v>10810981</v>
      </c>
      <c r="H71" s="145" t="s">
        <v>183</v>
      </c>
      <c r="I71" s="145" t="s">
        <v>543</v>
      </c>
      <c r="J71" s="145">
        <v>2</v>
      </c>
      <c r="K71" s="146">
        <v>135420</v>
      </c>
    </row>
    <row r="72" spans="1:12" x14ac:dyDescent="0.25">
      <c r="B72" t="s">
        <v>357</v>
      </c>
      <c r="H72" s="145" t="s">
        <v>183</v>
      </c>
      <c r="I72" s="145" t="s">
        <v>184</v>
      </c>
      <c r="J72" s="145">
        <v>1</v>
      </c>
      <c r="K72" s="146">
        <v>152000</v>
      </c>
    </row>
    <row r="73" spans="1:12" x14ac:dyDescent="0.25">
      <c r="H73" s="145" t="s">
        <v>183</v>
      </c>
      <c r="I73" s="145" t="s">
        <v>541</v>
      </c>
      <c r="J73" s="145">
        <v>4</v>
      </c>
      <c r="K73" s="146">
        <v>839265</v>
      </c>
    </row>
    <row r="74" spans="1:12" x14ac:dyDescent="0.25">
      <c r="H74" s="145" t="s">
        <v>183</v>
      </c>
      <c r="I74" s="145" t="s">
        <v>542</v>
      </c>
      <c r="J74" s="145">
        <v>1</v>
      </c>
      <c r="K74" s="146">
        <v>295879</v>
      </c>
    </row>
    <row r="75" spans="1:12" x14ac:dyDescent="0.25">
      <c r="H75" s="145" t="s">
        <v>368</v>
      </c>
      <c r="I75" s="145" t="s">
        <v>544</v>
      </c>
      <c r="J75" s="145">
        <v>3</v>
      </c>
      <c r="K75" s="146">
        <v>1388091</v>
      </c>
    </row>
    <row r="76" spans="1:12" x14ac:dyDescent="0.25">
      <c r="H76" s="145" t="s">
        <v>368</v>
      </c>
      <c r="I76" s="145" t="s">
        <v>114</v>
      </c>
      <c r="J76" s="145">
        <v>1</v>
      </c>
      <c r="K76" s="146">
        <v>184000</v>
      </c>
    </row>
    <row r="77" spans="1:12" x14ac:dyDescent="0.25">
      <c r="A77" s="192">
        <v>2017</v>
      </c>
      <c r="B77" s="193"/>
      <c r="C77" s="193"/>
      <c r="D77" s="193">
        <v>28</v>
      </c>
      <c r="E77" s="194">
        <v>12601751</v>
      </c>
      <c r="H77" s="145" t="s">
        <v>368</v>
      </c>
      <c r="I77" s="145" t="s">
        <v>113</v>
      </c>
      <c r="J77" s="145">
        <v>2</v>
      </c>
      <c r="K77" s="146">
        <v>953083</v>
      </c>
    </row>
    <row r="78" spans="1:12" x14ac:dyDescent="0.25">
      <c r="H78" s="145" t="s">
        <v>111</v>
      </c>
      <c r="I78" s="145" t="s">
        <v>328</v>
      </c>
      <c r="J78" s="145">
        <v>1</v>
      </c>
      <c r="K78" s="146">
        <v>451360</v>
      </c>
    </row>
    <row r="79" spans="1:12" x14ac:dyDescent="0.25">
      <c r="A79" t="s">
        <v>367</v>
      </c>
      <c r="B79" t="s">
        <v>366</v>
      </c>
      <c r="H79" s="145" t="s">
        <v>111</v>
      </c>
      <c r="I79" s="145" t="s">
        <v>329</v>
      </c>
      <c r="J79" s="145">
        <v>1</v>
      </c>
      <c r="K79" s="146">
        <v>375000</v>
      </c>
    </row>
    <row r="80" spans="1:12" x14ac:dyDescent="0.25">
      <c r="A80" t="s">
        <v>369</v>
      </c>
      <c r="H80" s="145" t="s">
        <v>111</v>
      </c>
      <c r="I80" s="145" t="s">
        <v>185</v>
      </c>
      <c r="J80" s="145">
        <v>3</v>
      </c>
      <c r="K80" s="146">
        <v>628265</v>
      </c>
    </row>
    <row r="81" spans="7:12" x14ac:dyDescent="0.25">
      <c r="H81" s="145" t="s">
        <v>110</v>
      </c>
      <c r="I81" s="145" t="s">
        <v>119</v>
      </c>
      <c r="J81" s="145">
        <v>3</v>
      </c>
      <c r="K81" s="146">
        <v>476135</v>
      </c>
    </row>
    <row r="82" spans="7:12" x14ac:dyDescent="0.25">
      <c r="H82" s="145" t="s">
        <v>110</v>
      </c>
      <c r="I82" s="145" t="s">
        <v>330</v>
      </c>
      <c r="J82" s="145">
        <v>1</v>
      </c>
      <c r="K82" s="146">
        <v>529627</v>
      </c>
    </row>
    <row r="83" spans="7:12" x14ac:dyDescent="0.25">
      <c r="H83" s="145" t="s">
        <v>110</v>
      </c>
      <c r="I83" s="145" t="s">
        <v>186</v>
      </c>
      <c r="J83" s="145">
        <v>3</v>
      </c>
      <c r="K83" s="146">
        <v>381980</v>
      </c>
    </row>
    <row r="84" spans="7:12" x14ac:dyDescent="0.25">
      <c r="H84" s="145" t="s">
        <v>110</v>
      </c>
      <c r="I84" s="145" t="s">
        <v>704</v>
      </c>
      <c r="J84" s="145">
        <v>1</v>
      </c>
      <c r="K84" s="146">
        <v>265000</v>
      </c>
    </row>
    <row r="85" spans="7:12" x14ac:dyDescent="0.25">
      <c r="H85" s="145" t="s">
        <v>109</v>
      </c>
      <c r="I85" s="145" t="s">
        <v>117</v>
      </c>
      <c r="J85" s="145">
        <v>2</v>
      </c>
      <c r="K85" s="146">
        <v>114943</v>
      </c>
    </row>
    <row r="86" spans="7:12" x14ac:dyDescent="0.25">
      <c r="H86" s="145" t="s">
        <v>109</v>
      </c>
      <c r="I86" s="145" t="s">
        <v>116</v>
      </c>
      <c r="J86" s="145">
        <v>5</v>
      </c>
      <c r="K86" s="146">
        <v>800585</v>
      </c>
    </row>
    <row r="87" spans="7:12" x14ac:dyDescent="0.25">
      <c r="H87" s="145" t="s">
        <v>8</v>
      </c>
      <c r="I87" s="145" t="s">
        <v>115</v>
      </c>
      <c r="J87" s="145">
        <v>3</v>
      </c>
      <c r="K87" s="146">
        <v>3343280</v>
      </c>
    </row>
    <row r="88" spans="7:12" x14ac:dyDescent="0.25">
      <c r="H88" s="145" t="s">
        <v>8</v>
      </c>
      <c r="I88" s="145" t="s">
        <v>546</v>
      </c>
      <c r="J88" s="145">
        <v>1</v>
      </c>
      <c r="K88" s="146">
        <v>309558</v>
      </c>
    </row>
    <row r="89" spans="7:12" x14ac:dyDescent="0.25">
      <c r="H89" s="145" t="s">
        <v>331</v>
      </c>
      <c r="I89" s="145" t="s">
        <v>763</v>
      </c>
      <c r="J89" s="145">
        <v>1</v>
      </c>
      <c r="K89" s="146">
        <v>44982</v>
      </c>
    </row>
    <row r="90" spans="7:12" x14ac:dyDescent="0.25">
      <c r="G90" s="164">
        <v>2019</v>
      </c>
      <c r="H90" s="164"/>
      <c r="I90" s="164"/>
      <c r="J90" s="164">
        <f>SUM(J91:J109)</f>
        <v>36</v>
      </c>
      <c r="K90" s="165">
        <f>SUM(K91:K109)</f>
        <v>10291881</v>
      </c>
      <c r="L90" s="164"/>
    </row>
    <row r="91" spans="7:12" x14ac:dyDescent="0.25">
      <c r="H91" s="166" t="s">
        <v>5</v>
      </c>
      <c r="I91" s="166" t="s">
        <v>6</v>
      </c>
      <c r="J91" s="166">
        <v>1</v>
      </c>
      <c r="K91" s="167">
        <v>465165</v>
      </c>
    </row>
    <row r="92" spans="7:12" x14ac:dyDescent="0.25">
      <c r="H92" s="166" t="s">
        <v>5</v>
      </c>
      <c r="I92" s="166" t="s">
        <v>256</v>
      </c>
      <c r="J92" s="166">
        <v>1</v>
      </c>
      <c r="K92" s="167">
        <v>45579</v>
      </c>
    </row>
    <row r="93" spans="7:12" x14ac:dyDescent="0.25">
      <c r="H93" s="166" t="s">
        <v>5</v>
      </c>
      <c r="I93" s="166" t="s">
        <v>182</v>
      </c>
      <c r="J93" s="166">
        <v>1</v>
      </c>
      <c r="K93" s="167">
        <v>900000</v>
      </c>
    </row>
    <row r="94" spans="7:12" x14ac:dyDescent="0.25">
      <c r="H94" s="166" t="s">
        <v>183</v>
      </c>
      <c r="I94" s="166" t="s">
        <v>543</v>
      </c>
      <c r="J94" s="166">
        <v>2</v>
      </c>
      <c r="K94" s="167">
        <v>112591</v>
      </c>
    </row>
    <row r="95" spans="7:12" x14ac:dyDescent="0.25">
      <c r="H95" s="166" t="s">
        <v>183</v>
      </c>
      <c r="I95" s="166" t="s">
        <v>542</v>
      </c>
      <c r="J95" s="166">
        <v>1</v>
      </c>
      <c r="K95" s="167">
        <v>174490</v>
      </c>
    </row>
    <row r="96" spans="7:12" x14ac:dyDescent="0.25">
      <c r="H96" s="166" t="s">
        <v>368</v>
      </c>
      <c r="I96" s="166" t="s">
        <v>113</v>
      </c>
      <c r="J96" s="166">
        <v>1</v>
      </c>
      <c r="K96" s="167">
        <v>1683798</v>
      </c>
    </row>
    <row r="97" spans="7:11" x14ac:dyDescent="0.25">
      <c r="H97" s="166" t="s">
        <v>368</v>
      </c>
      <c r="I97" s="166" t="s">
        <v>112</v>
      </c>
      <c r="J97" s="166">
        <v>1</v>
      </c>
      <c r="K97" s="167">
        <v>1075000</v>
      </c>
    </row>
    <row r="98" spans="7:11" x14ac:dyDescent="0.25">
      <c r="H98" s="166" t="s">
        <v>368</v>
      </c>
      <c r="I98" s="166" t="s">
        <v>544</v>
      </c>
      <c r="J98" s="166">
        <v>2</v>
      </c>
      <c r="K98" s="167">
        <v>1299198</v>
      </c>
    </row>
    <row r="99" spans="7:11" x14ac:dyDescent="0.25">
      <c r="H99" s="166" t="s">
        <v>368</v>
      </c>
      <c r="I99" s="166" t="s">
        <v>114</v>
      </c>
      <c r="J99" s="166">
        <v>2</v>
      </c>
      <c r="K99" s="167">
        <v>345172</v>
      </c>
    </row>
    <row r="100" spans="7:11" x14ac:dyDescent="0.25">
      <c r="H100" s="166" t="s">
        <v>111</v>
      </c>
      <c r="I100" s="166" t="s">
        <v>329</v>
      </c>
      <c r="J100" s="166">
        <v>1</v>
      </c>
      <c r="K100" s="167">
        <v>375000</v>
      </c>
    </row>
    <row r="101" spans="7:11" x14ac:dyDescent="0.25">
      <c r="H101" s="166" t="s">
        <v>111</v>
      </c>
      <c r="I101" s="166" t="s">
        <v>817</v>
      </c>
      <c r="J101" s="166">
        <v>1</v>
      </c>
      <c r="K101" s="167">
        <v>49995</v>
      </c>
    </row>
    <row r="102" spans="7:11" x14ac:dyDescent="0.25">
      <c r="H102" s="166" t="s">
        <v>111</v>
      </c>
      <c r="I102" s="166" t="s">
        <v>185</v>
      </c>
      <c r="J102" s="166">
        <v>1</v>
      </c>
      <c r="K102" s="167">
        <v>16000</v>
      </c>
    </row>
    <row r="103" spans="7:11" x14ac:dyDescent="0.25">
      <c r="H103" s="166" t="s">
        <v>110</v>
      </c>
      <c r="I103" s="166" t="s">
        <v>119</v>
      </c>
      <c r="J103" s="166">
        <v>10</v>
      </c>
      <c r="K103" s="167">
        <v>1667847</v>
      </c>
    </row>
    <row r="104" spans="7:11" x14ac:dyDescent="0.25">
      <c r="H104" s="166" t="s">
        <v>109</v>
      </c>
      <c r="I104" s="166" t="s">
        <v>117</v>
      </c>
      <c r="J104" s="166">
        <v>1</v>
      </c>
      <c r="K104" s="167">
        <v>15755</v>
      </c>
    </row>
    <row r="105" spans="7:11" x14ac:dyDescent="0.25">
      <c r="H105" s="166" t="s">
        <v>109</v>
      </c>
      <c r="I105" s="166" t="s">
        <v>545</v>
      </c>
      <c r="J105" s="166">
        <v>1</v>
      </c>
      <c r="K105" s="167">
        <v>466860</v>
      </c>
    </row>
    <row r="106" spans="7:11" x14ac:dyDescent="0.25">
      <c r="H106" s="166" t="s">
        <v>109</v>
      </c>
      <c r="I106" s="166" t="s">
        <v>116</v>
      </c>
      <c r="J106" s="166">
        <v>6</v>
      </c>
      <c r="K106" s="167">
        <v>772811</v>
      </c>
    </row>
    <row r="107" spans="7:11" x14ac:dyDescent="0.25">
      <c r="H107" s="166" t="s">
        <v>8</v>
      </c>
      <c r="I107" s="166" t="s">
        <v>546</v>
      </c>
      <c r="J107" s="166">
        <v>1</v>
      </c>
      <c r="K107" s="167">
        <v>733949</v>
      </c>
    </row>
    <row r="108" spans="7:11" x14ac:dyDescent="0.25">
      <c r="H108" s="166" t="s">
        <v>331</v>
      </c>
      <c r="I108" s="166" t="s">
        <v>818</v>
      </c>
      <c r="J108" s="166">
        <v>1</v>
      </c>
      <c r="K108" s="167">
        <v>38946</v>
      </c>
    </row>
    <row r="109" spans="7:11" x14ac:dyDescent="0.25">
      <c r="H109" s="166" t="s">
        <v>331</v>
      </c>
      <c r="I109" s="166" t="s">
        <v>763</v>
      </c>
      <c r="J109" s="166">
        <v>1</v>
      </c>
      <c r="K109" s="167">
        <v>53725</v>
      </c>
    </row>
    <row r="111" spans="7:11" x14ac:dyDescent="0.25">
      <c r="G111" s="192">
        <v>2018</v>
      </c>
      <c r="H111" s="193"/>
      <c r="I111" s="193"/>
      <c r="J111" s="193">
        <v>32</v>
      </c>
      <c r="K111" s="194">
        <v>11575860</v>
      </c>
    </row>
    <row r="112" spans="7:11" x14ac:dyDescent="0.25">
      <c r="H112" t="s">
        <v>357</v>
      </c>
    </row>
    <row r="117" spans="7:11" x14ac:dyDescent="0.25">
      <c r="G117" s="192">
        <v>2017</v>
      </c>
      <c r="H117" s="193"/>
      <c r="I117" s="193"/>
      <c r="J117" s="193">
        <v>32</v>
      </c>
      <c r="K117" s="194">
        <v>9306807</v>
      </c>
    </row>
    <row r="118" spans="7:11" x14ac:dyDescent="0.25">
      <c r="G118" s="1"/>
      <c r="K118" s="244"/>
    </row>
    <row r="119" spans="7:11" x14ac:dyDescent="0.25">
      <c r="G119" t="s">
        <v>369</v>
      </c>
    </row>
  </sheetData>
  <mergeCells count="3">
    <mergeCell ref="B1:E1"/>
    <mergeCell ref="H1:K1"/>
    <mergeCell ref="N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D563-950A-4F72-9C46-DA654C7B93F2}">
  <dimension ref="A1:M80"/>
  <sheetViews>
    <sheetView topLeftCell="A30" workbookViewId="0">
      <selection activeCell="E77" sqref="E77"/>
    </sheetView>
  </sheetViews>
  <sheetFormatPr defaultColWidth="8.85546875" defaultRowHeight="15" x14ac:dyDescent="0.25"/>
  <cols>
    <col min="2" max="2" width="12.140625" bestFit="1" customWidth="1"/>
    <col min="5" max="5" width="11.42578125" style="2" bestFit="1" customWidth="1"/>
    <col min="6" max="6" width="12" bestFit="1" customWidth="1"/>
    <col min="7" max="7" width="15.42578125" customWidth="1"/>
    <col min="8" max="8" width="14" customWidth="1"/>
  </cols>
  <sheetData>
    <row r="1" spans="1:13" s="1" customFormat="1" ht="15.75" x14ac:dyDescent="0.25">
      <c r="A1" s="3" t="s">
        <v>7</v>
      </c>
      <c r="B1" s="3" t="s">
        <v>0</v>
      </c>
      <c r="C1" s="3" t="s">
        <v>1</v>
      </c>
      <c r="D1" s="3" t="s">
        <v>3</v>
      </c>
      <c r="E1" s="4" t="s">
        <v>2</v>
      </c>
      <c r="F1" s="3" t="s">
        <v>630</v>
      </c>
      <c r="G1" s="1" t="s">
        <v>4</v>
      </c>
      <c r="I1" s="1" t="s">
        <v>360</v>
      </c>
      <c r="J1" s="1" t="s">
        <v>361</v>
      </c>
      <c r="K1" s="1" t="s">
        <v>362</v>
      </c>
    </row>
    <row r="2" spans="1:13" x14ac:dyDescent="0.25">
      <c r="A2" s="77">
        <v>2023</v>
      </c>
      <c r="B2" s="77"/>
      <c r="C2" s="77"/>
      <c r="D2" s="77">
        <f>SUM(D3:D12)</f>
        <v>20</v>
      </c>
      <c r="E2" s="78">
        <f>SUM(E3:E12)</f>
        <v>9583304</v>
      </c>
      <c r="F2" s="77"/>
      <c r="H2" s="168" t="s">
        <v>354</v>
      </c>
      <c r="I2" s="169">
        <v>64</v>
      </c>
      <c r="J2" s="169">
        <v>13</v>
      </c>
      <c r="K2" s="170">
        <v>0.2</v>
      </c>
    </row>
    <row r="3" spans="1:13" x14ac:dyDescent="0.25">
      <c r="B3" s="73" t="s">
        <v>5</v>
      </c>
      <c r="C3" s="73" t="s">
        <v>6</v>
      </c>
      <c r="D3" s="74">
        <v>2</v>
      </c>
      <c r="E3" s="75">
        <v>714468</v>
      </c>
      <c r="F3" s="19"/>
      <c r="H3" s="171" t="s">
        <v>355</v>
      </c>
      <c r="I3">
        <v>89</v>
      </c>
      <c r="J3">
        <v>26</v>
      </c>
      <c r="K3" s="172">
        <v>0.28999999999999998</v>
      </c>
    </row>
    <row r="4" spans="1:13" x14ac:dyDescent="0.25">
      <c r="B4" s="73" t="s">
        <v>107</v>
      </c>
      <c r="C4" s="73" t="s">
        <v>113</v>
      </c>
      <c r="D4" s="73">
        <v>2</v>
      </c>
      <c r="E4" s="76">
        <v>686380</v>
      </c>
      <c r="H4" s="171" t="s">
        <v>356</v>
      </c>
      <c r="I4">
        <v>19</v>
      </c>
      <c r="J4">
        <v>4</v>
      </c>
      <c r="K4" s="172">
        <v>0.21</v>
      </c>
    </row>
    <row r="5" spans="1:13" x14ac:dyDescent="0.25">
      <c r="B5" s="73" t="s">
        <v>107</v>
      </c>
      <c r="C5" s="73" t="s">
        <v>114</v>
      </c>
      <c r="D5" s="73">
        <v>1</v>
      </c>
      <c r="E5" s="76">
        <v>245000</v>
      </c>
      <c r="H5" s="171"/>
      <c r="K5" s="173"/>
    </row>
    <row r="6" spans="1:13" x14ac:dyDescent="0.25">
      <c r="B6" s="73" t="s">
        <v>107</v>
      </c>
      <c r="C6" s="73" t="s">
        <v>112</v>
      </c>
      <c r="D6" s="73">
        <v>1</v>
      </c>
      <c r="E6" s="76">
        <v>72236</v>
      </c>
      <c r="H6" s="171"/>
      <c r="K6" s="173"/>
    </row>
    <row r="7" spans="1:13" x14ac:dyDescent="0.25">
      <c r="B7" s="73" t="s">
        <v>111</v>
      </c>
      <c r="C7" s="73" t="s">
        <v>120</v>
      </c>
      <c r="D7" s="73">
        <v>1</v>
      </c>
      <c r="E7" s="76">
        <v>91221</v>
      </c>
      <c r="H7" s="171"/>
      <c r="K7" s="173"/>
    </row>
    <row r="8" spans="1:13" x14ac:dyDescent="0.25">
      <c r="B8" s="73" t="s">
        <v>110</v>
      </c>
      <c r="C8" s="73" t="s">
        <v>118</v>
      </c>
      <c r="D8" s="73">
        <v>1</v>
      </c>
      <c r="E8" s="76">
        <v>156022</v>
      </c>
      <c r="H8" s="174" t="s">
        <v>358</v>
      </c>
      <c r="I8" s="175">
        <v>62.5</v>
      </c>
      <c r="J8" s="175">
        <v>11</v>
      </c>
      <c r="K8" s="176">
        <v>0.17599999999999999</v>
      </c>
      <c r="M8" s="1" t="s">
        <v>364</v>
      </c>
    </row>
    <row r="9" spans="1:13" x14ac:dyDescent="0.25">
      <c r="B9" s="73" t="s">
        <v>110</v>
      </c>
      <c r="C9" s="73" t="s">
        <v>119</v>
      </c>
      <c r="D9" s="73">
        <v>4</v>
      </c>
      <c r="E9" s="76">
        <v>807689</v>
      </c>
      <c r="H9" s="171"/>
      <c r="K9" s="173"/>
    </row>
    <row r="10" spans="1:13" x14ac:dyDescent="0.25">
      <c r="B10" s="73" t="s">
        <v>109</v>
      </c>
      <c r="C10" s="73" t="s">
        <v>116</v>
      </c>
      <c r="D10" s="73">
        <v>1</v>
      </c>
      <c r="E10" s="76">
        <v>645273</v>
      </c>
      <c r="H10" s="171"/>
      <c r="K10" s="173"/>
    </row>
    <row r="11" spans="1:13" x14ac:dyDescent="0.25">
      <c r="B11" s="73" t="s">
        <v>109</v>
      </c>
      <c r="C11" s="73" t="s">
        <v>117</v>
      </c>
      <c r="D11" s="73">
        <v>2</v>
      </c>
      <c r="E11" s="76">
        <v>267700</v>
      </c>
      <c r="H11" s="171"/>
      <c r="K11" s="173"/>
    </row>
    <row r="12" spans="1:13" x14ac:dyDescent="0.25">
      <c r="B12" s="73" t="s">
        <v>8</v>
      </c>
      <c r="C12" s="73" t="s">
        <v>115</v>
      </c>
      <c r="D12" s="73">
        <v>5</v>
      </c>
      <c r="E12" s="76">
        <v>5897315</v>
      </c>
      <c r="F12" s="191">
        <f>E12/E2</f>
        <v>0.61537388357919143</v>
      </c>
      <c r="G12" s="1" t="s">
        <v>115</v>
      </c>
      <c r="H12" s="171"/>
      <c r="K12" s="173"/>
    </row>
    <row r="13" spans="1:13" x14ac:dyDescent="0.25">
      <c r="A13" s="79">
        <v>2022</v>
      </c>
      <c r="B13" s="79"/>
      <c r="C13" s="79"/>
      <c r="D13" s="79">
        <f>SUM(D14:D25)</f>
        <v>20</v>
      </c>
      <c r="E13" s="80">
        <f>SUM(E14:E25)</f>
        <v>22102822</v>
      </c>
      <c r="F13" s="79"/>
      <c r="H13" s="177" t="s">
        <v>354</v>
      </c>
      <c r="I13" s="1">
        <v>61</v>
      </c>
      <c r="J13" s="1">
        <v>9</v>
      </c>
      <c r="K13" s="178">
        <v>0.15</v>
      </c>
    </row>
    <row r="14" spans="1:13" x14ac:dyDescent="0.25">
      <c r="B14" s="51" t="s">
        <v>5</v>
      </c>
      <c r="C14" s="51" t="s">
        <v>6</v>
      </c>
      <c r="D14" s="51">
        <v>4</v>
      </c>
      <c r="E14" s="81">
        <v>862587</v>
      </c>
      <c r="H14" s="171" t="s">
        <v>355</v>
      </c>
      <c r="I14">
        <v>64</v>
      </c>
      <c r="J14">
        <v>18</v>
      </c>
      <c r="K14" s="172">
        <v>0.28000000000000003</v>
      </c>
    </row>
    <row r="15" spans="1:13" x14ac:dyDescent="0.25">
      <c r="B15" s="51" t="s">
        <v>5</v>
      </c>
      <c r="C15" s="51" t="s">
        <v>181</v>
      </c>
      <c r="D15" s="51">
        <v>1</v>
      </c>
      <c r="E15" s="81">
        <v>346686</v>
      </c>
      <c r="H15" s="179" t="s">
        <v>356</v>
      </c>
      <c r="I15" s="180">
        <v>16</v>
      </c>
      <c r="J15" s="180">
        <v>6</v>
      </c>
      <c r="K15" s="181">
        <v>0.38</v>
      </c>
    </row>
    <row r="16" spans="1:13" x14ac:dyDescent="0.25">
      <c r="B16" s="51" t="s">
        <v>5</v>
      </c>
      <c r="C16" s="51" t="s">
        <v>182</v>
      </c>
      <c r="D16" s="51">
        <v>1</v>
      </c>
      <c r="E16" s="81">
        <v>17798</v>
      </c>
    </row>
    <row r="17" spans="1:11" x14ac:dyDescent="0.25">
      <c r="B17" s="197" t="s">
        <v>5</v>
      </c>
      <c r="C17" s="197" t="s">
        <v>256</v>
      </c>
      <c r="D17" s="197">
        <v>1</v>
      </c>
      <c r="E17" s="198">
        <v>10450955</v>
      </c>
      <c r="G17" t="s">
        <v>365</v>
      </c>
    </row>
    <row r="18" spans="1:11" x14ac:dyDescent="0.25">
      <c r="B18" s="51" t="s">
        <v>183</v>
      </c>
      <c r="C18" s="51" t="s">
        <v>184</v>
      </c>
      <c r="D18" s="51">
        <v>1</v>
      </c>
      <c r="E18" s="81">
        <v>359828</v>
      </c>
    </row>
    <row r="19" spans="1:11" x14ac:dyDescent="0.25">
      <c r="B19" s="51" t="s">
        <v>107</v>
      </c>
      <c r="C19" s="51" t="s">
        <v>113</v>
      </c>
      <c r="D19" s="51">
        <v>2</v>
      </c>
      <c r="E19" s="81">
        <v>1850801</v>
      </c>
    </row>
    <row r="20" spans="1:11" x14ac:dyDescent="0.25">
      <c r="B20" s="51" t="s">
        <v>107</v>
      </c>
      <c r="C20" s="51" t="s">
        <v>114</v>
      </c>
      <c r="D20" s="51">
        <v>2</v>
      </c>
      <c r="E20" s="81">
        <v>1686908</v>
      </c>
    </row>
    <row r="21" spans="1:11" x14ac:dyDescent="0.25">
      <c r="B21" s="51" t="s">
        <v>111</v>
      </c>
      <c r="C21" s="51" t="s">
        <v>185</v>
      </c>
      <c r="D21" s="51">
        <v>1</v>
      </c>
      <c r="E21" s="81">
        <v>402341</v>
      </c>
    </row>
    <row r="22" spans="1:11" x14ac:dyDescent="0.25">
      <c r="B22" s="51" t="s">
        <v>111</v>
      </c>
      <c r="C22" s="51" t="s">
        <v>120</v>
      </c>
      <c r="D22" s="51">
        <v>1</v>
      </c>
      <c r="E22" s="81">
        <v>184679</v>
      </c>
    </row>
    <row r="23" spans="1:11" x14ac:dyDescent="0.25">
      <c r="B23" s="51" t="s">
        <v>110</v>
      </c>
      <c r="C23" s="51" t="s">
        <v>119</v>
      </c>
      <c r="D23" s="51">
        <v>1</v>
      </c>
      <c r="E23" s="81">
        <v>334188</v>
      </c>
    </row>
    <row r="24" spans="1:11" x14ac:dyDescent="0.25">
      <c r="B24" s="51" t="s">
        <v>110</v>
      </c>
      <c r="C24" s="51" t="s">
        <v>186</v>
      </c>
      <c r="D24" s="51">
        <v>1</v>
      </c>
      <c r="E24" s="81">
        <v>112252</v>
      </c>
    </row>
    <row r="25" spans="1:11" x14ac:dyDescent="0.25">
      <c r="B25" s="51" t="s">
        <v>8</v>
      </c>
      <c r="C25" s="51" t="s">
        <v>115</v>
      </c>
      <c r="D25" s="51">
        <v>4</v>
      </c>
      <c r="E25" s="81">
        <f>2937276+1457951+998606+99966</f>
        <v>5493799</v>
      </c>
      <c r="F25" s="190">
        <f>E25/E13</f>
        <v>0.24855645129839077</v>
      </c>
      <c r="G25" t="s">
        <v>115</v>
      </c>
    </row>
    <row r="26" spans="1:11" x14ac:dyDescent="0.25">
      <c r="A26" s="125">
        <v>2021</v>
      </c>
      <c r="B26" s="125"/>
      <c r="C26" s="125"/>
      <c r="D26" s="125">
        <f>SUM(D27:D38)</f>
        <v>28</v>
      </c>
      <c r="E26" s="126">
        <f>SUM(E27:E38)</f>
        <v>21854923</v>
      </c>
      <c r="F26" s="125"/>
      <c r="G26" t="s">
        <v>108</v>
      </c>
      <c r="H26" s="168" t="s">
        <v>354</v>
      </c>
      <c r="I26" s="169">
        <v>70</v>
      </c>
      <c r="J26" s="169">
        <v>15</v>
      </c>
      <c r="K26" s="170">
        <v>0.21</v>
      </c>
    </row>
    <row r="27" spans="1:11" x14ac:dyDescent="0.25">
      <c r="B27" s="199" t="s">
        <v>5</v>
      </c>
      <c r="C27" s="199" t="s">
        <v>256</v>
      </c>
      <c r="D27" s="199">
        <v>1</v>
      </c>
      <c r="E27" s="200">
        <v>8500000</v>
      </c>
      <c r="G27" t="s">
        <v>365</v>
      </c>
      <c r="H27" s="171" t="s">
        <v>355</v>
      </c>
      <c r="I27">
        <v>86</v>
      </c>
      <c r="J27">
        <v>24</v>
      </c>
      <c r="K27" s="172">
        <v>0.28000000000000003</v>
      </c>
    </row>
    <row r="28" spans="1:11" x14ac:dyDescent="0.25">
      <c r="B28" s="88" t="s">
        <v>5</v>
      </c>
      <c r="C28" s="88" t="s">
        <v>6</v>
      </c>
      <c r="D28" s="88">
        <v>5</v>
      </c>
      <c r="E28" s="127">
        <v>1915945</v>
      </c>
      <c r="H28" s="171"/>
      <c r="K28" s="173"/>
    </row>
    <row r="29" spans="1:11" x14ac:dyDescent="0.25">
      <c r="B29" s="88" t="s">
        <v>5</v>
      </c>
      <c r="C29" s="88" t="s">
        <v>182</v>
      </c>
      <c r="D29" s="88">
        <v>1</v>
      </c>
      <c r="E29" s="127">
        <v>87932</v>
      </c>
      <c r="H29" s="171"/>
      <c r="K29" s="173"/>
    </row>
    <row r="30" spans="1:11" x14ac:dyDescent="0.25">
      <c r="B30" s="88" t="s">
        <v>5</v>
      </c>
      <c r="C30" s="88" t="s">
        <v>181</v>
      </c>
      <c r="D30" s="88">
        <v>2</v>
      </c>
      <c r="E30" s="127">
        <v>462602</v>
      </c>
      <c r="G30" s="2" t="s">
        <v>108</v>
      </c>
      <c r="H30" s="171"/>
      <c r="K30" s="173"/>
    </row>
    <row r="31" spans="1:11" x14ac:dyDescent="0.25">
      <c r="B31" s="88" t="s">
        <v>368</v>
      </c>
      <c r="C31" s="88" t="s">
        <v>114</v>
      </c>
      <c r="D31" s="88">
        <v>3</v>
      </c>
      <c r="E31" s="127">
        <f>841379+230000</f>
        <v>1071379</v>
      </c>
      <c r="F31" s="19"/>
      <c r="G31" t="s">
        <v>365</v>
      </c>
      <c r="H31" s="171"/>
      <c r="K31" s="173"/>
    </row>
    <row r="32" spans="1:11" x14ac:dyDescent="0.25">
      <c r="B32" s="88" t="s">
        <v>111</v>
      </c>
      <c r="C32" s="88" t="s">
        <v>257</v>
      </c>
      <c r="D32" s="88">
        <v>1</v>
      </c>
      <c r="E32" s="127">
        <v>158556</v>
      </c>
      <c r="H32" s="171"/>
      <c r="K32" s="173"/>
    </row>
    <row r="33" spans="1:11" x14ac:dyDescent="0.25">
      <c r="B33" s="88" t="s">
        <v>111</v>
      </c>
      <c r="C33" s="88" t="s">
        <v>185</v>
      </c>
      <c r="D33" s="88">
        <v>1</v>
      </c>
      <c r="E33" s="127">
        <v>203709</v>
      </c>
      <c r="H33" s="171"/>
      <c r="K33" s="173"/>
    </row>
    <row r="34" spans="1:11" x14ac:dyDescent="0.25">
      <c r="B34" s="88" t="s">
        <v>110</v>
      </c>
      <c r="C34" s="88" t="s">
        <v>118</v>
      </c>
      <c r="D34" s="88">
        <v>1</v>
      </c>
      <c r="E34" s="127">
        <v>128702</v>
      </c>
      <c r="H34" s="171"/>
      <c r="K34" s="173"/>
    </row>
    <row r="35" spans="1:11" x14ac:dyDescent="0.25">
      <c r="B35" s="88" t="s">
        <v>110</v>
      </c>
      <c r="C35" s="88" t="s">
        <v>119</v>
      </c>
      <c r="D35" s="88">
        <v>7</v>
      </c>
      <c r="E35" s="127">
        <v>1440885</v>
      </c>
      <c r="H35" s="171"/>
      <c r="K35" s="173"/>
    </row>
    <row r="36" spans="1:11" x14ac:dyDescent="0.25">
      <c r="B36" s="88" t="s">
        <v>110</v>
      </c>
      <c r="C36" s="88" t="s">
        <v>186</v>
      </c>
      <c r="D36" s="88">
        <v>1</v>
      </c>
      <c r="E36" s="127">
        <v>110582</v>
      </c>
      <c r="H36" s="171"/>
      <c r="K36" s="173"/>
    </row>
    <row r="37" spans="1:11" x14ac:dyDescent="0.25">
      <c r="B37" s="88" t="s">
        <v>110</v>
      </c>
      <c r="C37" s="88" t="s">
        <v>258</v>
      </c>
      <c r="D37" s="88">
        <v>2</v>
      </c>
      <c r="E37" s="127">
        <v>2390305</v>
      </c>
      <c r="G37" t="s">
        <v>365</v>
      </c>
      <c r="H37" s="174" t="s">
        <v>359</v>
      </c>
      <c r="I37" s="175">
        <v>70</v>
      </c>
      <c r="J37" s="175">
        <v>13.7</v>
      </c>
      <c r="K37" s="182">
        <v>0.19600000000000001</v>
      </c>
    </row>
    <row r="38" spans="1:11" x14ac:dyDescent="0.25">
      <c r="B38" s="88" t="s">
        <v>8</v>
      </c>
      <c r="C38" s="88" t="s">
        <v>115</v>
      </c>
      <c r="D38" s="88">
        <v>3</v>
      </c>
      <c r="E38" s="127">
        <v>5384326</v>
      </c>
      <c r="F38" s="190">
        <f>E38/E26</f>
        <v>0.24636673393907635</v>
      </c>
      <c r="G38" t="s">
        <v>115</v>
      </c>
      <c r="H38" s="171"/>
      <c r="K38" s="173"/>
    </row>
    <row r="39" spans="1:11" x14ac:dyDescent="0.25">
      <c r="A39" s="195" t="s">
        <v>367</v>
      </c>
      <c r="B39" s="195"/>
      <c r="C39" s="195"/>
      <c r="D39" s="195">
        <v>31</v>
      </c>
      <c r="E39" s="196">
        <v>10166000</v>
      </c>
      <c r="F39" s="195"/>
      <c r="G39" s="19" t="s">
        <v>108</v>
      </c>
      <c r="H39" s="177" t="s">
        <v>354</v>
      </c>
      <c r="I39" s="1">
        <v>70</v>
      </c>
      <c r="J39" s="1">
        <v>18</v>
      </c>
      <c r="K39" s="178">
        <v>0.26</v>
      </c>
    </row>
    <row r="40" spans="1:11" x14ac:dyDescent="0.25">
      <c r="B40" s="145" t="s">
        <v>5</v>
      </c>
      <c r="C40" s="145" t="s">
        <v>6</v>
      </c>
      <c r="D40" s="145">
        <v>3</v>
      </c>
      <c r="E40" s="146">
        <v>1313683</v>
      </c>
      <c r="H40" s="171" t="s">
        <v>355</v>
      </c>
      <c r="I40">
        <v>68</v>
      </c>
      <c r="J40">
        <v>26</v>
      </c>
      <c r="K40" s="172">
        <v>0.38</v>
      </c>
    </row>
    <row r="41" spans="1:11" x14ac:dyDescent="0.25">
      <c r="B41" s="145" t="s">
        <v>5</v>
      </c>
      <c r="C41" s="145" t="s">
        <v>256</v>
      </c>
      <c r="D41" s="145">
        <v>1</v>
      </c>
      <c r="E41" s="146">
        <v>78950</v>
      </c>
      <c r="H41" s="171" t="s">
        <v>356</v>
      </c>
      <c r="I41">
        <v>19</v>
      </c>
      <c r="J41">
        <v>7</v>
      </c>
      <c r="K41" s="172">
        <v>0.37</v>
      </c>
    </row>
    <row r="42" spans="1:11" x14ac:dyDescent="0.25">
      <c r="B42" s="145" t="s">
        <v>5</v>
      </c>
      <c r="C42" s="145" t="s">
        <v>182</v>
      </c>
      <c r="D42" s="145">
        <v>4</v>
      </c>
      <c r="E42" s="146">
        <f>646554+64743</f>
        <v>711297</v>
      </c>
      <c r="G42" t="s">
        <v>365</v>
      </c>
      <c r="H42" s="171"/>
      <c r="K42" s="172"/>
    </row>
    <row r="43" spans="1:11" x14ac:dyDescent="0.25">
      <c r="B43" s="145" t="s">
        <v>5</v>
      </c>
      <c r="C43" s="145" t="s">
        <v>181</v>
      </c>
      <c r="D43" s="145">
        <v>1</v>
      </c>
      <c r="E43" s="146">
        <v>122297</v>
      </c>
      <c r="H43" s="171"/>
      <c r="K43" s="173"/>
    </row>
    <row r="44" spans="1:11" x14ac:dyDescent="0.25">
      <c r="B44" s="145" t="s">
        <v>183</v>
      </c>
      <c r="C44" s="145" t="s">
        <v>184</v>
      </c>
      <c r="D44" s="145">
        <v>2</v>
      </c>
      <c r="E44" s="146">
        <v>178770</v>
      </c>
      <c r="G44" t="s">
        <v>365</v>
      </c>
      <c r="H44" s="171"/>
      <c r="K44" s="173"/>
    </row>
    <row r="45" spans="1:11" x14ac:dyDescent="0.25">
      <c r="B45" s="145" t="s">
        <v>368</v>
      </c>
      <c r="C45" s="145" t="s">
        <v>114</v>
      </c>
      <c r="D45" s="145">
        <v>2</v>
      </c>
      <c r="E45" s="146">
        <v>1285302</v>
      </c>
      <c r="F45" s="19"/>
      <c r="H45" s="171"/>
      <c r="K45" s="173"/>
    </row>
    <row r="46" spans="1:11" x14ac:dyDescent="0.25">
      <c r="B46" s="145" t="s">
        <v>368</v>
      </c>
      <c r="C46" s="145" t="s">
        <v>113</v>
      </c>
      <c r="D46" s="145">
        <v>2</v>
      </c>
      <c r="E46" s="146">
        <v>921628</v>
      </c>
      <c r="F46" s="19"/>
      <c r="H46" s="171"/>
      <c r="K46" s="173"/>
    </row>
    <row r="47" spans="1:11" x14ac:dyDescent="0.25">
      <c r="B47" s="145" t="s">
        <v>111</v>
      </c>
      <c r="C47" s="145" t="s">
        <v>328</v>
      </c>
      <c r="D47" s="145">
        <v>2</v>
      </c>
      <c r="E47" s="146">
        <v>305039</v>
      </c>
      <c r="H47" s="171"/>
      <c r="K47" s="173"/>
    </row>
    <row r="48" spans="1:11" x14ac:dyDescent="0.25">
      <c r="B48" s="145" t="s">
        <v>111</v>
      </c>
      <c r="C48" s="145" t="s">
        <v>329</v>
      </c>
      <c r="D48" s="145">
        <v>1</v>
      </c>
      <c r="E48" s="146">
        <v>404095</v>
      </c>
      <c r="H48" s="171"/>
      <c r="K48" s="173"/>
    </row>
    <row r="49" spans="1:11" x14ac:dyDescent="0.25">
      <c r="B49" s="145" t="s">
        <v>111</v>
      </c>
      <c r="C49" s="145" t="s">
        <v>257</v>
      </c>
      <c r="D49" s="145">
        <v>1</v>
      </c>
      <c r="E49" s="146">
        <v>166964</v>
      </c>
      <c r="H49" s="171"/>
      <c r="K49" s="173"/>
    </row>
    <row r="50" spans="1:11" x14ac:dyDescent="0.25">
      <c r="B50" s="145" t="s">
        <v>110</v>
      </c>
      <c r="C50" s="145" t="s">
        <v>118</v>
      </c>
      <c r="D50" s="145">
        <v>1</v>
      </c>
      <c r="E50" s="146">
        <v>117607</v>
      </c>
      <c r="H50" s="171"/>
      <c r="K50" s="173"/>
    </row>
    <row r="51" spans="1:11" x14ac:dyDescent="0.25">
      <c r="B51" s="145" t="s">
        <v>110</v>
      </c>
      <c r="C51" s="145" t="s">
        <v>119</v>
      </c>
      <c r="D51" s="145">
        <v>1</v>
      </c>
      <c r="E51" s="146">
        <v>136612</v>
      </c>
      <c r="H51" s="171"/>
      <c r="K51" s="173"/>
    </row>
    <row r="52" spans="1:11" x14ac:dyDescent="0.25">
      <c r="B52" s="145" t="s">
        <v>110</v>
      </c>
      <c r="C52" s="145" t="s">
        <v>186</v>
      </c>
      <c r="D52" s="145">
        <v>1</v>
      </c>
      <c r="E52" s="146">
        <v>165078</v>
      </c>
      <c r="G52" s="2" t="s">
        <v>108</v>
      </c>
      <c r="H52" s="171"/>
      <c r="K52" s="173"/>
    </row>
    <row r="53" spans="1:11" x14ac:dyDescent="0.25">
      <c r="B53" s="145" t="s">
        <v>110</v>
      </c>
      <c r="C53" s="145" t="s">
        <v>330</v>
      </c>
      <c r="D53" s="145">
        <v>2</v>
      </c>
      <c r="E53" s="146">
        <v>698243</v>
      </c>
      <c r="H53" s="171"/>
      <c r="K53" s="173"/>
    </row>
    <row r="54" spans="1:11" x14ac:dyDescent="0.25">
      <c r="B54" s="145" t="s">
        <v>8</v>
      </c>
      <c r="C54" s="145" t="s">
        <v>115</v>
      </c>
      <c r="D54" s="145">
        <v>3</v>
      </c>
      <c r="E54" s="146">
        <v>3124863</v>
      </c>
      <c r="F54" s="190">
        <f>E54/E39</f>
        <v>0.307383730080661</v>
      </c>
      <c r="G54" t="s">
        <v>115</v>
      </c>
      <c r="H54" s="171"/>
      <c r="K54" s="173"/>
    </row>
    <row r="55" spans="1:11" x14ac:dyDescent="0.25">
      <c r="B55" s="145" t="s">
        <v>331</v>
      </c>
      <c r="C55" s="145" t="s">
        <v>332</v>
      </c>
      <c r="D55" s="145">
        <v>2</v>
      </c>
      <c r="E55" s="146">
        <v>142700</v>
      </c>
      <c r="G55" t="s">
        <v>365</v>
      </c>
      <c r="H55" s="171"/>
      <c r="K55" s="173"/>
    </row>
    <row r="56" spans="1:11" x14ac:dyDescent="0.25">
      <c r="A56" s="164">
        <v>2019</v>
      </c>
      <c r="B56" s="164"/>
      <c r="C56" s="164"/>
      <c r="D56" s="164">
        <f>SUM(D57:D68)</f>
        <v>18</v>
      </c>
      <c r="E56" s="165">
        <f>SUM(E57:E68)</f>
        <v>18628706</v>
      </c>
      <c r="F56" s="164"/>
      <c r="H56" s="177" t="s">
        <v>354</v>
      </c>
      <c r="I56" s="1">
        <v>69</v>
      </c>
      <c r="J56" s="1">
        <v>8</v>
      </c>
      <c r="K56" s="178">
        <v>0.12</v>
      </c>
    </row>
    <row r="57" spans="1:11" x14ac:dyDescent="0.25">
      <c r="B57" s="166" t="s">
        <v>5</v>
      </c>
      <c r="C57" s="166" t="s">
        <v>6</v>
      </c>
      <c r="D57" s="166">
        <v>3</v>
      </c>
      <c r="E57" s="167">
        <v>885292</v>
      </c>
      <c r="H57" s="171" t="s">
        <v>355</v>
      </c>
      <c r="I57">
        <v>75</v>
      </c>
      <c r="J57">
        <v>19</v>
      </c>
      <c r="K57" s="172">
        <v>0.25</v>
      </c>
    </row>
    <row r="58" spans="1:11" x14ac:dyDescent="0.25">
      <c r="B58" s="166" t="s">
        <v>5</v>
      </c>
      <c r="C58" s="166" t="s">
        <v>182</v>
      </c>
      <c r="D58" s="166">
        <v>1</v>
      </c>
      <c r="E58" s="167">
        <v>103092</v>
      </c>
      <c r="H58" s="179" t="s">
        <v>356</v>
      </c>
      <c r="I58" s="180">
        <v>17</v>
      </c>
      <c r="J58" s="180">
        <v>3</v>
      </c>
      <c r="K58" s="181">
        <v>0.18</v>
      </c>
    </row>
    <row r="59" spans="1:11" x14ac:dyDescent="0.25">
      <c r="B59" s="201" t="s">
        <v>183</v>
      </c>
      <c r="C59" s="201" t="s">
        <v>184</v>
      </c>
      <c r="D59" s="201">
        <v>1</v>
      </c>
      <c r="E59" s="202">
        <v>156646</v>
      </c>
    </row>
    <row r="60" spans="1:11" x14ac:dyDescent="0.25">
      <c r="B60" s="166" t="s">
        <v>368</v>
      </c>
      <c r="C60" s="166" t="s">
        <v>114</v>
      </c>
      <c r="D60" s="166">
        <v>2</v>
      </c>
      <c r="E60" s="167">
        <v>1189696</v>
      </c>
      <c r="F60" s="19"/>
      <c r="G60" t="s">
        <v>365</v>
      </c>
    </row>
    <row r="61" spans="1:11" x14ac:dyDescent="0.25">
      <c r="B61" s="166" t="s">
        <v>368</v>
      </c>
      <c r="C61" s="166" t="s">
        <v>112</v>
      </c>
      <c r="D61" s="166">
        <v>1</v>
      </c>
      <c r="E61" s="167">
        <v>1074990</v>
      </c>
      <c r="F61" s="19"/>
    </row>
    <row r="62" spans="1:11" x14ac:dyDescent="0.25">
      <c r="B62" s="166" t="s">
        <v>111</v>
      </c>
      <c r="C62" s="166" t="s">
        <v>328</v>
      </c>
      <c r="D62" s="166">
        <v>1</v>
      </c>
      <c r="E62" s="167">
        <v>14843</v>
      </c>
    </row>
    <row r="63" spans="1:11" x14ac:dyDescent="0.25">
      <c r="B63" s="166" t="s">
        <v>111</v>
      </c>
      <c r="C63" s="166" t="s">
        <v>257</v>
      </c>
      <c r="D63" s="166">
        <v>1</v>
      </c>
      <c r="E63" s="167">
        <v>44964</v>
      </c>
    </row>
    <row r="64" spans="1:11" x14ac:dyDescent="0.25">
      <c r="B64" s="166" t="s">
        <v>110</v>
      </c>
      <c r="C64" s="166" t="s">
        <v>119</v>
      </c>
      <c r="D64" s="166">
        <v>3</v>
      </c>
      <c r="E64" s="167">
        <v>572406</v>
      </c>
    </row>
    <row r="65" spans="1:11" x14ac:dyDescent="0.25">
      <c r="B65" s="166" t="s">
        <v>110</v>
      </c>
      <c r="C65" s="166" t="s">
        <v>186</v>
      </c>
      <c r="D65" s="166">
        <v>1</v>
      </c>
      <c r="E65" s="167">
        <v>124130</v>
      </c>
    </row>
    <row r="66" spans="1:11" x14ac:dyDescent="0.25">
      <c r="B66" s="166" t="s">
        <v>110</v>
      </c>
      <c r="C66" s="166" t="s">
        <v>258</v>
      </c>
      <c r="D66" s="166">
        <v>1</v>
      </c>
      <c r="E66" s="167">
        <v>449355</v>
      </c>
    </row>
    <row r="67" spans="1:11" x14ac:dyDescent="0.25">
      <c r="B67" s="166" t="s">
        <v>8</v>
      </c>
      <c r="C67" s="166" t="s">
        <v>115</v>
      </c>
      <c r="D67" s="166">
        <v>2</v>
      </c>
      <c r="E67" s="167">
        <v>13388653</v>
      </c>
      <c r="F67" s="190">
        <f>E67/E56</f>
        <v>0.71871084336185243</v>
      </c>
      <c r="G67" t="s">
        <v>115</v>
      </c>
    </row>
    <row r="68" spans="1:11" x14ac:dyDescent="0.25">
      <c r="B68" s="166" t="s">
        <v>331</v>
      </c>
      <c r="C68" s="166" t="s">
        <v>332</v>
      </c>
      <c r="D68" s="166">
        <v>1</v>
      </c>
      <c r="E68" s="167">
        <v>624639</v>
      </c>
    </row>
    <row r="69" spans="1:11" x14ac:dyDescent="0.25">
      <c r="G69" s="183"/>
      <c r="H69" s="184"/>
      <c r="I69" s="184"/>
      <c r="J69" s="184"/>
      <c r="K69" s="185"/>
    </row>
    <row r="70" spans="1:11" x14ac:dyDescent="0.25">
      <c r="A70" s="192">
        <v>2018</v>
      </c>
      <c r="B70" s="193"/>
      <c r="C70" s="193"/>
      <c r="D70" s="193">
        <v>27</v>
      </c>
      <c r="E70" s="194">
        <v>10810981</v>
      </c>
      <c r="G70" s="171"/>
      <c r="H70" s="1" t="s">
        <v>354</v>
      </c>
      <c r="I70" s="1">
        <v>90</v>
      </c>
      <c r="J70" s="1">
        <v>15</v>
      </c>
      <c r="K70" s="178">
        <v>0.17</v>
      </c>
    </row>
    <row r="71" spans="1:11" x14ac:dyDescent="0.25">
      <c r="B71" t="s">
        <v>357</v>
      </c>
      <c r="G71" s="171"/>
      <c r="H71" t="s">
        <v>355</v>
      </c>
      <c r="I71">
        <v>77</v>
      </c>
      <c r="J71">
        <v>19</v>
      </c>
      <c r="K71" s="172">
        <v>0.25</v>
      </c>
    </row>
    <row r="72" spans="1:11" x14ac:dyDescent="0.25">
      <c r="G72" s="171"/>
      <c r="H72" t="s">
        <v>356</v>
      </c>
      <c r="I72">
        <v>20</v>
      </c>
      <c r="J72">
        <v>4</v>
      </c>
      <c r="K72" s="172">
        <v>0.2</v>
      </c>
    </row>
    <row r="73" spans="1:11" x14ac:dyDescent="0.25">
      <c r="G73" s="171"/>
      <c r="K73" s="172"/>
    </row>
    <row r="74" spans="1:11" x14ac:dyDescent="0.25">
      <c r="G74" s="171"/>
      <c r="K74" s="172"/>
    </row>
    <row r="75" spans="1:11" x14ac:dyDescent="0.25">
      <c r="G75" s="186" t="s">
        <v>363</v>
      </c>
      <c r="H75" s="187"/>
      <c r="I75" s="187">
        <v>89</v>
      </c>
      <c r="J75" s="187">
        <v>14.5</v>
      </c>
      <c r="K75" s="189">
        <v>0.16500000000000001</v>
      </c>
    </row>
    <row r="76" spans="1:11" x14ac:dyDescent="0.25">
      <c r="A76" s="192">
        <v>2017</v>
      </c>
      <c r="B76" s="193"/>
      <c r="C76" s="193"/>
      <c r="D76" s="193">
        <v>28</v>
      </c>
      <c r="E76" s="194">
        <v>12601751</v>
      </c>
      <c r="G76" s="171"/>
      <c r="K76" s="173"/>
    </row>
    <row r="77" spans="1:11" x14ac:dyDescent="0.25">
      <c r="G77" s="171"/>
      <c r="H77" s="1" t="s">
        <v>354</v>
      </c>
      <c r="I77" s="1">
        <v>88</v>
      </c>
      <c r="J77" s="1">
        <v>14</v>
      </c>
      <c r="K77" s="178">
        <v>0.16</v>
      </c>
    </row>
    <row r="78" spans="1:11" x14ac:dyDescent="0.25">
      <c r="A78" t="s">
        <v>367</v>
      </c>
      <c r="B78" t="s">
        <v>366</v>
      </c>
      <c r="G78" s="171"/>
      <c r="H78" t="s">
        <v>355</v>
      </c>
      <c r="I78">
        <v>83</v>
      </c>
      <c r="J78">
        <v>23</v>
      </c>
      <c r="K78" s="172">
        <v>0.28000000000000003</v>
      </c>
    </row>
    <row r="79" spans="1:11" x14ac:dyDescent="0.25">
      <c r="A79" t="s">
        <v>369</v>
      </c>
      <c r="G79" s="171"/>
      <c r="H79" t="s">
        <v>356</v>
      </c>
      <c r="I79">
        <v>16</v>
      </c>
      <c r="J79">
        <v>2</v>
      </c>
      <c r="K79" s="172">
        <v>0.13</v>
      </c>
    </row>
    <row r="80" spans="1:11" x14ac:dyDescent="0.25">
      <c r="G80" s="179"/>
      <c r="H80" s="180"/>
      <c r="I80" s="180"/>
      <c r="J80" s="180"/>
      <c r="K80" s="1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5BD6-4924-4501-9C92-4926B3CF0C3F}">
  <dimension ref="A1:H118"/>
  <sheetViews>
    <sheetView topLeftCell="A69" workbookViewId="0">
      <selection activeCell="A69" sqref="A1:F1048576"/>
    </sheetView>
  </sheetViews>
  <sheetFormatPr defaultRowHeight="15" x14ac:dyDescent="0.25"/>
  <cols>
    <col min="5" max="5" width="11.140625" style="2" bestFit="1" customWidth="1"/>
  </cols>
  <sheetData>
    <row r="1" spans="1:8" ht="15.75" x14ac:dyDescent="0.25">
      <c r="A1" s="3" t="s">
        <v>7</v>
      </c>
      <c r="B1" s="3" t="s">
        <v>0</v>
      </c>
      <c r="C1" s="3" t="s">
        <v>1</v>
      </c>
      <c r="D1" s="3" t="s">
        <v>3</v>
      </c>
      <c r="E1" s="4" t="s">
        <v>2</v>
      </c>
      <c r="F1" s="3" t="s">
        <v>629</v>
      </c>
      <c r="G1" s="1" t="s">
        <v>4</v>
      </c>
    </row>
    <row r="2" spans="1:8" x14ac:dyDescent="0.25">
      <c r="A2" s="77">
        <v>2023</v>
      </c>
      <c r="B2" s="77"/>
      <c r="C2" s="77"/>
      <c r="D2" s="77">
        <f>SUM(D3:D25)</f>
        <v>45</v>
      </c>
      <c r="E2" s="78">
        <f>SUM(E3:E25)</f>
        <v>18371108</v>
      </c>
      <c r="F2" s="77"/>
      <c r="G2" t="s">
        <v>108</v>
      </c>
      <c r="H2" t="s">
        <v>108</v>
      </c>
    </row>
    <row r="3" spans="1:8" x14ac:dyDescent="0.25">
      <c r="B3" s="73" t="s">
        <v>5</v>
      </c>
      <c r="C3" s="73" t="s">
        <v>6</v>
      </c>
      <c r="D3" s="74">
        <v>1</v>
      </c>
      <c r="E3" s="76">
        <v>815698</v>
      </c>
    </row>
    <row r="4" spans="1:8" x14ac:dyDescent="0.25">
      <c r="B4" s="74" t="s">
        <v>5</v>
      </c>
      <c r="C4" s="74" t="s">
        <v>256</v>
      </c>
      <c r="D4" s="74">
        <v>1</v>
      </c>
      <c r="E4" s="76">
        <v>495978</v>
      </c>
    </row>
    <row r="5" spans="1:8" x14ac:dyDescent="0.25">
      <c r="B5" s="74" t="s">
        <v>5</v>
      </c>
      <c r="C5" s="73" t="s">
        <v>540</v>
      </c>
      <c r="D5" s="73">
        <v>1</v>
      </c>
      <c r="E5" s="76">
        <v>542762</v>
      </c>
      <c r="G5" t="s">
        <v>365</v>
      </c>
    </row>
    <row r="6" spans="1:8" x14ac:dyDescent="0.25">
      <c r="B6" s="73" t="s">
        <v>183</v>
      </c>
      <c r="C6" s="73" t="s">
        <v>541</v>
      </c>
      <c r="D6" s="73">
        <v>2</v>
      </c>
      <c r="E6" s="76">
        <v>351585</v>
      </c>
    </row>
    <row r="7" spans="1:8" x14ac:dyDescent="0.25">
      <c r="B7" s="73" t="s">
        <v>183</v>
      </c>
      <c r="C7" s="73" t="s">
        <v>542</v>
      </c>
      <c r="D7" s="73">
        <v>3</v>
      </c>
      <c r="E7" s="76">
        <v>726760</v>
      </c>
    </row>
    <row r="8" spans="1:8" x14ac:dyDescent="0.25">
      <c r="B8" s="73" t="s">
        <v>183</v>
      </c>
      <c r="C8" s="73" t="s">
        <v>543</v>
      </c>
      <c r="D8" s="73">
        <v>4</v>
      </c>
      <c r="E8" s="76">
        <v>1194213</v>
      </c>
    </row>
    <row r="9" spans="1:8" x14ac:dyDescent="0.25">
      <c r="B9" s="73" t="s">
        <v>183</v>
      </c>
      <c r="C9" s="73" t="s">
        <v>184</v>
      </c>
      <c r="D9" s="73">
        <v>2</v>
      </c>
      <c r="E9" s="76">
        <v>383182</v>
      </c>
    </row>
    <row r="10" spans="1:8" x14ac:dyDescent="0.25">
      <c r="B10" s="73" t="s">
        <v>107</v>
      </c>
      <c r="C10" s="73" t="s">
        <v>114</v>
      </c>
      <c r="D10" s="73">
        <v>2</v>
      </c>
      <c r="E10" s="76">
        <v>524997</v>
      </c>
    </row>
    <row r="11" spans="1:8" x14ac:dyDescent="0.25">
      <c r="B11" s="73" t="s">
        <v>107</v>
      </c>
      <c r="C11" s="73" t="s">
        <v>113</v>
      </c>
      <c r="D11" s="73">
        <v>2</v>
      </c>
      <c r="E11" s="76">
        <v>1648680</v>
      </c>
    </row>
    <row r="12" spans="1:8" x14ac:dyDescent="0.25">
      <c r="B12" s="73" t="s">
        <v>107</v>
      </c>
      <c r="C12" s="73" t="s">
        <v>544</v>
      </c>
      <c r="D12" s="73">
        <v>2</v>
      </c>
      <c r="E12" s="76">
        <v>1456824</v>
      </c>
    </row>
    <row r="13" spans="1:8" x14ac:dyDescent="0.25">
      <c r="B13" s="73" t="s">
        <v>111</v>
      </c>
      <c r="C13" s="73" t="s">
        <v>329</v>
      </c>
      <c r="D13" s="73">
        <v>3</v>
      </c>
      <c r="E13" s="76">
        <v>1217316</v>
      </c>
    </row>
    <row r="14" spans="1:8" x14ac:dyDescent="0.25">
      <c r="B14" s="73" t="s">
        <v>111</v>
      </c>
      <c r="C14" s="73" t="s">
        <v>185</v>
      </c>
      <c r="D14" s="73">
        <v>3</v>
      </c>
      <c r="E14" s="76">
        <v>381116</v>
      </c>
    </row>
    <row r="15" spans="1:8" x14ac:dyDescent="0.25">
      <c r="B15" s="73" t="s">
        <v>111</v>
      </c>
      <c r="C15" s="73" t="s">
        <v>120</v>
      </c>
      <c r="D15" s="73">
        <v>1</v>
      </c>
      <c r="E15" s="76">
        <v>290000</v>
      </c>
    </row>
    <row r="16" spans="1:8" x14ac:dyDescent="0.25">
      <c r="B16" s="73" t="s">
        <v>110</v>
      </c>
      <c r="C16" s="73" t="s">
        <v>119</v>
      </c>
      <c r="D16" s="73">
        <v>4</v>
      </c>
      <c r="E16" s="76">
        <v>209342</v>
      </c>
    </row>
    <row r="17" spans="1:8" x14ac:dyDescent="0.25">
      <c r="B17" s="73" t="s">
        <v>110</v>
      </c>
      <c r="C17" s="73" t="s">
        <v>330</v>
      </c>
      <c r="D17" s="73">
        <v>1</v>
      </c>
      <c r="E17" s="76">
        <v>74504</v>
      </c>
    </row>
    <row r="18" spans="1:8" x14ac:dyDescent="0.25">
      <c r="B18" s="73" t="s">
        <v>110</v>
      </c>
      <c r="C18" s="73" t="s">
        <v>186</v>
      </c>
      <c r="D18" s="73">
        <v>1</v>
      </c>
      <c r="E18" s="76">
        <v>9731</v>
      </c>
    </row>
    <row r="19" spans="1:8" x14ac:dyDescent="0.25">
      <c r="B19" s="73" t="s">
        <v>109</v>
      </c>
      <c r="C19" s="73" t="s">
        <v>116</v>
      </c>
      <c r="D19" s="73">
        <v>3</v>
      </c>
      <c r="E19" s="76">
        <v>177911</v>
      </c>
      <c r="F19" s="2" t="s">
        <v>108</v>
      </c>
    </row>
    <row r="20" spans="1:8" x14ac:dyDescent="0.25">
      <c r="B20" s="73" t="s">
        <v>109</v>
      </c>
      <c r="C20" s="73" t="s">
        <v>117</v>
      </c>
      <c r="D20" s="73">
        <v>2</v>
      </c>
      <c r="E20" s="76">
        <v>436959</v>
      </c>
    </row>
    <row r="21" spans="1:8" x14ac:dyDescent="0.25">
      <c r="B21" s="73" t="s">
        <v>109</v>
      </c>
      <c r="C21" s="73" t="s">
        <v>545</v>
      </c>
      <c r="D21" s="73">
        <v>1</v>
      </c>
      <c r="E21" s="76">
        <v>710000</v>
      </c>
    </row>
    <row r="22" spans="1:8" x14ac:dyDescent="0.25">
      <c r="B22" s="73" t="s">
        <v>8</v>
      </c>
      <c r="C22" s="73" t="s">
        <v>115</v>
      </c>
      <c r="D22" s="73">
        <v>1</v>
      </c>
      <c r="E22" s="76">
        <v>6367</v>
      </c>
    </row>
    <row r="23" spans="1:8" x14ac:dyDescent="0.25">
      <c r="B23" s="73" t="s">
        <v>8</v>
      </c>
      <c r="C23" s="73" t="s">
        <v>546</v>
      </c>
      <c r="D23" s="73">
        <v>1</v>
      </c>
      <c r="E23" s="76">
        <v>299997</v>
      </c>
    </row>
    <row r="24" spans="1:8" x14ac:dyDescent="0.25">
      <c r="B24" s="73" t="s">
        <v>331</v>
      </c>
      <c r="C24" s="73" t="s">
        <v>332</v>
      </c>
      <c r="D24" s="73">
        <v>2</v>
      </c>
      <c r="E24" s="76">
        <v>167619</v>
      </c>
    </row>
    <row r="25" spans="1:8" x14ac:dyDescent="0.25">
      <c r="B25" s="73" t="s">
        <v>547</v>
      </c>
      <c r="C25" s="73" t="s">
        <v>548</v>
      </c>
      <c r="D25" s="73">
        <v>2</v>
      </c>
      <c r="E25" s="76">
        <v>6249567</v>
      </c>
    </row>
    <row r="26" spans="1:8" x14ac:dyDescent="0.25">
      <c r="A26" s="79">
        <v>2022</v>
      </c>
      <c r="B26" s="79"/>
      <c r="C26" s="79"/>
      <c r="D26" s="79">
        <f>SUM(D27:D46)</f>
        <v>38</v>
      </c>
      <c r="E26" s="80">
        <f>SUM(E27:E46)</f>
        <v>13456356</v>
      </c>
      <c r="F26" s="79"/>
      <c r="G26" t="s">
        <v>108</v>
      </c>
      <c r="H26" t="s">
        <v>108</v>
      </c>
    </row>
    <row r="27" spans="1:8" x14ac:dyDescent="0.25">
      <c r="B27" s="51" t="s">
        <v>5</v>
      </c>
      <c r="C27" s="51" t="s">
        <v>6</v>
      </c>
      <c r="D27" s="197">
        <v>1</v>
      </c>
      <c r="E27" s="81">
        <f>200367</f>
        <v>200367</v>
      </c>
    </row>
    <row r="28" spans="1:8" x14ac:dyDescent="0.25">
      <c r="B28" s="197" t="s">
        <v>5</v>
      </c>
      <c r="C28" s="197" t="s">
        <v>256</v>
      </c>
      <c r="D28" s="197">
        <v>1</v>
      </c>
      <c r="E28" s="81">
        <v>769221</v>
      </c>
    </row>
    <row r="29" spans="1:8" x14ac:dyDescent="0.25">
      <c r="B29" s="51" t="s">
        <v>183</v>
      </c>
      <c r="C29" s="51" t="s">
        <v>541</v>
      </c>
      <c r="D29" s="51">
        <v>2</v>
      </c>
      <c r="E29" s="81">
        <v>187897</v>
      </c>
    </row>
    <row r="30" spans="1:8" x14ac:dyDescent="0.25">
      <c r="B30" s="51" t="s">
        <v>183</v>
      </c>
      <c r="C30" s="51" t="s">
        <v>543</v>
      </c>
      <c r="D30" s="51">
        <v>2</v>
      </c>
      <c r="E30" s="81">
        <v>348362</v>
      </c>
      <c r="G30" t="s">
        <v>365</v>
      </c>
    </row>
    <row r="31" spans="1:8" x14ac:dyDescent="0.25">
      <c r="B31" s="51" t="s">
        <v>183</v>
      </c>
      <c r="C31" s="51" t="s">
        <v>542</v>
      </c>
      <c r="D31" s="51">
        <v>2</v>
      </c>
      <c r="E31" s="81">
        <v>393084</v>
      </c>
    </row>
    <row r="32" spans="1:8" x14ac:dyDescent="0.25">
      <c r="B32" s="51" t="s">
        <v>107</v>
      </c>
      <c r="C32" s="51" t="s">
        <v>113</v>
      </c>
      <c r="D32" s="51">
        <v>1</v>
      </c>
      <c r="E32" s="81">
        <v>426880</v>
      </c>
    </row>
    <row r="33" spans="1:8" x14ac:dyDescent="0.25">
      <c r="B33" s="51" t="s">
        <v>107</v>
      </c>
      <c r="C33" s="51" t="s">
        <v>544</v>
      </c>
      <c r="D33" s="51">
        <v>4</v>
      </c>
      <c r="E33" s="81">
        <v>5892997</v>
      </c>
    </row>
    <row r="34" spans="1:8" x14ac:dyDescent="0.25">
      <c r="B34" s="51" t="s">
        <v>107</v>
      </c>
      <c r="C34" s="51" t="s">
        <v>114</v>
      </c>
      <c r="D34" s="51">
        <v>1</v>
      </c>
      <c r="E34" s="81">
        <v>138000</v>
      </c>
    </row>
    <row r="35" spans="1:8" x14ac:dyDescent="0.25">
      <c r="B35" s="51" t="s">
        <v>111</v>
      </c>
      <c r="C35" s="51" t="s">
        <v>185</v>
      </c>
      <c r="D35" s="51">
        <v>3</v>
      </c>
      <c r="E35" s="81">
        <v>574499</v>
      </c>
    </row>
    <row r="36" spans="1:8" x14ac:dyDescent="0.25">
      <c r="B36" s="51" t="s">
        <v>111</v>
      </c>
      <c r="C36" s="51" t="s">
        <v>120</v>
      </c>
      <c r="D36" s="51">
        <v>2</v>
      </c>
      <c r="E36" s="81">
        <v>250048</v>
      </c>
    </row>
    <row r="37" spans="1:8" x14ac:dyDescent="0.25">
      <c r="B37" s="51" t="s">
        <v>111</v>
      </c>
      <c r="C37" s="51" t="s">
        <v>329</v>
      </c>
      <c r="D37" s="51">
        <v>1</v>
      </c>
      <c r="E37" s="81">
        <v>199999</v>
      </c>
    </row>
    <row r="38" spans="1:8" x14ac:dyDescent="0.25">
      <c r="B38" s="51" t="s">
        <v>111</v>
      </c>
      <c r="C38" s="51" t="s">
        <v>328</v>
      </c>
      <c r="D38" s="51">
        <v>1</v>
      </c>
      <c r="E38" s="81">
        <v>111779</v>
      </c>
    </row>
    <row r="39" spans="1:8" x14ac:dyDescent="0.25">
      <c r="B39" s="51" t="s">
        <v>110</v>
      </c>
      <c r="C39" s="51" t="s">
        <v>330</v>
      </c>
      <c r="D39" s="51">
        <v>3</v>
      </c>
      <c r="E39" s="81">
        <v>426633</v>
      </c>
    </row>
    <row r="40" spans="1:8" x14ac:dyDescent="0.25">
      <c r="B40" s="51" t="s">
        <v>110</v>
      </c>
      <c r="C40" s="51" t="s">
        <v>186</v>
      </c>
      <c r="D40" s="51">
        <v>1</v>
      </c>
      <c r="E40" s="81">
        <v>88575</v>
      </c>
    </row>
    <row r="41" spans="1:8" x14ac:dyDescent="0.25">
      <c r="B41" s="51" t="s">
        <v>110</v>
      </c>
      <c r="C41" s="51" t="s">
        <v>119</v>
      </c>
      <c r="D41" s="51">
        <v>3</v>
      </c>
      <c r="E41" s="81">
        <v>573898</v>
      </c>
    </row>
    <row r="42" spans="1:8" x14ac:dyDescent="0.25">
      <c r="B42" s="51" t="s">
        <v>109</v>
      </c>
      <c r="C42" s="51" t="s">
        <v>117</v>
      </c>
      <c r="D42" s="51">
        <v>2</v>
      </c>
      <c r="E42" s="81">
        <v>169016</v>
      </c>
    </row>
    <row r="43" spans="1:8" x14ac:dyDescent="0.25">
      <c r="B43" s="51" t="s">
        <v>109</v>
      </c>
      <c r="C43" s="51" t="s">
        <v>116</v>
      </c>
      <c r="D43" s="51">
        <v>5</v>
      </c>
      <c r="E43" s="81">
        <v>2234429</v>
      </c>
    </row>
    <row r="44" spans="1:8" x14ac:dyDescent="0.25">
      <c r="B44" s="51" t="s">
        <v>109</v>
      </c>
      <c r="C44" s="51" t="s">
        <v>628</v>
      </c>
      <c r="D44" s="51">
        <v>1</v>
      </c>
      <c r="E44" s="81">
        <v>247238</v>
      </c>
    </row>
    <row r="45" spans="1:8" x14ac:dyDescent="0.25">
      <c r="B45" s="51" t="s">
        <v>8</v>
      </c>
      <c r="C45" s="51" t="s">
        <v>115</v>
      </c>
      <c r="D45" s="51">
        <v>1</v>
      </c>
      <c r="E45" s="81">
        <v>144562</v>
      </c>
    </row>
    <row r="46" spans="1:8" x14ac:dyDescent="0.25">
      <c r="B46" s="51" t="s">
        <v>331</v>
      </c>
      <c r="C46" s="51" t="s">
        <v>332</v>
      </c>
      <c r="D46" s="51">
        <v>1</v>
      </c>
      <c r="E46" s="81">
        <v>78872</v>
      </c>
    </row>
    <row r="47" spans="1:8" x14ac:dyDescent="0.25">
      <c r="A47" s="125">
        <v>2021</v>
      </c>
      <c r="B47" s="125"/>
      <c r="C47" s="125"/>
      <c r="D47" s="125">
        <f>SUM(D48:D66)</f>
        <v>44</v>
      </c>
      <c r="E47" s="126">
        <f>SUM(E48:E66)</f>
        <v>10930985</v>
      </c>
      <c r="F47" s="125"/>
      <c r="G47" t="s">
        <v>108</v>
      </c>
      <c r="H47" t="s">
        <v>108</v>
      </c>
    </row>
    <row r="48" spans="1:8" x14ac:dyDescent="0.25">
      <c r="B48" s="88" t="s">
        <v>5</v>
      </c>
      <c r="C48" s="88" t="s">
        <v>6</v>
      </c>
      <c r="D48" s="88">
        <v>2</v>
      </c>
      <c r="E48" s="127">
        <v>73669</v>
      </c>
    </row>
    <row r="49" spans="2:5" x14ac:dyDescent="0.25">
      <c r="B49" s="88" t="s">
        <v>183</v>
      </c>
      <c r="C49" s="88" t="s">
        <v>542</v>
      </c>
      <c r="D49" s="88">
        <v>2</v>
      </c>
      <c r="E49" s="127">
        <v>485555</v>
      </c>
    </row>
    <row r="50" spans="2:5" x14ac:dyDescent="0.25">
      <c r="B50" s="88" t="s">
        <v>183</v>
      </c>
      <c r="C50" s="88" t="s">
        <v>543</v>
      </c>
      <c r="D50" s="88">
        <v>1</v>
      </c>
      <c r="E50" s="127">
        <v>111350</v>
      </c>
    </row>
    <row r="51" spans="2:5" x14ac:dyDescent="0.25">
      <c r="B51" s="88" t="s">
        <v>183</v>
      </c>
      <c r="C51" s="88" t="s">
        <v>541</v>
      </c>
      <c r="D51" s="88">
        <v>4</v>
      </c>
      <c r="E51" s="127">
        <v>531950</v>
      </c>
    </row>
    <row r="52" spans="2:5" x14ac:dyDescent="0.25">
      <c r="B52" s="88" t="s">
        <v>183</v>
      </c>
      <c r="C52" s="88" t="s">
        <v>184</v>
      </c>
      <c r="D52" s="88">
        <v>1</v>
      </c>
      <c r="E52" s="127">
        <v>105000</v>
      </c>
    </row>
    <row r="53" spans="2:5" x14ac:dyDescent="0.25">
      <c r="B53" s="88" t="s">
        <v>368</v>
      </c>
      <c r="C53" s="88" t="s">
        <v>114</v>
      </c>
      <c r="D53" s="88">
        <v>2</v>
      </c>
      <c r="E53" s="127">
        <v>548000</v>
      </c>
    </row>
    <row r="54" spans="2:5" x14ac:dyDescent="0.25">
      <c r="B54" s="88" t="s">
        <v>368</v>
      </c>
      <c r="C54" s="88" t="s">
        <v>544</v>
      </c>
      <c r="D54" s="88">
        <v>2</v>
      </c>
      <c r="E54" s="127">
        <v>2484407</v>
      </c>
    </row>
    <row r="55" spans="2:5" x14ac:dyDescent="0.25">
      <c r="B55" s="88" t="s">
        <v>111</v>
      </c>
      <c r="C55" s="88" t="s">
        <v>257</v>
      </c>
      <c r="D55" s="88">
        <v>1</v>
      </c>
      <c r="E55" s="127">
        <v>90000</v>
      </c>
    </row>
    <row r="56" spans="2:5" x14ac:dyDescent="0.25">
      <c r="B56" s="88" t="s">
        <v>111</v>
      </c>
      <c r="C56" s="88" t="s">
        <v>120</v>
      </c>
      <c r="D56" s="88">
        <v>2</v>
      </c>
      <c r="E56" s="127">
        <v>522300</v>
      </c>
    </row>
    <row r="57" spans="2:5" x14ac:dyDescent="0.25">
      <c r="B57" s="88" t="s">
        <v>111</v>
      </c>
      <c r="C57" s="88" t="s">
        <v>185</v>
      </c>
      <c r="D57" s="88">
        <v>4</v>
      </c>
      <c r="E57" s="127">
        <v>323622</v>
      </c>
    </row>
    <row r="58" spans="2:5" x14ac:dyDescent="0.25">
      <c r="B58" s="88" t="s">
        <v>110</v>
      </c>
      <c r="C58" s="88" t="s">
        <v>119</v>
      </c>
      <c r="D58" s="88">
        <v>11</v>
      </c>
      <c r="E58" s="127">
        <v>2105779</v>
      </c>
    </row>
    <row r="59" spans="2:5" x14ac:dyDescent="0.25">
      <c r="B59" s="88" t="s">
        <v>110</v>
      </c>
      <c r="C59" s="88" t="s">
        <v>330</v>
      </c>
      <c r="D59" s="88">
        <v>1</v>
      </c>
      <c r="E59" s="127">
        <v>297977</v>
      </c>
    </row>
    <row r="60" spans="2:5" x14ac:dyDescent="0.25">
      <c r="B60" s="88" t="s">
        <v>110</v>
      </c>
      <c r="C60" s="88" t="s">
        <v>186</v>
      </c>
      <c r="D60" s="88">
        <v>1</v>
      </c>
      <c r="E60" s="127">
        <v>96552</v>
      </c>
    </row>
    <row r="61" spans="2:5" x14ac:dyDescent="0.25">
      <c r="B61" s="88" t="s">
        <v>110</v>
      </c>
      <c r="C61" s="88" t="s">
        <v>704</v>
      </c>
      <c r="D61" s="88">
        <v>1</v>
      </c>
      <c r="E61" s="127">
        <v>726093</v>
      </c>
    </row>
    <row r="62" spans="2:5" x14ac:dyDescent="0.25">
      <c r="B62" s="88" t="s">
        <v>109</v>
      </c>
      <c r="C62" s="88" t="s">
        <v>116</v>
      </c>
      <c r="D62" s="88">
        <v>4</v>
      </c>
      <c r="E62" s="127">
        <v>735026</v>
      </c>
    </row>
    <row r="63" spans="2:5" x14ac:dyDescent="0.25">
      <c r="B63" s="88" t="s">
        <v>109</v>
      </c>
      <c r="C63" s="88" t="s">
        <v>117</v>
      </c>
      <c r="D63" s="88">
        <v>1</v>
      </c>
      <c r="E63" s="127">
        <v>549696</v>
      </c>
    </row>
    <row r="64" spans="2:5" x14ac:dyDescent="0.25">
      <c r="B64" s="88" t="s">
        <v>8</v>
      </c>
      <c r="C64" s="88" t="s">
        <v>115</v>
      </c>
      <c r="D64" s="88">
        <v>2</v>
      </c>
      <c r="E64" s="127">
        <v>727667</v>
      </c>
    </row>
    <row r="65" spans="1:7" x14ac:dyDescent="0.25">
      <c r="B65" s="88" t="s">
        <v>8</v>
      </c>
      <c r="C65" s="88" t="s">
        <v>546</v>
      </c>
      <c r="D65" s="88">
        <v>1</v>
      </c>
      <c r="E65" s="127">
        <v>16522</v>
      </c>
    </row>
    <row r="66" spans="1:7" x14ac:dyDescent="0.25">
      <c r="B66" s="88" t="s">
        <v>331</v>
      </c>
      <c r="C66" s="88" t="s">
        <v>332</v>
      </c>
      <c r="D66" s="88">
        <v>1</v>
      </c>
      <c r="E66" s="127">
        <v>399820</v>
      </c>
    </row>
    <row r="67" spans="1:7" x14ac:dyDescent="0.25">
      <c r="A67" s="195">
        <v>2020</v>
      </c>
      <c r="B67" s="195"/>
      <c r="C67" s="195"/>
      <c r="D67" s="227">
        <f>SUM(D68:D88)</f>
        <v>41</v>
      </c>
      <c r="E67" s="228">
        <f>SUM(E68:E88)</f>
        <v>12309835</v>
      </c>
      <c r="F67" s="195"/>
      <c r="G67" t="s">
        <v>108</v>
      </c>
    </row>
    <row r="68" spans="1:7" x14ac:dyDescent="0.25">
      <c r="B68" s="145" t="s">
        <v>5</v>
      </c>
      <c r="C68" s="145" t="s">
        <v>540</v>
      </c>
      <c r="D68" s="145">
        <v>1</v>
      </c>
      <c r="E68" s="146">
        <v>441649</v>
      </c>
    </row>
    <row r="69" spans="1:7" x14ac:dyDescent="0.25">
      <c r="B69" s="145" t="s">
        <v>5</v>
      </c>
      <c r="C69" s="145" t="s">
        <v>6</v>
      </c>
      <c r="D69" s="145">
        <v>1</v>
      </c>
      <c r="E69" s="146">
        <v>199733</v>
      </c>
    </row>
    <row r="70" spans="1:7" x14ac:dyDescent="0.25">
      <c r="B70" s="145" t="s">
        <v>183</v>
      </c>
      <c r="C70" s="145" t="s">
        <v>543</v>
      </c>
      <c r="D70" s="145">
        <v>2</v>
      </c>
      <c r="E70" s="146">
        <v>135420</v>
      </c>
    </row>
    <row r="71" spans="1:7" x14ac:dyDescent="0.25">
      <c r="B71" s="145" t="s">
        <v>183</v>
      </c>
      <c r="C71" s="145" t="s">
        <v>184</v>
      </c>
      <c r="D71" s="145">
        <v>1</v>
      </c>
      <c r="E71" s="146">
        <v>152000</v>
      </c>
    </row>
    <row r="72" spans="1:7" x14ac:dyDescent="0.25">
      <c r="B72" s="145" t="s">
        <v>183</v>
      </c>
      <c r="C72" s="145" t="s">
        <v>541</v>
      </c>
      <c r="D72" s="145">
        <v>4</v>
      </c>
      <c r="E72" s="146">
        <v>839265</v>
      </c>
    </row>
    <row r="73" spans="1:7" x14ac:dyDescent="0.25">
      <c r="B73" s="145" t="s">
        <v>183</v>
      </c>
      <c r="C73" s="145" t="s">
        <v>542</v>
      </c>
      <c r="D73" s="145">
        <v>1</v>
      </c>
      <c r="E73" s="146">
        <v>295879</v>
      </c>
    </row>
    <row r="74" spans="1:7" x14ac:dyDescent="0.25">
      <c r="B74" s="145" t="s">
        <v>368</v>
      </c>
      <c r="C74" s="145" t="s">
        <v>544</v>
      </c>
      <c r="D74" s="145">
        <v>3</v>
      </c>
      <c r="E74" s="146">
        <v>1388091</v>
      </c>
    </row>
    <row r="75" spans="1:7" x14ac:dyDescent="0.25">
      <c r="B75" s="145" t="s">
        <v>368</v>
      </c>
      <c r="C75" s="145" t="s">
        <v>114</v>
      </c>
      <c r="D75" s="145">
        <v>1</v>
      </c>
      <c r="E75" s="146">
        <v>184000</v>
      </c>
    </row>
    <row r="76" spans="1:7" x14ac:dyDescent="0.25">
      <c r="B76" s="145" t="s">
        <v>368</v>
      </c>
      <c r="C76" s="145" t="s">
        <v>113</v>
      </c>
      <c r="D76" s="145">
        <v>2</v>
      </c>
      <c r="E76" s="146">
        <v>953083</v>
      </c>
    </row>
    <row r="77" spans="1:7" x14ac:dyDescent="0.25">
      <c r="B77" s="145" t="s">
        <v>111</v>
      </c>
      <c r="C77" s="145" t="s">
        <v>328</v>
      </c>
      <c r="D77" s="145">
        <v>1</v>
      </c>
      <c r="E77" s="146">
        <v>451360</v>
      </c>
    </row>
    <row r="78" spans="1:7" x14ac:dyDescent="0.25">
      <c r="B78" s="145" t="s">
        <v>111</v>
      </c>
      <c r="C78" s="145" t="s">
        <v>329</v>
      </c>
      <c r="D78" s="145">
        <v>1</v>
      </c>
      <c r="E78" s="146">
        <v>375000</v>
      </c>
    </row>
    <row r="79" spans="1:7" x14ac:dyDescent="0.25">
      <c r="B79" s="145" t="s">
        <v>111</v>
      </c>
      <c r="C79" s="145" t="s">
        <v>185</v>
      </c>
      <c r="D79" s="145">
        <v>3</v>
      </c>
      <c r="E79" s="146">
        <v>628265</v>
      </c>
    </row>
    <row r="80" spans="1:7" x14ac:dyDescent="0.25">
      <c r="B80" s="145" t="s">
        <v>110</v>
      </c>
      <c r="C80" s="145" t="s">
        <v>119</v>
      </c>
      <c r="D80" s="145">
        <v>3</v>
      </c>
      <c r="E80" s="146">
        <v>476135</v>
      </c>
    </row>
    <row r="81" spans="1:8" x14ac:dyDescent="0.25">
      <c r="B81" s="145" t="s">
        <v>110</v>
      </c>
      <c r="C81" s="145" t="s">
        <v>330</v>
      </c>
      <c r="D81" s="145">
        <v>1</v>
      </c>
      <c r="E81" s="146">
        <v>529627</v>
      </c>
    </row>
    <row r="82" spans="1:8" x14ac:dyDescent="0.25">
      <c r="B82" s="145" t="s">
        <v>110</v>
      </c>
      <c r="C82" s="145" t="s">
        <v>186</v>
      </c>
      <c r="D82" s="145">
        <v>3</v>
      </c>
      <c r="E82" s="146">
        <v>381980</v>
      </c>
    </row>
    <row r="83" spans="1:8" x14ac:dyDescent="0.25">
      <c r="B83" s="145" t="s">
        <v>110</v>
      </c>
      <c r="C83" s="145" t="s">
        <v>704</v>
      </c>
      <c r="D83" s="145">
        <v>1</v>
      </c>
      <c r="E83" s="146">
        <v>265000</v>
      </c>
    </row>
    <row r="84" spans="1:8" x14ac:dyDescent="0.25">
      <c r="B84" s="145" t="s">
        <v>109</v>
      </c>
      <c r="C84" s="145" t="s">
        <v>117</v>
      </c>
      <c r="D84" s="145">
        <v>2</v>
      </c>
      <c r="E84" s="146">
        <v>114943</v>
      </c>
    </row>
    <row r="85" spans="1:8" x14ac:dyDescent="0.25">
      <c r="B85" s="145" t="s">
        <v>109</v>
      </c>
      <c r="C85" s="145" t="s">
        <v>116</v>
      </c>
      <c r="D85" s="145">
        <v>5</v>
      </c>
      <c r="E85" s="146">
        <v>800585</v>
      </c>
    </row>
    <row r="86" spans="1:8" x14ac:dyDescent="0.25">
      <c r="B86" s="145" t="s">
        <v>8</v>
      </c>
      <c r="C86" s="145" t="s">
        <v>115</v>
      </c>
      <c r="D86" s="145">
        <v>3</v>
      </c>
      <c r="E86" s="146">
        <v>3343280</v>
      </c>
    </row>
    <row r="87" spans="1:8" x14ac:dyDescent="0.25">
      <c r="B87" s="145" t="s">
        <v>8</v>
      </c>
      <c r="C87" s="145" t="s">
        <v>546</v>
      </c>
      <c r="D87" s="145">
        <v>1</v>
      </c>
      <c r="E87" s="146">
        <v>309558</v>
      </c>
    </row>
    <row r="88" spans="1:8" x14ac:dyDescent="0.25">
      <c r="B88" s="145" t="s">
        <v>331</v>
      </c>
      <c r="C88" s="145" t="s">
        <v>763</v>
      </c>
      <c r="D88" s="145">
        <v>1</v>
      </c>
      <c r="E88" s="146">
        <v>44982</v>
      </c>
    </row>
    <row r="89" spans="1:8" x14ac:dyDescent="0.25">
      <c r="A89" s="164">
        <v>2019</v>
      </c>
      <c r="B89" s="164"/>
      <c r="C89" s="164"/>
      <c r="D89" s="164">
        <f>SUM(D90:D108)</f>
        <v>36</v>
      </c>
      <c r="E89" s="165">
        <f>SUM(E90:E108)</f>
        <v>10291881</v>
      </c>
      <c r="F89" s="164"/>
      <c r="G89" t="s">
        <v>108</v>
      </c>
      <c r="H89" t="s">
        <v>108</v>
      </c>
    </row>
    <row r="90" spans="1:8" x14ac:dyDescent="0.25">
      <c r="B90" s="166" t="s">
        <v>5</v>
      </c>
      <c r="C90" s="166" t="s">
        <v>6</v>
      </c>
      <c r="D90" s="166">
        <v>1</v>
      </c>
      <c r="E90" s="167">
        <v>465165</v>
      </c>
    </row>
    <row r="91" spans="1:8" x14ac:dyDescent="0.25">
      <c r="B91" s="166" t="s">
        <v>5</v>
      </c>
      <c r="C91" s="166" t="s">
        <v>256</v>
      </c>
      <c r="D91" s="166">
        <v>1</v>
      </c>
      <c r="E91" s="167">
        <v>45579</v>
      </c>
    </row>
    <row r="92" spans="1:8" x14ac:dyDescent="0.25">
      <c r="B92" s="166" t="s">
        <v>5</v>
      </c>
      <c r="C92" s="166" t="s">
        <v>182</v>
      </c>
      <c r="D92" s="166">
        <v>1</v>
      </c>
      <c r="E92" s="167">
        <v>900000</v>
      </c>
    </row>
    <row r="93" spans="1:8" x14ac:dyDescent="0.25">
      <c r="B93" s="166" t="s">
        <v>183</v>
      </c>
      <c r="C93" s="166" t="s">
        <v>543</v>
      </c>
      <c r="D93" s="166">
        <v>2</v>
      </c>
      <c r="E93" s="167">
        <v>112591</v>
      </c>
    </row>
    <row r="94" spans="1:8" x14ac:dyDescent="0.25">
      <c r="B94" s="166" t="s">
        <v>183</v>
      </c>
      <c r="C94" s="166" t="s">
        <v>542</v>
      </c>
      <c r="D94" s="166">
        <v>1</v>
      </c>
      <c r="E94" s="167">
        <v>174490</v>
      </c>
    </row>
    <row r="95" spans="1:8" x14ac:dyDescent="0.25">
      <c r="B95" s="166" t="s">
        <v>368</v>
      </c>
      <c r="C95" s="166" t="s">
        <v>113</v>
      </c>
      <c r="D95" s="166">
        <v>1</v>
      </c>
      <c r="E95" s="167">
        <v>1683798</v>
      </c>
    </row>
    <row r="96" spans="1:8" x14ac:dyDescent="0.25">
      <c r="B96" s="166" t="s">
        <v>368</v>
      </c>
      <c r="C96" s="166" t="s">
        <v>112</v>
      </c>
      <c r="D96" s="166">
        <v>1</v>
      </c>
      <c r="E96" s="167">
        <v>1075000</v>
      </c>
    </row>
    <row r="97" spans="1:5" x14ac:dyDescent="0.25">
      <c r="B97" s="166" t="s">
        <v>368</v>
      </c>
      <c r="C97" s="166" t="s">
        <v>544</v>
      </c>
      <c r="D97" s="166">
        <v>2</v>
      </c>
      <c r="E97" s="167">
        <v>1299198</v>
      </c>
    </row>
    <row r="98" spans="1:5" x14ac:dyDescent="0.25">
      <c r="B98" s="166" t="s">
        <v>368</v>
      </c>
      <c r="C98" s="166" t="s">
        <v>114</v>
      </c>
      <c r="D98" s="166">
        <v>2</v>
      </c>
      <c r="E98" s="167">
        <v>345172</v>
      </c>
    </row>
    <row r="99" spans="1:5" x14ac:dyDescent="0.25">
      <c r="B99" s="166" t="s">
        <v>111</v>
      </c>
      <c r="C99" s="166" t="s">
        <v>329</v>
      </c>
      <c r="D99" s="166">
        <v>1</v>
      </c>
      <c r="E99" s="167">
        <v>375000</v>
      </c>
    </row>
    <row r="100" spans="1:5" x14ac:dyDescent="0.25">
      <c r="B100" s="166" t="s">
        <v>111</v>
      </c>
      <c r="C100" s="166" t="s">
        <v>817</v>
      </c>
      <c r="D100" s="166">
        <v>1</v>
      </c>
      <c r="E100" s="167">
        <v>49995</v>
      </c>
    </row>
    <row r="101" spans="1:5" x14ac:dyDescent="0.25">
      <c r="B101" s="166" t="s">
        <v>111</v>
      </c>
      <c r="C101" s="166" t="s">
        <v>185</v>
      </c>
      <c r="D101" s="166">
        <v>1</v>
      </c>
      <c r="E101" s="167">
        <v>16000</v>
      </c>
    </row>
    <row r="102" spans="1:5" x14ac:dyDescent="0.25">
      <c r="B102" s="166" t="s">
        <v>110</v>
      </c>
      <c r="C102" s="166" t="s">
        <v>119</v>
      </c>
      <c r="D102" s="166">
        <v>10</v>
      </c>
      <c r="E102" s="167">
        <v>1667847</v>
      </c>
    </row>
    <row r="103" spans="1:5" x14ac:dyDescent="0.25">
      <c r="B103" s="166" t="s">
        <v>109</v>
      </c>
      <c r="C103" s="166" t="s">
        <v>117</v>
      </c>
      <c r="D103" s="166">
        <v>1</v>
      </c>
      <c r="E103" s="167">
        <v>15755</v>
      </c>
    </row>
    <row r="104" spans="1:5" x14ac:dyDescent="0.25">
      <c r="B104" s="166" t="s">
        <v>109</v>
      </c>
      <c r="C104" s="166" t="s">
        <v>545</v>
      </c>
      <c r="D104" s="166">
        <v>1</v>
      </c>
      <c r="E104" s="167">
        <v>466860</v>
      </c>
    </row>
    <row r="105" spans="1:5" x14ac:dyDescent="0.25">
      <c r="B105" s="166" t="s">
        <v>109</v>
      </c>
      <c r="C105" s="166" t="s">
        <v>116</v>
      </c>
      <c r="D105" s="166">
        <v>6</v>
      </c>
      <c r="E105" s="167">
        <v>772811</v>
      </c>
    </row>
    <row r="106" spans="1:5" x14ac:dyDescent="0.25">
      <c r="B106" s="166" t="s">
        <v>8</v>
      </c>
      <c r="C106" s="166" t="s">
        <v>546</v>
      </c>
      <c r="D106" s="166">
        <v>1</v>
      </c>
      <c r="E106" s="167">
        <v>733949</v>
      </c>
    </row>
    <row r="107" spans="1:5" x14ac:dyDescent="0.25">
      <c r="B107" s="166" t="s">
        <v>331</v>
      </c>
      <c r="C107" s="166" t="s">
        <v>818</v>
      </c>
      <c r="D107" s="166">
        <v>1</v>
      </c>
      <c r="E107" s="167">
        <v>38946</v>
      </c>
    </row>
    <row r="108" spans="1:5" x14ac:dyDescent="0.25">
      <c r="B108" s="166" t="s">
        <v>331</v>
      </c>
      <c r="C108" s="166" t="s">
        <v>763</v>
      </c>
      <c r="D108" s="166">
        <v>1</v>
      </c>
      <c r="E108" s="167">
        <v>53725</v>
      </c>
    </row>
    <row r="110" spans="1:5" x14ac:dyDescent="0.25">
      <c r="A110" s="192">
        <v>2018</v>
      </c>
      <c r="B110" s="193"/>
      <c r="C110" s="193"/>
      <c r="D110" s="193">
        <v>32</v>
      </c>
      <c r="E110" s="194">
        <v>11575860</v>
      </c>
    </row>
    <row r="111" spans="1:5" x14ac:dyDescent="0.25">
      <c r="B111" t="s">
        <v>357</v>
      </c>
    </row>
    <row r="116" spans="1:5" x14ac:dyDescent="0.25">
      <c r="A116" s="192">
        <v>2017</v>
      </c>
      <c r="B116" s="193"/>
      <c r="C116" s="193"/>
      <c r="D116" s="193">
        <v>32</v>
      </c>
      <c r="E116" s="194">
        <v>9306807</v>
      </c>
    </row>
    <row r="117" spans="1:5" x14ac:dyDescent="0.25">
      <c r="A117" s="1"/>
      <c r="E117" s="244"/>
    </row>
    <row r="118" spans="1:5" x14ac:dyDescent="0.25">
      <c r="A118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3221-35C8-41E5-8418-8BB0358622A5}">
  <dimension ref="A1:I50"/>
  <sheetViews>
    <sheetView workbookViewId="0">
      <selection activeCell="I16" sqref="I16"/>
    </sheetView>
  </sheetViews>
  <sheetFormatPr defaultRowHeight="15" x14ac:dyDescent="0.25"/>
  <cols>
    <col min="5" max="5" width="11.140625" style="2" bestFit="1" customWidth="1"/>
    <col min="9" max="9" width="11.140625" bestFit="1" customWidth="1"/>
  </cols>
  <sheetData>
    <row r="1" spans="1:9" ht="15.75" x14ac:dyDescent="0.25">
      <c r="A1" s="3" t="s">
        <v>7</v>
      </c>
      <c r="B1" s="3" t="s">
        <v>0</v>
      </c>
      <c r="C1" s="3" t="s">
        <v>1</v>
      </c>
      <c r="D1" s="3" t="s">
        <v>3</v>
      </c>
      <c r="E1" s="4" t="s">
        <v>2</v>
      </c>
      <c r="F1" s="3" t="s">
        <v>819</v>
      </c>
      <c r="G1" s="1" t="s">
        <v>4</v>
      </c>
    </row>
    <row r="2" spans="1:9" x14ac:dyDescent="0.25">
      <c r="A2" s="77">
        <v>2023</v>
      </c>
      <c r="B2" s="77"/>
      <c r="C2" s="77"/>
      <c r="D2" s="77">
        <f>SUM(D3:D10)</f>
        <v>9</v>
      </c>
      <c r="E2" s="78">
        <f>SUM(E3:E10)</f>
        <v>2871544</v>
      </c>
      <c r="F2" s="77"/>
      <c r="G2" t="s">
        <v>108</v>
      </c>
      <c r="H2" t="s">
        <v>108</v>
      </c>
      <c r="I2" t="s">
        <v>108</v>
      </c>
    </row>
    <row r="3" spans="1:9" x14ac:dyDescent="0.25">
      <c r="B3" s="73" t="s">
        <v>5</v>
      </c>
      <c r="C3" s="73" t="s">
        <v>6</v>
      </c>
      <c r="D3" s="73">
        <v>1</v>
      </c>
      <c r="E3" s="76">
        <v>99883</v>
      </c>
    </row>
    <row r="4" spans="1:9" x14ac:dyDescent="0.25">
      <c r="B4" s="73" t="s">
        <v>183</v>
      </c>
      <c r="C4" s="73" t="s">
        <v>542</v>
      </c>
      <c r="D4" s="73">
        <v>1</v>
      </c>
      <c r="E4" s="76">
        <v>75000</v>
      </c>
    </row>
    <row r="5" spans="1:9" x14ac:dyDescent="0.25">
      <c r="B5" s="73" t="s">
        <v>107</v>
      </c>
      <c r="C5" s="73" t="s">
        <v>114</v>
      </c>
      <c r="D5" s="73">
        <v>2</v>
      </c>
      <c r="E5" s="76">
        <v>1344235</v>
      </c>
    </row>
    <row r="6" spans="1:9" x14ac:dyDescent="0.25">
      <c r="B6" s="73" t="s">
        <v>110</v>
      </c>
      <c r="C6" s="73" t="s">
        <v>119</v>
      </c>
      <c r="D6" s="73">
        <v>1</v>
      </c>
      <c r="E6" s="76">
        <v>30383</v>
      </c>
    </row>
    <row r="7" spans="1:9" x14ac:dyDescent="0.25">
      <c r="B7" s="73" t="s">
        <v>110</v>
      </c>
      <c r="C7" s="73" t="s">
        <v>258</v>
      </c>
      <c r="D7" s="73">
        <v>1</v>
      </c>
      <c r="E7" s="76">
        <v>15158</v>
      </c>
    </row>
    <row r="8" spans="1:9" x14ac:dyDescent="0.25">
      <c r="B8" s="73" t="s">
        <v>109</v>
      </c>
      <c r="C8" s="73" t="s">
        <v>545</v>
      </c>
      <c r="D8" s="73">
        <v>1</v>
      </c>
      <c r="E8" s="76">
        <v>449994</v>
      </c>
    </row>
    <row r="9" spans="1:9" x14ac:dyDescent="0.25">
      <c r="B9" s="73" t="s">
        <v>109</v>
      </c>
      <c r="C9" s="73" t="s">
        <v>852</v>
      </c>
      <c r="D9" s="73">
        <v>1</v>
      </c>
      <c r="E9" s="76">
        <v>112495</v>
      </c>
    </row>
    <row r="10" spans="1:9" x14ac:dyDescent="0.25">
      <c r="B10" s="73" t="s">
        <v>331</v>
      </c>
      <c r="C10" s="73" t="s">
        <v>332</v>
      </c>
      <c r="D10" s="73">
        <v>1</v>
      </c>
      <c r="E10" s="76">
        <v>744396</v>
      </c>
    </row>
    <row r="11" spans="1:9" x14ac:dyDescent="0.25">
      <c r="A11" s="79">
        <v>2022</v>
      </c>
      <c r="B11" s="79"/>
      <c r="C11" s="79"/>
      <c r="D11" s="79">
        <f>SUM(D12:D20)</f>
        <v>13</v>
      </c>
      <c r="E11" s="80">
        <f>SUM(E12:E20)</f>
        <v>3963293</v>
      </c>
      <c r="F11" s="79"/>
      <c r="G11" t="s">
        <v>108</v>
      </c>
      <c r="H11" t="s">
        <v>108</v>
      </c>
      <c r="I11" s="2" t="s">
        <v>108</v>
      </c>
    </row>
    <row r="12" spans="1:9" x14ac:dyDescent="0.25">
      <c r="B12" s="51" t="s">
        <v>5</v>
      </c>
      <c r="C12" s="51" t="s">
        <v>6</v>
      </c>
      <c r="D12" s="51">
        <v>1</v>
      </c>
      <c r="E12" s="81">
        <v>62476</v>
      </c>
    </row>
    <row r="13" spans="1:9" x14ac:dyDescent="0.25">
      <c r="B13" s="51" t="s">
        <v>5</v>
      </c>
      <c r="C13" s="51" t="s">
        <v>182</v>
      </c>
      <c r="D13" s="51">
        <v>1</v>
      </c>
      <c r="E13" s="81">
        <v>271016</v>
      </c>
    </row>
    <row r="14" spans="1:9" x14ac:dyDescent="0.25">
      <c r="B14" s="51" t="s">
        <v>5</v>
      </c>
      <c r="C14" s="51" t="s">
        <v>256</v>
      </c>
      <c r="D14" s="51">
        <v>1</v>
      </c>
      <c r="E14" s="81">
        <v>262971</v>
      </c>
    </row>
    <row r="15" spans="1:9" x14ac:dyDescent="0.25">
      <c r="B15" s="51" t="s">
        <v>183</v>
      </c>
      <c r="C15" s="51" t="s">
        <v>542</v>
      </c>
      <c r="D15" s="51">
        <v>1</v>
      </c>
      <c r="E15" s="81">
        <v>75000</v>
      </c>
    </row>
    <row r="16" spans="1:9" x14ac:dyDescent="0.25">
      <c r="B16" s="51" t="s">
        <v>107</v>
      </c>
      <c r="C16" s="51" t="s">
        <v>544</v>
      </c>
      <c r="D16" s="51">
        <v>2</v>
      </c>
      <c r="E16" s="81">
        <v>1574931</v>
      </c>
    </row>
    <row r="17" spans="1:8" x14ac:dyDescent="0.25">
      <c r="B17" s="51" t="s">
        <v>107</v>
      </c>
      <c r="C17" s="51" t="s">
        <v>114</v>
      </c>
      <c r="D17" s="51">
        <v>2</v>
      </c>
      <c r="E17" s="81">
        <v>566992</v>
      </c>
    </row>
    <row r="18" spans="1:8" x14ac:dyDescent="0.25">
      <c r="B18" s="51" t="s">
        <v>110</v>
      </c>
      <c r="C18" s="51" t="s">
        <v>258</v>
      </c>
      <c r="D18" s="51">
        <v>1</v>
      </c>
      <c r="E18" s="81">
        <v>79099</v>
      </c>
    </row>
    <row r="19" spans="1:8" x14ac:dyDescent="0.25">
      <c r="B19" s="51" t="s">
        <v>110</v>
      </c>
      <c r="C19" s="51" t="s">
        <v>119</v>
      </c>
      <c r="D19" s="51">
        <v>3</v>
      </c>
      <c r="E19" s="81">
        <v>559003</v>
      </c>
    </row>
    <row r="20" spans="1:8" x14ac:dyDescent="0.25">
      <c r="B20" s="51" t="s">
        <v>109</v>
      </c>
      <c r="C20" s="51" t="s">
        <v>852</v>
      </c>
      <c r="D20" s="51">
        <v>1</v>
      </c>
      <c r="E20" s="81">
        <v>511805</v>
      </c>
    </row>
    <row r="21" spans="1:8" x14ac:dyDescent="0.25">
      <c r="A21" s="125">
        <v>2021</v>
      </c>
      <c r="B21" s="125"/>
      <c r="C21" s="125"/>
      <c r="D21" s="125">
        <f>SUM(D22:D26)</f>
        <v>7</v>
      </c>
      <c r="E21" s="126">
        <f>SUM(E22:E26)</f>
        <v>1264565</v>
      </c>
      <c r="F21" s="125"/>
      <c r="G21" t="s">
        <v>108</v>
      </c>
      <c r="H21" t="s">
        <v>108</v>
      </c>
    </row>
    <row r="22" spans="1:8" x14ac:dyDescent="0.25">
      <c r="B22" s="88" t="s">
        <v>5</v>
      </c>
      <c r="C22" s="88" t="s">
        <v>6</v>
      </c>
      <c r="D22" s="88">
        <v>2</v>
      </c>
      <c r="E22" s="127">
        <v>264998</v>
      </c>
    </row>
    <row r="23" spans="1:8" x14ac:dyDescent="0.25">
      <c r="B23" s="88" t="s">
        <v>368</v>
      </c>
      <c r="C23" s="88" t="s">
        <v>114</v>
      </c>
      <c r="D23" s="88">
        <v>1</v>
      </c>
      <c r="E23" s="127">
        <v>46000</v>
      </c>
    </row>
    <row r="24" spans="1:8" x14ac:dyDescent="0.25">
      <c r="B24" s="88" t="s">
        <v>110</v>
      </c>
      <c r="C24" s="88" t="s">
        <v>119</v>
      </c>
      <c r="D24" s="88">
        <v>2</v>
      </c>
      <c r="E24" s="127">
        <v>537601</v>
      </c>
    </row>
    <row r="25" spans="1:8" x14ac:dyDescent="0.25">
      <c r="B25" s="88" t="s">
        <v>110</v>
      </c>
      <c r="C25" s="88" t="s">
        <v>704</v>
      </c>
      <c r="D25" s="88">
        <v>1</v>
      </c>
      <c r="E25" s="127">
        <v>284964</v>
      </c>
    </row>
    <row r="26" spans="1:8" x14ac:dyDescent="0.25">
      <c r="B26" s="88" t="s">
        <v>109</v>
      </c>
      <c r="C26" s="88" t="s">
        <v>852</v>
      </c>
      <c r="D26" s="88">
        <v>1</v>
      </c>
      <c r="E26" s="127">
        <v>131002</v>
      </c>
    </row>
    <row r="27" spans="1:8" x14ac:dyDescent="0.25">
      <c r="A27" s="195">
        <v>2020</v>
      </c>
      <c r="B27" s="195"/>
      <c r="C27" s="195"/>
      <c r="D27" s="227">
        <f>SUM(D28:D33)</f>
        <v>8</v>
      </c>
      <c r="E27" s="228">
        <f>SUM(E28:E33)</f>
        <v>2487761</v>
      </c>
      <c r="F27" s="195"/>
      <c r="G27" t="s">
        <v>108</v>
      </c>
      <c r="H27" t="s">
        <v>108</v>
      </c>
    </row>
    <row r="28" spans="1:8" x14ac:dyDescent="0.25">
      <c r="B28" s="145" t="s">
        <v>5</v>
      </c>
      <c r="C28" s="145" t="s">
        <v>6</v>
      </c>
      <c r="D28" s="145">
        <v>2</v>
      </c>
      <c r="E28" s="146">
        <v>1134990</v>
      </c>
    </row>
    <row r="29" spans="1:8" x14ac:dyDescent="0.25">
      <c r="B29" s="145" t="s">
        <v>5</v>
      </c>
      <c r="C29" s="145" t="s">
        <v>182</v>
      </c>
      <c r="D29" s="145">
        <v>1</v>
      </c>
      <c r="E29" s="146">
        <v>476566</v>
      </c>
    </row>
    <row r="30" spans="1:8" x14ac:dyDescent="0.25">
      <c r="B30" s="145" t="s">
        <v>368</v>
      </c>
      <c r="C30" s="145" t="s">
        <v>114</v>
      </c>
      <c r="D30" s="145">
        <v>2</v>
      </c>
      <c r="E30" s="146">
        <v>203775</v>
      </c>
    </row>
    <row r="31" spans="1:8" x14ac:dyDescent="0.25">
      <c r="B31" s="145" t="s">
        <v>110</v>
      </c>
      <c r="C31" s="145" t="s">
        <v>704</v>
      </c>
      <c r="D31" s="145">
        <v>1</v>
      </c>
      <c r="E31" s="146">
        <v>35000</v>
      </c>
    </row>
    <row r="32" spans="1:8" x14ac:dyDescent="0.25">
      <c r="B32" s="145" t="s">
        <v>109</v>
      </c>
      <c r="C32" s="145" t="s">
        <v>545</v>
      </c>
      <c r="D32" s="145">
        <v>1</v>
      </c>
      <c r="E32" s="146">
        <v>329085</v>
      </c>
    </row>
    <row r="33" spans="1:8" x14ac:dyDescent="0.25">
      <c r="B33" s="145" t="s">
        <v>109</v>
      </c>
      <c r="C33" s="145" t="s">
        <v>116</v>
      </c>
      <c r="D33" s="145">
        <v>1</v>
      </c>
      <c r="E33" s="146">
        <v>308345</v>
      </c>
    </row>
    <row r="34" spans="1:8" x14ac:dyDescent="0.25">
      <c r="A34" s="164">
        <v>2019</v>
      </c>
      <c r="B34" s="164"/>
      <c r="C34" s="164"/>
      <c r="D34" s="164">
        <f>SUM(D35:D40)</f>
        <v>7</v>
      </c>
      <c r="E34" s="165">
        <f>SUM(E35:E40)</f>
        <v>1844445</v>
      </c>
      <c r="F34" s="164"/>
      <c r="G34" t="s">
        <v>108</v>
      </c>
      <c r="H34" t="s">
        <v>108</v>
      </c>
    </row>
    <row r="35" spans="1:8" x14ac:dyDescent="0.25">
      <c r="B35" s="166" t="s">
        <v>368</v>
      </c>
      <c r="C35" s="166" t="s">
        <v>544</v>
      </c>
      <c r="D35" s="166">
        <v>1</v>
      </c>
      <c r="E35" s="167">
        <v>52091</v>
      </c>
    </row>
    <row r="36" spans="1:8" x14ac:dyDescent="0.25">
      <c r="B36" s="166" t="s">
        <v>368</v>
      </c>
      <c r="C36" s="166" t="s">
        <v>114</v>
      </c>
      <c r="D36" s="166">
        <v>1</v>
      </c>
      <c r="E36" s="167">
        <v>665960</v>
      </c>
    </row>
    <row r="37" spans="1:8" x14ac:dyDescent="0.25">
      <c r="B37" s="166" t="s">
        <v>110</v>
      </c>
      <c r="C37" s="166" t="s">
        <v>119</v>
      </c>
      <c r="D37" s="166">
        <v>2</v>
      </c>
      <c r="E37" s="167">
        <v>701556</v>
      </c>
    </row>
    <row r="38" spans="1:8" x14ac:dyDescent="0.25">
      <c r="B38" s="166" t="s">
        <v>110</v>
      </c>
      <c r="C38" s="166" t="s">
        <v>330</v>
      </c>
      <c r="D38" s="166">
        <v>1</v>
      </c>
      <c r="E38" s="167">
        <v>20000</v>
      </c>
    </row>
    <row r="39" spans="1:8" x14ac:dyDescent="0.25">
      <c r="B39" s="166" t="s">
        <v>109</v>
      </c>
      <c r="C39" s="166" t="s">
        <v>545</v>
      </c>
      <c r="D39" s="166">
        <v>1</v>
      </c>
      <c r="E39" s="167">
        <v>362854</v>
      </c>
    </row>
    <row r="40" spans="1:8" x14ac:dyDescent="0.25">
      <c r="B40" s="166" t="s">
        <v>109</v>
      </c>
      <c r="C40" s="166" t="s">
        <v>852</v>
      </c>
      <c r="D40" s="166">
        <v>1</v>
      </c>
      <c r="E40" s="167">
        <v>41984</v>
      </c>
    </row>
    <row r="42" spans="1:8" x14ac:dyDescent="0.25">
      <c r="A42" s="192">
        <v>2018</v>
      </c>
      <c r="B42" s="193"/>
      <c r="C42" s="193"/>
      <c r="D42" s="193">
        <v>6</v>
      </c>
      <c r="E42" s="194">
        <v>2358391</v>
      </c>
    </row>
    <row r="43" spans="1:8" x14ac:dyDescent="0.25">
      <c r="B43" t="s">
        <v>357</v>
      </c>
    </row>
    <row r="48" spans="1:8" x14ac:dyDescent="0.25">
      <c r="A48" s="192">
        <v>2017</v>
      </c>
      <c r="B48" s="193"/>
      <c r="C48" s="193"/>
      <c r="D48" s="193">
        <v>5</v>
      </c>
      <c r="E48" s="194">
        <v>1952974</v>
      </c>
    </row>
    <row r="49" spans="1:5" x14ac:dyDescent="0.25">
      <c r="A49" s="1"/>
      <c r="E49" s="244"/>
    </row>
    <row r="50" spans="1:5" x14ac:dyDescent="0.25">
      <c r="A50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3F89-9E64-4982-A89F-108DF4A4E523}">
  <dimension ref="A1:AT41"/>
  <sheetViews>
    <sheetView topLeftCell="A10" workbookViewId="0">
      <selection activeCell="A27" sqref="A27:F27"/>
    </sheetView>
  </sheetViews>
  <sheetFormatPr defaultColWidth="8.85546875" defaultRowHeight="15" x14ac:dyDescent="0.25"/>
  <cols>
    <col min="9" max="9" width="10.85546875" bestFit="1" customWidth="1"/>
    <col min="18" max="18" width="11.85546875" bestFit="1" customWidth="1"/>
    <col min="27" max="27" width="10.85546875" bestFit="1" customWidth="1"/>
    <col min="35" max="36" width="10.85546875" bestFit="1" customWidth="1"/>
    <col min="45" max="45" width="11.85546875" bestFit="1" customWidth="1"/>
  </cols>
  <sheetData>
    <row r="1" spans="1:46" ht="38.25" x14ac:dyDescent="0.25">
      <c r="A1" s="10" t="s">
        <v>99</v>
      </c>
      <c r="B1" s="10" t="s">
        <v>100</v>
      </c>
      <c r="C1" s="10" t="s">
        <v>101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>
        <v>2023</v>
      </c>
      <c r="J1" s="10" t="s">
        <v>99</v>
      </c>
      <c r="K1" s="10" t="s">
        <v>100</v>
      </c>
      <c r="L1" s="10" t="s">
        <v>101</v>
      </c>
      <c r="M1" s="10" t="s">
        <v>102</v>
      </c>
      <c r="N1" s="10" t="s">
        <v>103</v>
      </c>
      <c r="O1" s="10" t="s">
        <v>104</v>
      </c>
      <c r="P1" s="10" t="s">
        <v>105</v>
      </c>
      <c r="Q1" s="10" t="s">
        <v>106</v>
      </c>
      <c r="R1">
        <v>2022</v>
      </c>
      <c r="S1" s="10" t="s">
        <v>99</v>
      </c>
      <c r="T1" s="10" t="s">
        <v>100</v>
      </c>
      <c r="U1" s="10" t="s">
        <v>101</v>
      </c>
      <c r="V1" s="10" t="s">
        <v>102</v>
      </c>
      <c r="W1" s="10" t="s">
        <v>103</v>
      </c>
      <c r="X1" s="10" t="s">
        <v>104</v>
      </c>
      <c r="Y1" s="10" t="s">
        <v>105</v>
      </c>
      <c r="Z1" s="10" t="s">
        <v>106</v>
      </c>
      <c r="AA1">
        <v>2021</v>
      </c>
      <c r="AB1" s="10" t="s">
        <v>99</v>
      </c>
      <c r="AC1" s="10" t="s">
        <v>100</v>
      </c>
      <c r="AD1" s="10" t="s">
        <v>101</v>
      </c>
      <c r="AE1" s="10" t="s">
        <v>102</v>
      </c>
      <c r="AF1" s="10" t="s">
        <v>103</v>
      </c>
      <c r="AG1" s="10" t="s">
        <v>104</v>
      </c>
      <c r="AH1" s="10" t="s">
        <v>105</v>
      </c>
      <c r="AI1" s="10" t="s">
        <v>106</v>
      </c>
      <c r="AJ1">
        <v>2020</v>
      </c>
      <c r="AK1" s="10" t="s">
        <v>99</v>
      </c>
      <c r="AL1" s="10" t="s">
        <v>100</v>
      </c>
      <c r="AM1" s="10" t="s">
        <v>101</v>
      </c>
      <c r="AN1" s="10" t="s">
        <v>102</v>
      </c>
      <c r="AO1" s="10" t="s">
        <v>103</v>
      </c>
      <c r="AP1" s="10" t="s">
        <v>104</v>
      </c>
      <c r="AQ1" s="10" t="s">
        <v>105</v>
      </c>
      <c r="AR1" s="10" t="s">
        <v>106</v>
      </c>
      <c r="AS1">
        <v>2019</v>
      </c>
    </row>
    <row r="2" spans="1:46" ht="204" x14ac:dyDescent="0.25">
      <c r="A2" s="11" t="s">
        <v>9</v>
      </c>
      <c r="B2" s="12" t="s">
        <v>10</v>
      </c>
      <c r="C2" s="11" t="s">
        <v>11</v>
      </c>
      <c r="D2" s="11" t="s">
        <v>11</v>
      </c>
      <c r="E2" s="11" t="s">
        <v>12</v>
      </c>
      <c r="F2" s="11" t="s">
        <v>13</v>
      </c>
      <c r="G2" s="11" t="s">
        <v>14</v>
      </c>
      <c r="H2" s="13">
        <v>2099031</v>
      </c>
      <c r="J2" s="29" t="s">
        <v>121</v>
      </c>
      <c r="K2" s="30" t="s">
        <v>122</v>
      </c>
      <c r="L2" s="29" t="s">
        <v>123</v>
      </c>
      <c r="M2" s="29" t="s">
        <v>11</v>
      </c>
      <c r="N2" s="29" t="s">
        <v>57</v>
      </c>
      <c r="O2" s="29" t="s">
        <v>124</v>
      </c>
      <c r="P2" s="29">
        <v>122</v>
      </c>
      <c r="Q2" s="31">
        <v>9741348</v>
      </c>
      <c r="S2" s="29" t="s">
        <v>121</v>
      </c>
      <c r="T2" s="30" t="s">
        <v>122</v>
      </c>
      <c r="U2" s="29" t="s">
        <v>123</v>
      </c>
      <c r="V2" s="29" t="s">
        <v>11</v>
      </c>
      <c r="W2" s="29" t="s">
        <v>57</v>
      </c>
      <c r="X2" s="29" t="s">
        <v>124</v>
      </c>
      <c r="Y2" s="29">
        <v>121</v>
      </c>
      <c r="Z2" s="31">
        <v>6000000</v>
      </c>
      <c r="AB2" s="128" t="s">
        <v>244</v>
      </c>
      <c r="AC2" s="129" t="s">
        <v>301</v>
      </c>
      <c r="AD2" s="128" t="s">
        <v>123</v>
      </c>
      <c r="AE2" s="128" t="s">
        <v>32</v>
      </c>
      <c r="AF2" s="128" t="s">
        <v>195</v>
      </c>
      <c r="AG2" s="128" t="s">
        <v>302</v>
      </c>
      <c r="AH2" s="128">
        <v>120</v>
      </c>
      <c r="AI2" s="130">
        <v>78950</v>
      </c>
      <c r="AK2" s="5" t="s">
        <v>287</v>
      </c>
      <c r="AL2" s="6" t="s">
        <v>288</v>
      </c>
      <c r="AM2" s="5" t="s">
        <v>178</v>
      </c>
      <c r="AN2" s="5" t="s">
        <v>178</v>
      </c>
      <c r="AO2" s="5" t="s">
        <v>289</v>
      </c>
      <c r="AP2" s="5" t="s">
        <v>290</v>
      </c>
      <c r="AQ2" s="5">
        <v>119</v>
      </c>
      <c r="AR2" s="7">
        <v>103092</v>
      </c>
    </row>
    <row r="3" spans="1:46" ht="191.25" x14ac:dyDescent="0.25">
      <c r="A3" s="11" t="s">
        <v>15</v>
      </c>
      <c r="B3" s="12" t="s">
        <v>16</v>
      </c>
      <c r="C3" s="11" t="s">
        <v>11</v>
      </c>
      <c r="D3" s="11" t="s">
        <v>11</v>
      </c>
      <c r="E3" s="11" t="s">
        <v>17</v>
      </c>
      <c r="F3" s="11" t="s">
        <v>18</v>
      </c>
      <c r="G3" s="11">
        <v>123</v>
      </c>
      <c r="H3" s="13">
        <v>1475996</v>
      </c>
      <c r="J3" s="29" t="s">
        <v>121</v>
      </c>
      <c r="K3" s="30" t="s">
        <v>122</v>
      </c>
      <c r="L3" s="29" t="s">
        <v>123</v>
      </c>
      <c r="M3" s="29" t="s">
        <v>11</v>
      </c>
      <c r="N3" s="29" t="s">
        <v>134</v>
      </c>
      <c r="O3" s="29" t="s">
        <v>124</v>
      </c>
      <c r="P3" s="29">
        <v>122</v>
      </c>
      <c r="Q3" s="31">
        <v>709607</v>
      </c>
      <c r="R3" s="9">
        <f>Q2+Q3</f>
        <v>10450955</v>
      </c>
      <c r="S3" s="29" t="s">
        <v>121</v>
      </c>
      <c r="T3" s="30" t="s">
        <v>122</v>
      </c>
      <c r="U3" s="29" t="s">
        <v>123</v>
      </c>
      <c r="V3" s="29" t="s">
        <v>11</v>
      </c>
      <c r="W3" s="29" t="s">
        <v>134</v>
      </c>
      <c r="X3" s="29" t="s">
        <v>124</v>
      </c>
      <c r="Y3" s="29">
        <v>121</v>
      </c>
      <c r="Z3" s="31">
        <v>2000000</v>
      </c>
      <c r="AB3" s="128" t="s">
        <v>244</v>
      </c>
      <c r="AC3" s="129" t="s">
        <v>311</v>
      </c>
      <c r="AD3" s="128" t="s">
        <v>32</v>
      </c>
      <c r="AE3" s="128" t="s">
        <v>32</v>
      </c>
      <c r="AF3" s="128" t="s">
        <v>195</v>
      </c>
      <c r="AG3" s="128" t="s">
        <v>312</v>
      </c>
      <c r="AH3" s="128">
        <v>120</v>
      </c>
      <c r="AI3" s="130">
        <v>36293</v>
      </c>
      <c r="AK3" s="147" t="s">
        <v>244</v>
      </c>
      <c r="AL3" s="148" t="s">
        <v>301</v>
      </c>
      <c r="AM3" s="147" t="s">
        <v>32</v>
      </c>
      <c r="AN3" s="147" t="s">
        <v>32</v>
      </c>
      <c r="AO3" s="147" t="s">
        <v>195</v>
      </c>
      <c r="AP3" s="147" t="s">
        <v>302</v>
      </c>
      <c r="AQ3" s="147">
        <v>119</v>
      </c>
      <c r="AR3" s="149">
        <v>65957</v>
      </c>
    </row>
    <row r="4" spans="1:46" ht="229.5" x14ac:dyDescent="0.25">
      <c r="A4" s="11" t="s">
        <v>19</v>
      </c>
      <c r="B4" s="12" t="s">
        <v>20</v>
      </c>
      <c r="C4" s="11" t="s">
        <v>11</v>
      </c>
      <c r="D4" s="11" t="s">
        <v>11</v>
      </c>
      <c r="E4" s="11" t="s">
        <v>17</v>
      </c>
      <c r="F4" s="11" t="s">
        <v>21</v>
      </c>
      <c r="G4" s="11" t="s">
        <v>14</v>
      </c>
      <c r="H4" s="13">
        <v>1214122</v>
      </c>
      <c r="J4" s="5" t="s">
        <v>146</v>
      </c>
      <c r="K4" s="6" t="s">
        <v>147</v>
      </c>
      <c r="L4" s="5" t="s">
        <v>148</v>
      </c>
      <c r="M4" s="5" t="s">
        <v>137</v>
      </c>
      <c r="N4" s="5" t="s">
        <v>138</v>
      </c>
      <c r="O4" s="5" t="s">
        <v>149</v>
      </c>
      <c r="P4" s="5" t="s">
        <v>140</v>
      </c>
      <c r="Q4" s="7">
        <v>346686</v>
      </c>
      <c r="S4" s="29" t="s">
        <v>121</v>
      </c>
      <c r="T4" s="30" t="s">
        <v>122</v>
      </c>
      <c r="U4" s="29" t="s">
        <v>123</v>
      </c>
      <c r="V4" s="29" t="s">
        <v>123</v>
      </c>
      <c r="W4" s="29" t="s">
        <v>205</v>
      </c>
      <c r="X4" s="29" t="s">
        <v>124</v>
      </c>
      <c r="Y4" s="29">
        <v>121</v>
      </c>
      <c r="Z4" s="31">
        <v>500000</v>
      </c>
      <c r="AA4" s="9">
        <f>Z2+Z3+Z4</f>
        <v>8500000</v>
      </c>
      <c r="AB4" s="128" t="s">
        <v>240</v>
      </c>
      <c r="AC4" s="129" t="s">
        <v>260</v>
      </c>
      <c r="AD4" s="128" t="s">
        <v>32</v>
      </c>
      <c r="AE4" s="128" t="s">
        <v>32</v>
      </c>
      <c r="AF4" s="128" t="s">
        <v>165</v>
      </c>
      <c r="AG4" s="128" t="s">
        <v>261</v>
      </c>
      <c r="AH4" s="128">
        <v>120</v>
      </c>
      <c r="AI4" s="130">
        <v>1028242</v>
      </c>
      <c r="AK4" s="147" t="s">
        <v>244</v>
      </c>
      <c r="AL4" s="148" t="s">
        <v>311</v>
      </c>
      <c r="AM4" s="147" t="s">
        <v>32</v>
      </c>
      <c r="AN4" s="147" t="s">
        <v>32</v>
      </c>
      <c r="AO4" s="147" t="s">
        <v>195</v>
      </c>
      <c r="AP4" s="147" t="s">
        <v>312</v>
      </c>
      <c r="AQ4" s="147">
        <v>119</v>
      </c>
      <c r="AR4" s="149">
        <v>167637</v>
      </c>
    </row>
    <row r="5" spans="1:46" ht="318.75" x14ac:dyDescent="0.25">
      <c r="A5" s="11" t="s">
        <v>22</v>
      </c>
      <c r="B5" s="12" t="s">
        <v>23</v>
      </c>
      <c r="C5" s="11" t="s">
        <v>11</v>
      </c>
      <c r="D5" s="11" t="s">
        <v>11</v>
      </c>
      <c r="E5" s="11" t="s">
        <v>17</v>
      </c>
      <c r="F5" s="11" t="s">
        <v>24</v>
      </c>
      <c r="G5" s="11" t="s">
        <v>14</v>
      </c>
      <c r="H5" s="13">
        <v>1008721</v>
      </c>
      <c r="J5" s="48" t="s">
        <v>135</v>
      </c>
      <c r="K5" s="49" t="s">
        <v>136</v>
      </c>
      <c r="L5" s="48" t="s">
        <v>32</v>
      </c>
      <c r="M5" s="48" t="s">
        <v>137</v>
      </c>
      <c r="N5" s="48" t="s">
        <v>138</v>
      </c>
      <c r="O5" s="48" t="s">
        <v>139</v>
      </c>
      <c r="P5" s="48" t="s">
        <v>140</v>
      </c>
      <c r="Q5" s="50">
        <v>419998</v>
      </c>
      <c r="S5" s="82" t="s">
        <v>159</v>
      </c>
      <c r="T5" s="83" t="s">
        <v>206</v>
      </c>
      <c r="U5" s="82" t="s">
        <v>32</v>
      </c>
      <c r="V5" s="82" t="s">
        <v>32</v>
      </c>
      <c r="W5" s="82" t="s">
        <v>161</v>
      </c>
      <c r="X5" s="82" t="s">
        <v>207</v>
      </c>
      <c r="Y5" s="82">
        <v>121</v>
      </c>
      <c r="Z5" s="84">
        <v>499866</v>
      </c>
      <c r="AB5" s="128" t="s">
        <v>159</v>
      </c>
      <c r="AC5" s="129" t="s">
        <v>160</v>
      </c>
      <c r="AD5" s="128" t="s">
        <v>32</v>
      </c>
      <c r="AE5" s="128" t="s">
        <v>32</v>
      </c>
      <c r="AF5" s="128" t="s">
        <v>161</v>
      </c>
      <c r="AG5" s="128" t="s">
        <v>162</v>
      </c>
      <c r="AH5" s="128">
        <v>120</v>
      </c>
      <c r="AI5" s="130">
        <v>249148</v>
      </c>
      <c r="AJ5" s="131">
        <f>AI5+AI4+AI3+AI2</f>
        <v>1392633</v>
      </c>
      <c r="AK5" s="147" t="s">
        <v>121</v>
      </c>
      <c r="AL5" s="148" t="s">
        <v>341</v>
      </c>
      <c r="AM5" s="147" t="s">
        <v>32</v>
      </c>
      <c r="AN5" s="147" t="s">
        <v>32</v>
      </c>
      <c r="AO5" s="147" t="s">
        <v>195</v>
      </c>
      <c r="AP5" s="147" t="s">
        <v>342</v>
      </c>
      <c r="AQ5" s="147">
        <v>119</v>
      </c>
      <c r="AR5" s="149">
        <v>651698</v>
      </c>
      <c r="AS5" s="116">
        <f>AR5+AR4+AR3</f>
        <v>885292</v>
      </c>
    </row>
    <row r="6" spans="1:46" ht="191.25" x14ac:dyDescent="0.25">
      <c r="A6" s="11" t="s">
        <v>73</v>
      </c>
      <c r="B6" s="12" t="s">
        <v>74</v>
      </c>
      <c r="C6" s="11" t="s">
        <v>11</v>
      </c>
      <c r="D6" s="11" t="s">
        <v>11</v>
      </c>
      <c r="E6" s="11" t="s">
        <v>75</v>
      </c>
      <c r="F6" s="11" t="s">
        <v>76</v>
      </c>
      <c r="G6" s="11">
        <v>123</v>
      </c>
      <c r="H6" s="13">
        <v>99445</v>
      </c>
      <c r="I6" s="14">
        <f>H6+H5+H4+H3+H2</f>
        <v>5897315</v>
      </c>
      <c r="J6" s="48" t="s">
        <v>159</v>
      </c>
      <c r="K6" s="49" t="s">
        <v>160</v>
      </c>
      <c r="L6" s="48" t="s">
        <v>32</v>
      </c>
      <c r="M6" s="48" t="s">
        <v>32</v>
      </c>
      <c r="N6" s="48" t="s">
        <v>161</v>
      </c>
      <c r="O6" s="48" t="s">
        <v>162</v>
      </c>
      <c r="P6" s="48">
        <v>122</v>
      </c>
      <c r="Q6" s="50">
        <v>230021</v>
      </c>
      <c r="S6" s="82" t="s">
        <v>193</v>
      </c>
      <c r="T6" s="83" t="s">
        <v>194</v>
      </c>
      <c r="U6" s="82" t="s">
        <v>32</v>
      </c>
      <c r="V6" s="82" t="s">
        <v>32</v>
      </c>
      <c r="W6" s="82" t="s">
        <v>195</v>
      </c>
      <c r="X6" s="82" t="s">
        <v>196</v>
      </c>
      <c r="Y6" s="82">
        <v>121</v>
      </c>
      <c r="Z6" s="84">
        <v>677575</v>
      </c>
      <c r="AB6" s="24" t="s">
        <v>240</v>
      </c>
      <c r="AC6" s="25" t="s">
        <v>241</v>
      </c>
      <c r="AD6" s="24" t="s">
        <v>178</v>
      </c>
      <c r="AE6" s="24" t="s">
        <v>137</v>
      </c>
      <c r="AF6" s="24" t="s">
        <v>138</v>
      </c>
      <c r="AG6" s="24" t="s">
        <v>243</v>
      </c>
      <c r="AH6" s="24">
        <v>120</v>
      </c>
      <c r="AI6" s="26">
        <v>293112</v>
      </c>
      <c r="AJ6" s="9" t="s">
        <v>108</v>
      </c>
      <c r="AK6" s="5" t="s">
        <v>278</v>
      </c>
      <c r="AL6" s="6" t="s">
        <v>279</v>
      </c>
      <c r="AM6" s="5" t="s">
        <v>143</v>
      </c>
      <c r="AN6" s="5" t="s">
        <v>280</v>
      </c>
      <c r="AO6" s="5" t="s">
        <v>281</v>
      </c>
      <c r="AP6" s="5" t="s">
        <v>282</v>
      </c>
      <c r="AQ6" s="5">
        <v>119</v>
      </c>
      <c r="AR6" s="7">
        <v>156646</v>
      </c>
    </row>
    <row r="7" spans="1:46" ht="165.75" x14ac:dyDescent="0.25">
      <c r="A7" s="15" t="s">
        <v>25</v>
      </c>
      <c r="B7" s="16" t="s">
        <v>26</v>
      </c>
      <c r="C7" s="15" t="s">
        <v>27</v>
      </c>
      <c r="D7" s="15" t="s">
        <v>27</v>
      </c>
      <c r="E7" s="15" t="s">
        <v>28</v>
      </c>
      <c r="F7" s="15" t="s">
        <v>29</v>
      </c>
      <c r="G7" s="15">
        <v>423</v>
      </c>
      <c r="H7" s="17">
        <v>546482</v>
      </c>
      <c r="J7" s="48" t="s">
        <v>163</v>
      </c>
      <c r="K7" s="49" t="s">
        <v>164</v>
      </c>
      <c r="L7" s="48" t="s">
        <v>32</v>
      </c>
      <c r="M7" s="48" t="s">
        <v>32</v>
      </c>
      <c r="N7" s="48" t="s">
        <v>165</v>
      </c>
      <c r="O7" s="48" t="s">
        <v>166</v>
      </c>
      <c r="P7" s="48">
        <v>122</v>
      </c>
      <c r="Q7" s="50">
        <v>140899</v>
      </c>
      <c r="S7" s="82" t="s">
        <v>159</v>
      </c>
      <c r="T7" s="83" t="s">
        <v>160</v>
      </c>
      <c r="U7" s="82" t="s">
        <v>32</v>
      </c>
      <c r="V7" s="82" t="s">
        <v>32</v>
      </c>
      <c r="W7" s="82" t="s">
        <v>161</v>
      </c>
      <c r="X7" s="82" t="s">
        <v>162</v>
      </c>
      <c r="Y7" s="82">
        <v>121</v>
      </c>
      <c r="Z7" s="84">
        <v>225849</v>
      </c>
      <c r="AB7" s="24" t="s">
        <v>240</v>
      </c>
      <c r="AC7" s="25" t="s">
        <v>241</v>
      </c>
      <c r="AD7" s="24" t="s">
        <v>178</v>
      </c>
      <c r="AE7" s="24" t="s">
        <v>178</v>
      </c>
      <c r="AF7" s="24" t="s">
        <v>242</v>
      </c>
      <c r="AG7" s="24" t="s">
        <v>243</v>
      </c>
      <c r="AH7" s="24">
        <v>120</v>
      </c>
      <c r="AI7" s="26">
        <v>87934</v>
      </c>
      <c r="AJ7" s="9"/>
      <c r="AK7" s="5" t="s">
        <v>197</v>
      </c>
      <c r="AL7" s="6" t="s">
        <v>198</v>
      </c>
      <c r="AM7" s="5" t="s">
        <v>199</v>
      </c>
      <c r="AN7" s="5" t="s">
        <v>199</v>
      </c>
      <c r="AO7" s="5" t="s">
        <v>132</v>
      </c>
      <c r="AP7" s="5" t="s">
        <v>200</v>
      </c>
      <c r="AQ7" s="5">
        <v>419</v>
      </c>
      <c r="AR7" s="7">
        <v>959696</v>
      </c>
    </row>
    <row r="8" spans="1:46" ht="178.5" x14ac:dyDescent="0.25">
      <c r="A8" s="15" t="s">
        <v>25</v>
      </c>
      <c r="B8" s="16" t="s">
        <v>66</v>
      </c>
      <c r="C8" s="15" t="s">
        <v>27</v>
      </c>
      <c r="D8" s="15" t="s">
        <v>27</v>
      </c>
      <c r="E8" s="15" t="s">
        <v>28</v>
      </c>
      <c r="F8" s="15" t="s">
        <v>67</v>
      </c>
      <c r="G8" s="15">
        <v>423</v>
      </c>
      <c r="H8" s="17">
        <v>139898</v>
      </c>
      <c r="I8" s="18">
        <f>H7+H8</f>
        <v>686380</v>
      </c>
      <c r="J8" s="48" t="s">
        <v>30</v>
      </c>
      <c r="K8" s="49" t="s">
        <v>169</v>
      </c>
      <c r="L8" s="48" t="s">
        <v>32</v>
      </c>
      <c r="M8" s="48" t="s">
        <v>32</v>
      </c>
      <c r="N8" s="48" t="s">
        <v>88</v>
      </c>
      <c r="O8" s="48" t="s">
        <v>170</v>
      </c>
      <c r="P8" s="48">
        <v>122</v>
      </c>
      <c r="Q8" s="50">
        <v>71669</v>
      </c>
      <c r="R8" s="52">
        <f>Q8+Q7+Q6+Q5</f>
        <v>862587</v>
      </c>
      <c r="S8" s="85" t="s">
        <v>224</v>
      </c>
      <c r="T8" s="86" t="s">
        <v>225</v>
      </c>
      <c r="U8" s="85" t="s">
        <v>32</v>
      </c>
      <c r="V8" s="85" t="s">
        <v>32</v>
      </c>
      <c r="W8" s="85" t="s">
        <v>33</v>
      </c>
      <c r="X8" s="85" t="s">
        <v>226</v>
      </c>
      <c r="Y8" s="85">
        <v>121</v>
      </c>
      <c r="Z8" s="87">
        <v>147724</v>
      </c>
      <c r="AB8" s="24" t="s">
        <v>240</v>
      </c>
      <c r="AC8" s="25" t="s">
        <v>241</v>
      </c>
      <c r="AD8" s="24" t="s">
        <v>178</v>
      </c>
      <c r="AE8" s="24" t="s">
        <v>32</v>
      </c>
      <c r="AF8" s="24" t="s">
        <v>33</v>
      </c>
      <c r="AG8" s="24" t="s">
        <v>243</v>
      </c>
      <c r="AH8" s="24">
        <v>120</v>
      </c>
      <c r="AI8" s="26">
        <v>117245</v>
      </c>
      <c r="AJ8" s="23">
        <f>AI6+AI7+AI8</f>
        <v>498291</v>
      </c>
      <c r="AK8" s="29" t="s">
        <v>336</v>
      </c>
      <c r="AL8" s="30" t="s">
        <v>337</v>
      </c>
      <c r="AM8" s="29" t="s">
        <v>338</v>
      </c>
      <c r="AN8" s="29" t="s">
        <v>338</v>
      </c>
      <c r="AO8" s="29" t="s">
        <v>339</v>
      </c>
      <c r="AP8" s="29" t="s">
        <v>340</v>
      </c>
      <c r="AQ8" s="29">
        <v>419</v>
      </c>
      <c r="AR8" s="31">
        <v>774990</v>
      </c>
      <c r="AS8" s="9">
        <f>AR8+AR9</f>
        <v>1074990</v>
      </c>
    </row>
    <row r="9" spans="1:46" ht="165.75" x14ac:dyDescent="0.25">
      <c r="A9" s="5" t="s">
        <v>51</v>
      </c>
      <c r="B9" s="6" t="s">
        <v>52</v>
      </c>
      <c r="C9" s="5" t="s">
        <v>53</v>
      </c>
      <c r="D9" s="5" t="s">
        <v>53</v>
      </c>
      <c r="E9" s="5" t="s">
        <v>54</v>
      </c>
      <c r="F9" s="5" t="s">
        <v>55</v>
      </c>
      <c r="G9" s="5" t="s">
        <v>56</v>
      </c>
      <c r="H9" s="7">
        <v>245000</v>
      </c>
      <c r="J9" s="5" t="s">
        <v>176</v>
      </c>
      <c r="K9" s="6" t="s">
        <v>177</v>
      </c>
      <c r="L9" s="5" t="s">
        <v>178</v>
      </c>
      <c r="M9" s="5" t="s">
        <v>178</v>
      </c>
      <c r="N9" s="5" t="s">
        <v>179</v>
      </c>
      <c r="O9" s="5" t="s">
        <v>180</v>
      </c>
      <c r="P9" s="5">
        <v>122</v>
      </c>
      <c r="Q9" s="7">
        <v>17798</v>
      </c>
      <c r="S9" s="85" t="s">
        <v>224</v>
      </c>
      <c r="T9" s="86" t="s">
        <v>225</v>
      </c>
      <c r="U9" s="85" t="s">
        <v>32</v>
      </c>
      <c r="V9" s="85" t="s">
        <v>63</v>
      </c>
      <c r="W9" s="85" t="s">
        <v>227</v>
      </c>
      <c r="X9" s="85" t="s">
        <v>226</v>
      </c>
      <c r="Y9" s="85">
        <v>121</v>
      </c>
      <c r="Z9" s="87">
        <v>147723</v>
      </c>
      <c r="AB9" s="15" t="s">
        <v>287</v>
      </c>
      <c r="AC9" s="16" t="s">
        <v>324</v>
      </c>
      <c r="AD9" s="15" t="s">
        <v>178</v>
      </c>
      <c r="AE9" s="15" t="s">
        <v>178</v>
      </c>
      <c r="AF9" s="15" t="s">
        <v>289</v>
      </c>
      <c r="AG9" s="15" t="s">
        <v>325</v>
      </c>
      <c r="AH9" s="15">
        <v>120</v>
      </c>
      <c r="AI9" s="17">
        <v>14630</v>
      </c>
      <c r="AK9" s="29" t="s">
        <v>336</v>
      </c>
      <c r="AL9" s="30" t="s">
        <v>337</v>
      </c>
      <c r="AM9" s="29" t="s">
        <v>338</v>
      </c>
      <c r="AN9" s="29" t="s">
        <v>259</v>
      </c>
      <c r="AO9" s="29" t="s">
        <v>57</v>
      </c>
      <c r="AP9" s="29" t="s">
        <v>340</v>
      </c>
      <c r="AQ9" s="29">
        <v>119</v>
      </c>
      <c r="AR9" s="31">
        <v>300000</v>
      </c>
    </row>
    <row r="10" spans="1:46" ht="255" x14ac:dyDescent="0.25">
      <c r="A10" s="5" t="s">
        <v>51</v>
      </c>
      <c r="B10" s="6" t="s">
        <v>82</v>
      </c>
      <c r="C10" s="5" t="s">
        <v>83</v>
      </c>
      <c r="D10" s="5" t="s">
        <v>83</v>
      </c>
      <c r="E10" s="5" t="s">
        <v>84</v>
      </c>
      <c r="F10" s="5" t="s">
        <v>85</v>
      </c>
      <c r="G10" s="5">
        <v>423</v>
      </c>
      <c r="H10" s="7">
        <v>72236</v>
      </c>
      <c r="J10" s="53" t="s">
        <v>9</v>
      </c>
      <c r="K10" s="54" t="s">
        <v>125</v>
      </c>
      <c r="L10" s="53" t="s">
        <v>11</v>
      </c>
      <c r="M10" s="53" t="s">
        <v>11</v>
      </c>
      <c r="N10" s="53" t="s">
        <v>12</v>
      </c>
      <c r="O10" s="53" t="s">
        <v>126</v>
      </c>
      <c r="P10" s="53">
        <v>122</v>
      </c>
      <c r="Q10" s="55">
        <v>2937276</v>
      </c>
      <c r="S10" s="85" t="s">
        <v>224</v>
      </c>
      <c r="T10" s="86" t="s">
        <v>225</v>
      </c>
      <c r="U10" s="85" t="s">
        <v>32</v>
      </c>
      <c r="V10" s="85" t="s">
        <v>32</v>
      </c>
      <c r="W10" s="85" t="s">
        <v>195</v>
      </c>
      <c r="X10" s="85" t="s">
        <v>226</v>
      </c>
      <c r="Y10" s="85">
        <v>121</v>
      </c>
      <c r="Z10" s="87">
        <v>147723</v>
      </c>
      <c r="AB10" s="132" t="s">
        <v>287</v>
      </c>
      <c r="AC10" s="133" t="s">
        <v>288</v>
      </c>
      <c r="AD10" s="132" t="s">
        <v>178</v>
      </c>
      <c r="AE10" s="132" t="s">
        <v>178</v>
      </c>
      <c r="AF10" s="132" t="s">
        <v>327</v>
      </c>
      <c r="AG10" s="132" t="s">
        <v>290</v>
      </c>
      <c r="AH10" s="132">
        <v>120</v>
      </c>
      <c r="AI10" s="134">
        <v>3124</v>
      </c>
      <c r="AJ10" s="9">
        <f>AI10+AI11</f>
        <v>133633</v>
      </c>
      <c r="AK10" s="5" t="s">
        <v>51</v>
      </c>
      <c r="AL10" s="6" t="s">
        <v>215</v>
      </c>
      <c r="AM10" s="5" t="s">
        <v>199</v>
      </c>
      <c r="AN10" s="5" t="s">
        <v>259</v>
      </c>
      <c r="AO10" s="5" t="s">
        <v>54</v>
      </c>
      <c r="AP10" s="5" t="s">
        <v>55</v>
      </c>
      <c r="AQ10" s="5">
        <v>119</v>
      </c>
      <c r="AR10" s="7">
        <v>230000</v>
      </c>
    </row>
    <row r="11" spans="1:46" ht="204" x14ac:dyDescent="0.25">
      <c r="A11" s="24" t="s">
        <v>30</v>
      </c>
      <c r="B11" s="25" t="s">
        <v>31</v>
      </c>
      <c r="C11" s="24" t="s">
        <v>32</v>
      </c>
      <c r="D11" s="24" t="s">
        <v>32</v>
      </c>
      <c r="E11" s="24" t="s">
        <v>33</v>
      </c>
      <c r="F11" s="24" t="s">
        <v>34</v>
      </c>
      <c r="G11" s="24">
        <v>123</v>
      </c>
      <c r="H11" s="26">
        <v>464468</v>
      </c>
      <c r="I11" s="27"/>
      <c r="J11" s="53" t="s">
        <v>15</v>
      </c>
      <c r="K11" s="54" t="s">
        <v>16</v>
      </c>
      <c r="L11" s="53" t="s">
        <v>11</v>
      </c>
      <c r="M11" s="53" t="s">
        <v>11</v>
      </c>
      <c r="N11" s="53" t="s">
        <v>17</v>
      </c>
      <c r="O11" s="53" t="s">
        <v>18</v>
      </c>
      <c r="P11" s="53">
        <v>122</v>
      </c>
      <c r="Q11" s="55">
        <v>1457951</v>
      </c>
      <c r="S11" s="82" t="s">
        <v>244</v>
      </c>
      <c r="T11" s="83" t="s">
        <v>245</v>
      </c>
      <c r="U11" s="82" t="s">
        <v>32</v>
      </c>
      <c r="V11" s="82" t="s">
        <v>32</v>
      </c>
      <c r="W11" s="82" t="s">
        <v>195</v>
      </c>
      <c r="X11" s="82" t="s">
        <v>246</v>
      </c>
      <c r="Y11" s="82">
        <v>121</v>
      </c>
      <c r="Z11" s="84">
        <v>69485</v>
      </c>
      <c r="AA11" s="89">
        <f>Z11+Z10+Z9+Z8+Z7+Z6+Z5</f>
        <v>1915945</v>
      </c>
      <c r="AB11" s="132" t="s">
        <v>287</v>
      </c>
      <c r="AC11" s="133" t="s">
        <v>288</v>
      </c>
      <c r="AD11" s="132" t="s">
        <v>178</v>
      </c>
      <c r="AE11" s="132" t="s">
        <v>178</v>
      </c>
      <c r="AF11" s="132" t="s">
        <v>289</v>
      </c>
      <c r="AG11" s="132" t="s">
        <v>290</v>
      </c>
      <c r="AH11" s="132">
        <v>120</v>
      </c>
      <c r="AI11" s="134">
        <v>130509</v>
      </c>
      <c r="AJ11" s="18">
        <f>AI9+AJ10</f>
        <v>148263</v>
      </c>
      <c r="AK11" s="150" t="s">
        <v>277</v>
      </c>
      <c r="AL11" s="151" t="s">
        <v>352</v>
      </c>
      <c r="AM11" s="150" t="s">
        <v>234</v>
      </c>
      <c r="AN11" s="150" t="s">
        <v>259</v>
      </c>
      <c r="AO11" s="150" t="s">
        <v>57</v>
      </c>
      <c r="AP11" s="150" t="s">
        <v>353</v>
      </c>
      <c r="AQ11" s="150">
        <v>119</v>
      </c>
      <c r="AR11" s="152">
        <v>33723</v>
      </c>
      <c r="AS11" s="120">
        <f>AR11+AR12</f>
        <v>44964</v>
      </c>
      <c r="AT11" t="s">
        <v>108</v>
      </c>
    </row>
    <row r="12" spans="1:46" ht="229.5" x14ac:dyDescent="0.25">
      <c r="A12" s="24" t="s">
        <v>30</v>
      </c>
      <c r="B12" s="25" t="s">
        <v>31</v>
      </c>
      <c r="C12" s="24" t="s">
        <v>32</v>
      </c>
      <c r="D12" s="24" t="s">
        <v>47</v>
      </c>
      <c r="E12" s="24" t="s">
        <v>72</v>
      </c>
      <c r="F12" s="24" t="s">
        <v>34</v>
      </c>
      <c r="G12" s="24">
        <v>123</v>
      </c>
      <c r="H12" s="26">
        <v>100000</v>
      </c>
      <c r="I12" s="27"/>
      <c r="J12" s="53" t="s">
        <v>22</v>
      </c>
      <c r="K12" s="54" t="s">
        <v>23</v>
      </c>
      <c r="L12" s="53" t="s">
        <v>11</v>
      </c>
      <c r="M12" s="53" t="s">
        <v>11</v>
      </c>
      <c r="N12" s="53" t="s">
        <v>17</v>
      </c>
      <c r="O12" s="53" t="s">
        <v>24</v>
      </c>
      <c r="P12" s="53">
        <v>122</v>
      </c>
      <c r="Q12" s="55">
        <v>998606</v>
      </c>
      <c r="S12" s="40" t="s">
        <v>220</v>
      </c>
      <c r="T12" s="41" t="s">
        <v>221</v>
      </c>
      <c r="U12" s="40" t="s">
        <v>148</v>
      </c>
      <c r="V12" s="40" t="s">
        <v>148</v>
      </c>
      <c r="W12" s="40" t="s">
        <v>222</v>
      </c>
      <c r="X12" s="40" t="s">
        <v>223</v>
      </c>
      <c r="Y12" s="40">
        <v>121</v>
      </c>
      <c r="Z12" s="42">
        <v>179211</v>
      </c>
      <c r="AB12" s="5" t="s">
        <v>146</v>
      </c>
      <c r="AC12" s="6" t="s">
        <v>231</v>
      </c>
      <c r="AD12" s="5" t="s">
        <v>148</v>
      </c>
      <c r="AE12" s="5" t="s">
        <v>148</v>
      </c>
      <c r="AF12" s="5" t="s">
        <v>232</v>
      </c>
      <c r="AG12" s="5" t="s">
        <v>233</v>
      </c>
      <c r="AH12" s="5">
        <v>120</v>
      </c>
      <c r="AI12" s="7">
        <v>122297</v>
      </c>
      <c r="AK12" s="150" t="s">
        <v>277</v>
      </c>
      <c r="AL12" s="151" t="s">
        <v>352</v>
      </c>
      <c r="AM12" s="150" t="s">
        <v>234</v>
      </c>
      <c r="AN12" s="150" t="s">
        <v>234</v>
      </c>
      <c r="AO12" s="150" t="s">
        <v>80</v>
      </c>
      <c r="AP12" s="150" t="s">
        <v>353</v>
      </c>
      <c r="AQ12" s="150">
        <v>119</v>
      </c>
      <c r="AR12" s="152">
        <v>11241</v>
      </c>
    </row>
    <row r="13" spans="1:46" ht="242.25" x14ac:dyDescent="0.25">
      <c r="A13" s="24" t="s">
        <v>30</v>
      </c>
      <c r="B13" s="25" t="s">
        <v>31</v>
      </c>
      <c r="C13" s="24" t="s">
        <v>32</v>
      </c>
      <c r="D13" s="24" t="s">
        <v>11</v>
      </c>
      <c r="E13" s="24" t="s">
        <v>57</v>
      </c>
      <c r="F13" s="24" t="s">
        <v>34</v>
      </c>
      <c r="G13" s="24">
        <v>123</v>
      </c>
      <c r="H13" s="26">
        <v>100000</v>
      </c>
      <c r="I13" s="28">
        <f>H11+H12+H13</f>
        <v>664468</v>
      </c>
      <c r="J13" s="53" t="s">
        <v>9</v>
      </c>
      <c r="K13" s="54" t="s">
        <v>167</v>
      </c>
      <c r="L13" s="53" t="s">
        <v>11</v>
      </c>
      <c r="M13" s="53" t="s">
        <v>11</v>
      </c>
      <c r="N13" s="53" t="s">
        <v>12</v>
      </c>
      <c r="O13" s="53" t="s">
        <v>168</v>
      </c>
      <c r="P13" s="53">
        <v>122</v>
      </c>
      <c r="Q13" s="55">
        <v>99966</v>
      </c>
      <c r="R13" s="56">
        <f>Q13+Q12+Q11+Q10</f>
        <v>5493799</v>
      </c>
      <c r="S13" s="40" t="s">
        <v>220</v>
      </c>
      <c r="T13" s="41" t="s">
        <v>221</v>
      </c>
      <c r="U13" s="40" t="s">
        <v>148</v>
      </c>
      <c r="V13" s="40" t="s">
        <v>11</v>
      </c>
      <c r="W13" s="40" t="s">
        <v>57</v>
      </c>
      <c r="X13" s="40" t="s">
        <v>223</v>
      </c>
      <c r="Y13" s="40">
        <v>121</v>
      </c>
      <c r="Z13" s="42">
        <v>157303</v>
      </c>
      <c r="AB13" s="135" t="s">
        <v>146</v>
      </c>
      <c r="AC13" s="136" t="s">
        <v>306</v>
      </c>
      <c r="AD13" s="135" t="s">
        <v>178</v>
      </c>
      <c r="AE13" s="135" t="s">
        <v>259</v>
      </c>
      <c r="AF13" s="135" t="s">
        <v>57</v>
      </c>
      <c r="AG13" s="135" t="s">
        <v>307</v>
      </c>
      <c r="AH13" s="135">
        <v>120</v>
      </c>
      <c r="AI13" s="137">
        <v>64743</v>
      </c>
      <c r="AK13" s="5" t="s">
        <v>308</v>
      </c>
      <c r="AL13" s="6" t="s">
        <v>309</v>
      </c>
      <c r="AM13" s="5" t="s">
        <v>293</v>
      </c>
      <c r="AN13" s="5" t="s">
        <v>293</v>
      </c>
      <c r="AO13" s="5" t="s">
        <v>326</v>
      </c>
      <c r="AP13" s="5" t="s">
        <v>310</v>
      </c>
      <c r="AQ13" s="5">
        <v>119</v>
      </c>
      <c r="AR13" s="7">
        <v>14843</v>
      </c>
    </row>
    <row r="14" spans="1:46" ht="216.75" x14ac:dyDescent="0.25">
      <c r="A14" s="20" t="s">
        <v>86</v>
      </c>
      <c r="B14" s="21" t="s">
        <v>87</v>
      </c>
      <c r="C14" s="20" t="s">
        <v>32</v>
      </c>
      <c r="D14" s="20" t="s">
        <v>32</v>
      </c>
      <c r="E14" s="20" t="s">
        <v>88</v>
      </c>
      <c r="F14" s="20" t="s">
        <v>89</v>
      </c>
      <c r="G14" s="20">
        <v>123</v>
      </c>
      <c r="H14" s="22">
        <v>50000</v>
      </c>
      <c r="I14" s="23">
        <f>I13+H14</f>
        <v>714468</v>
      </c>
      <c r="J14" s="57" t="s">
        <v>127</v>
      </c>
      <c r="K14" s="58" t="s">
        <v>128</v>
      </c>
      <c r="L14" s="57" t="s">
        <v>27</v>
      </c>
      <c r="M14" s="57" t="s">
        <v>27</v>
      </c>
      <c r="N14" s="57" t="s">
        <v>28</v>
      </c>
      <c r="O14" s="57" t="s">
        <v>129</v>
      </c>
      <c r="P14" s="57">
        <v>422</v>
      </c>
      <c r="Q14" s="59">
        <v>1468564</v>
      </c>
      <c r="S14" s="44" t="s">
        <v>146</v>
      </c>
      <c r="T14" s="45" t="s">
        <v>231</v>
      </c>
      <c r="U14" s="44" t="s">
        <v>148</v>
      </c>
      <c r="V14" s="44" t="s">
        <v>148</v>
      </c>
      <c r="W14" s="44" t="s">
        <v>232</v>
      </c>
      <c r="X14" s="44" t="s">
        <v>233</v>
      </c>
      <c r="Y14" s="44">
        <v>121</v>
      </c>
      <c r="Z14" s="46">
        <v>126088</v>
      </c>
      <c r="AA14" s="47">
        <f>Z12+Z13+Z14</f>
        <v>462602</v>
      </c>
      <c r="AB14" s="135" t="s">
        <v>278</v>
      </c>
      <c r="AC14" s="136" t="s">
        <v>279</v>
      </c>
      <c r="AD14" s="135" t="s">
        <v>143</v>
      </c>
      <c r="AE14" s="135" t="s">
        <v>280</v>
      </c>
      <c r="AF14" s="135" t="s">
        <v>281</v>
      </c>
      <c r="AG14" s="135" t="s">
        <v>282</v>
      </c>
      <c r="AH14" s="135">
        <v>120</v>
      </c>
      <c r="AI14" s="137">
        <v>155370</v>
      </c>
      <c r="AK14" s="5" t="s">
        <v>19</v>
      </c>
      <c r="AL14" s="6" t="s">
        <v>343</v>
      </c>
      <c r="AM14" s="5" t="s">
        <v>190</v>
      </c>
      <c r="AN14" s="5" t="s">
        <v>190</v>
      </c>
      <c r="AO14" s="5" t="s">
        <v>344</v>
      </c>
      <c r="AP14" s="5" t="s">
        <v>345</v>
      </c>
      <c r="AQ14" s="5">
        <v>119</v>
      </c>
      <c r="AR14" s="7">
        <v>449355</v>
      </c>
    </row>
    <row r="15" spans="1:46" ht="344.25" x14ac:dyDescent="0.25">
      <c r="A15" s="32" t="s">
        <v>35</v>
      </c>
      <c r="B15" s="33" t="s">
        <v>36</v>
      </c>
      <c r="C15" s="32" t="s">
        <v>37</v>
      </c>
      <c r="D15" s="32" t="s">
        <v>37</v>
      </c>
      <c r="E15" s="32" t="s">
        <v>38</v>
      </c>
      <c r="F15" s="32" t="s">
        <v>39</v>
      </c>
      <c r="G15" s="32">
        <v>123</v>
      </c>
      <c r="H15" s="34">
        <v>426219</v>
      </c>
      <c r="J15" s="57" t="s">
        <v>25</v>
      </c>
      <c r="K15" s="58" t="s">
        <v>66</v>
      </c>
      <c r="L15" s="57" t="s">
        <v>27</v>
      </c>
      <c r="M15" s="57" t="s">
        <v>27</v>
      </c>
      <c r="N15" s="57" t="s">
        <v>28</v>
      </c>
      <c r="O15" s="57" t="s">
        <v>67</v>
      </c>
      <c r="P15" s="57">
        <v>422</v>
      </c>
      <c r="Q15" s="59">
        <v>382237</v>
      </c>
      <c r="R15" s="60">
        <f>Q15+Q14</f>
        <v>1850801</v>
      </c>
      <c r="S15" s="5" t="s">
        <v>240</v>
      </c>
      <c r="T15" s="6" t="s">
        <v>241</v>
      </c>
      <c r="U15" s="5" t="s">
        <v>178</v>
      </c>
      <c r="V15" s="5" t="s">
        <v>178</v>
      </c>
      <c r="W15" s="5" t="s">
        <v>242</v>
      </c>
      <c r="X15" s="5" t="s">
        <v>243</v>
      </c>
      <c r="Y15" s="5">
        <v>121</v>
      </c>
      <c r="Z15" s="7">
        <v>87932</v>
      </c>
      <c r="AB15" s="5" t="s">
        <v>15</v>
      </c>
      <c r="AC15" s="6" t="s">
        <v>318</v>
      </c>
      <c r="AD15" s="5" t="s">
        <v>143</v>
      </c>
      <c r="AE15" s="5" t="s">
        <v>143</v>
      </c>
      <c r="AF15" s="5" t="s">
        <v>319</v>
      </c>
      <c r="AG15" s="5" t="s">
        <v>320</v>
      </c>
      <c r="AH15" s="5">
        <v>120</v>
      </c>
      <c r="AI15" s="7">
        <v>23400</v>
      </c>
      <c r="AK15" s="156" t="s">
        <v>68</v>
      </c>
      <c r="AL15" s="157" t="s">
        <v>171</v>
      </c>
      <c r="AM15" s="156" t="s">
        <v>172</v>
      </c>
      <c r="AN15" s="156" t="s">
        <v>172</v>
      </c>
      <c r="AO15" s="156" t="s">
        <v>173</v>
      </c>
      <c r="AP15" s="156" t="s">
        <v>174</v>
      </c>
      <c r="AQ15" s="156">
        <v>119</v>
      </c>
      <c r="AR15" s="158">
        <v>62065</v>
      </c>
    </row>
    <row r="16" spans="1:46" ht="344.25" x14ac:dyDescent="0.25">
      <c r="A16" s="32" t="s">
        <v>35</v>
      </c>
      <c r="B16" s="33" t="s">
        <v>36</v>
      </c>
      <c r="C16" s="32" t="s">
        <v>37</v>
      </c>
      <c r="D16" s="32" t="s">
        <v>11</v>
      </c>
      <c r="E16" s="32" t="s">
        <v>57</v>
      </c>
      <c r="F16" s="32" t="s">
        <v>39</v>
      </c>
      <c r="G16" s="32">
        <v>123</v>
      </c>
      <c r="H16" s="34">
        <v>219054</v>
      </c>
      <c r="I16" s="36">
        <f>H15+H16</f>
        <v>645273</v>
      </c>
      <c r="J16" s="61" t="s">
        <v>130</v>
      </c>
      <c r="K16" s="62" t="s">
        <v>131</v>
      </c>
      <c r="L16" s="61" t="s">
        <v>53</v>
      </c>
      <c r="M16" s="61" t="s">
        <v>53</v>
      </c>
      <c r="N16" s="61" t="s">
        <v>132</v>
      </c>
      <c r="O16" s="61" t="s">
        <v>133</v>
      </c>
      <c r="P16" s="61">
        <v>422</v>
      </c>
      <c r="Q16" s="63">
        <v>1410908</v>
      </c>
      <c r="S16" s="90" t="s">
        <v>197</v>
      </c>
      <c r="T16" s="91" t="s">
        <v>198</v>
      </c>
      <c r="U16" s="90" t="s">
        <v>199</v>
      </c>
      <c r="V16" s="90" t="s">
        <v>199</v>
      </c>
      <c r="W16" s="90" t="s">
        <v>132</v>
      </c>
      <c r="X16" s="90" t="s">
        <v>200</v>
      </c>
      <c r="Y16" s="90">
        <v>421</v>
      </c>
      <c r="Z16" s="92">
        <v>613860</v>
      </c>
      <c r="AB16" s="138" t="s">
        <v>197</v>
      </c>
      <c r="AC16" s="139" t="s">
        <v>198</v>
      </c>
      <c r="AD16" s="138" t="s">
        <v>199</v>
      </c>
      <c r="AE16" s="138" t="s">
        <v>199</v>
      </c>
      <c r="AF16" s="138" t="s">
        <v>132</v>
      </c>
      <c r="AG16" s="138" t="s">
        <v>200</v>
      </c>
      <c r="AH16" s="138">
        <v>420</v>
      </c>
      <c r="AI16" s="140">
        <v>963302</v>
      </c>
      <c r="AK16" s="156" t="s">
        <v>68</v>
      </c>
      <c r="AL16" s="157" t="s">
        <v>171</v>
      </c>
      <c r="AM16" s="156" t="s">
        <v>172</v>
      </c>
      <c r="AN16" s="156" t="s">
        <v>172</v>
      </c>
      <c r="AO16" s="156" t="s">
        <v>175</v>
      </c>
      <c r="AP16" s="156" t="s">
        <v>174</v>
      </c>
      <c r="AQ16" s="156">
        <v>119</v>
      </c>
      <c r="AR16" s="158">
        <v>62065</v>
      </c>
      <c r="AS16" s="159">
        <f>AR15+AR16</f>
        <v>124130</v>
      </c>
    </row>
    <row r="17" spans="1:45" ht="165.75" x14ac:dyDescent="0.25">
      <c r="A17" s="37" t="s">
        <v>45</v>
      </c>
      <c r="B17" s="38" t="s">
        <v>46</v>
      </c>
      <c r="C17" s="37" t="s">
        <v>47</v>
      </c>
      <c r="D17" s="37" t="s">
        <v>48</v>
      </c>
      <c r="E17" s="37" t="s">
        <v>49</v>
      </c>
      <c r="F17" s="37" t="s">
        <v>50</v>
      </c>
      <c r="G17" s="37">
        <v>123</v>
      </c>
      <c r="H17" s="39">
        <v>250000</v>
      </c>
      <c r="J17" s="61" t="s">
        <v>51</v>
      </c>
      <c r="K17" s="62" t="s">
        <v>52</v>
      </c>
      <c r="L17" s="61" t="s">
        <v>53</v>
      </c>
      <c r="M17" s="61" t="s">
        <v>53</v>
      </c>
      <c r="N17" s="61" t="s">
        <v>54</v>
      </c>
      <c r="O17" s="61" t="s">
        <v>55</v>
      </c>
      <c r="P17" s="61">
        <v>422</v>
      </c>
      <c r="Q17" s="63">
        <v>276000</v>
      </c>
      <c r="R17" s="64">
        <f>Q17+Q16</f>
        <v>1686908</v>
      </c>
      <c r="S17" s="90" t="s">
        <v>216</v>
      </c>
      <c r="T17" s="91" t="s">
        <v>217</v>
      </c>
      <c r="U17" s="90" t="s">
        <v>199</v>
      </c>
      <c r="V17" s="90" t="s">
        <v>199</v>
      </c>
      <c r="W17" s="90" t="s">
        <v>218</v>
      </c>
      <c r="X17" s="90" t="s">
        <v>219</v>
      </c>
      <c r="Y17" s="90">
        <v>421</v>
      </c>
      <c r="Z17" s="92">
        <v>227519</v>
      </c>
      <c r="AA17" s="93">
        <f>Z16+Z17</f>
        <v>841379</v>
      </c>
      <c r="AB17" s="138" t="s">
        <v>51</v>
      </c>
      <c r="AC17" s="139" t="s">
        <v>215</v>
      </c>
      <c r="AD17" s="138" t="s">
        <v>199</v>
      </c>
      <c r="AE17" s="138" t="s">
        <v>199</v>
      </c>
      <c r="AF17" s="138" t="s">
        <v>54</v>
      </c>
      <c r="AG17" s="138" t="s">
        <v>55</v>
      </c>
      <c r="AH17" s="138">
        <v>420</v>
      </c>
      <c r="AI17" s="140">
        <v>322000</v>
      </c>
      <c r="AJ17" s="141">
        <f>AI16+AI17</f>
        <v>1285302</v>
      </c>
      <c r="AK17" s="153" t="s">
        <v>58</v>
      </c>
      <c r="AL17" s="154" t="s">
        <v>254</v>
      </c>
      <c r="AM17" s="153" t="s">
        <v>42</v>
      </c>
      <c r="AN17" s="153" t="s">
        <v>42</v>
      </c>
      <c r="AO17" s="153" t="s">
        <v>43</v>
      </c>
      <c r="AP17" s="153" t="s">
        <v>255</v>
      </c>
      <c r="AQ17" s="153">
        <v>119</v>
      </c>
      <c r="AR17" s="155">
        <v>348957</v>
      </c>
    </row>
    <row r="18" spans="1:45" ht="395.25" x14ac:dyDescent="0.25">
      <c r="A18" s="37" t="s">
        <v>94</v>
      </c>
      <c r="B18" s="38" t="s">
        <v>95</v>
      </c>
      <c r="C18" s="37" t="s">
        <v>47</v>
      </c>
      <c r="D18" s="37" t="s">
        <v>47</v>
      </c>
      <c r="E18" s="37" t="s">
        <v>96</v>
      </c>
      <c r="F18" s="37" t="s">
        <v>97</v>
      </c>
      <c r="G18" s="37">
        <v>123</v>
      </c>
      <c r="H18" s="39">
        <v>17700</v>
      </c>
      <c r="I18" s="35">
        <f>H17+H18</f>
        <v>267700</v>
      </c>
      <c r="J18" s="5" t="s">
        <v>141</v>
      </c>
      <c r="K18" s="6" t="s">
        <v>142</v>
      </c>
      <c r="L18" s="5" t="s">
        <v>143</v>
      </c>
      <c r="M18" s="5" t="s">
        <v>143</v>
      </c>
      <c r="N18" s="5" t="s">
        <v>144</v>
      </c>
      <c r="O18" s="5" t="s">
        <v>145</v>
      </c>
      <c r="P18" s="5">
        <v>122</v>
      </c>
      <c r="Q18" s="7">
        <v>359828</v>
      </c>
      <c r="S18" s="5" t="s">
        <v>51</v>
      </c>
      <c r="T18" s="6" t="s">
        <v>215</v>
      </c>
      <c r="U18" s="5" t="s">
        <v>199</v>
      </c>
      <c r="V18" s="5" t="s">
        <v>11</v>
      </c>
      <c r="W18" s="5" t="s">
        <v>54</v>
      </c>
      <c r="X18" s="5" t="s">
        <v>55</v>
      </c>
      <c r="Y18" s="5">
        <v>121</v>
      </c>
      <c r="Z18" s="7">
        <v>230000</v>
      </c>
      <c r="AB18" s="11" t="s">
        <v>25</v>
      </c>
      <c r="AC18" s="12" t="s">
        <v>66</v>
      </c>
      <c r="AD18" s="11" t="s">
        <v>268</v>
      </c>
      <c r="AE18" s="11" t="s">
        <v>268</v>
      </c>
      <c r="AF18" s="11" t="s">
        <v>28</v>
      </c>
      <c r="AG18" s="11" t="s">
        <v>67</v>
      </c>
      <c r="AH18" s="11">
        <v>420</v>
      </c>
      <c r="AI18" s="13">
        <v>621717</v>
      </c>
      <c r="AK18" s="153" t="s">
        <v>347</v>
      </c>
      <c r="AL18" s="154" t="s">
        <v>348</v>
      </c>
      <c r="AM18" s="153" t="s">
        <v>42</v>
      </c>
      <c r="AN18" s="153" t="s">
        <v>42</v>
      </c>
      <c r="AO18" s="153" t="s">
        <v>349</v>
      </c>
      <c r="AP18" s="153" t="s">
        <v>350</v>
      </c>
      <c r="AQ18" s="153">
        <v>119</v>
      </c>
      <c r="AR18" s="155">
        <v>108245</v>
      </c>
      <c r="AS18" s="124">
        <f>AS20+AR18+AR17</f>
        <v>572406</v>
      </c>
    </row>
    <row r="19" spans="1:45" ht="216.75" x14ac:dyDescent="0.25">
      <c r="A19" s="40" t="s">
        <v>40</v>
      </c>
      <c r="B19" s="41" t="s">
        <v>41</v>
      </c>
      <c r="C19" s="40" t="s">
        <v>42</v>
      </c>
      <c r="D19" s="40" t="s">
        <v>42</v>
      </c>
      <c r="E19" s="40" t="s">
        <v>43</v>
      </c>
      <c r="F19" s="40" t="s">
        <v>44</v>
      </c>
      <c r="G19" s="40">
        <v>123</v>
      </c>
      <c r="H19" s="42">
        <v>264820</v>
      </c>
      <c r="J19" s="69" t="s">
        <v>154</v>
      </c>
      <c r="K19" s="70" t="s">
        <v>155</v>
      </c>
      <c r="L19" s="69" t="s">
        <v>156</v>
      </c>
      <c r="M19" s="69" t="s">
        <v>156</v>
      </c>
      <c r="N19" s="69" t="s">
        <v>157</v>
      </c>
      <c r="O19" s="69" t="s">
        <v>158</v>
      </c>
      <c r="P19" s="69">
        <v>122</v>
      </c>
      <c r="Q19" s="71">
        <v>231873</v>
      </c>
      <c r="S19" s="94" t="s">
        <v>77</v>
      </c>
      <c r="T19" s="95" t="s">
        <v>78</v>
      </c>
      <c r="U19" s="94" t="s">
        <v>234</v>
      </c>
      <c r="V19" s="94" t="s">
        <v>234</v>
      </c>
      <c r="W19" s="94" t="s">
        <v>80</v>
      </c>
      <c r="X19" s="94" t="s">
        <v>81</v>
      </c>
      <c r="Y19" s="94">
        <v>121</v>
      </c>
      <c r="Z19" s="96">
        <v>117306</v>
      </c>
      <c r="AB19" s="11" t="s">
        <v>269</v>
      </c>
      <c r="AC19" s="12" t="s">
        <v>270</v>
      </c>
      <c r="AD19" s="11" t="s">
        <v>268</v>
      </c>
      <c r="AE19" s="11" t="s">
        <v>268</v>
      </c>
      <c r="AF19" s="11" t="s">
        <v>271</v>
      </c>
      <c r="AG19" s="11" t="s">
        <v>272</v>
      </c>
      <c r="AH19" s="11">
        <v>420</v>
      </c>
      <c r="AI19" s="13">
        <v>299911</v>
      </c>
      <c r="AJ19" s="14">
        <f>AI18+AI19</f>
        <v>921628</v>
      </c>
      <c r="AK19" s="121" t="s">
        <v>150</v>
      </c>
      <c r="AL19" s="122" t="s">
        <v>151</v>
      </c>
      <c r="AM19" s="121" t="s">
        <v>42</v>
      </c>
      <c r="AN19" s="121" t="s">
        <v>42</v>
      </c>
      <c r="AO19" s="121" t="s">
        <v>351</v>
      </c>
      <c r="AP19" s="121" t="s">
        <v>153</v>
      </c>
      <c r="AQ19" s="121">
        <v>119</v>
      </c>
      <c r="AR19" s="123">
        <v>60000</v>
      </c>
    </row>
    <row r="20" spans="1:45" ht="216.75" x14ac:dyDescent="0.25">
      <c r="A20" s="40" t="s">
        <v>40</v>
      </c>
      <c r="B20" s="41" t="s">
        <v>41</v>
      </c>
      <c r="C20" s="40" t="s">
        <v>42</v>
      </c>
      <c r="D20" s="40" t="s">
        <v>11</v>
      </c>
      <c r="E20" s="40" t="s">
        <v>57</v>
      </c>
      <c r="F20" s="40" t="s">
        <v>44</v>
      </c>
      <c r="G20" s="40">
        <v>123</v>
      </c>
      <c r="H20" s="42">
        <v>178705</v>
      </c>
      <c r="I20" s="43">
        <f>H19+H20</f>
        <v>443525</v>
      </c>
      <c r="J20" s="69" t="s">
        <v>154</v>
      </c>
      <c r="K20" s="70" t="s">
        <v>155</v>
      </c>
      <c r="L20" s="69" t="s">
        <v>156</v>
      </c>
      <c r="M20" s="69" t="s">
        <v>11</v>
      </c>
      <c r="N20" s="69" t="s">
        <v>57</v>
      </c>
      <c r="O20" s="69" t="s">
        <v>158</v>
      </c>
      <c r="P20" s="69">
        <v>122</v>
      </c>
      <c r="Q20" s="71">
        <v>170468</v>
      </c>
      <c r="R20" s="72">
        <f>Q19+Q20</f>
        <v>402341</v>
      </c>
      <c r="S20" s="94" t="s">
        <v>77</v>
      </c>
      <c r="T20" s="95" t="s">
        <v>78</v>
      </c>
      <c r="U20" s="94" t="s">
        <v>234</v>
      </c>
      <c r="V20" s="94" t="s">
        <v>11</v>
      </c>
      <c r="W20" s="94" t="s">
        <v>57</v>
      </c>
      <c r="X20" s="94" t="s">
        <v>81</v>
      </c>
      <c r="Y20" s="94">
        <v>121</v>
      </c>
      <c r="Z20" s="96">
        <v>41250</v>
      </c>
      <c r="AA20" s="97">
        <f>Z19+Z20</f>
        <v>158556</v>
      </c>
      <c r="AB20" s="32" t="s">
        <v>273</v>
      </c>
      <c r="AC20" s="33" t="s">
        <v>274</v>
      </c>
      <c r="AD20" s="32" t="s">
        <v>275</v>
      </c>
      <c r="AE20" s="32" t="s">
        <v>259</v>
      </c>
      <c r="AF20" s="32" t="s">
        <v>57</v>
      </c>
      <c r="AG20" s="32" t="s">
        <v>276</v>
      </c>
      <c r="AH20" s="32">
        <v>120</v>
      </c>
      <c r="AI20" s="34">
        <v>250000</v>
      </c>
      <c r="AK20" s="121" t="s">
        <v>150</v>
      </c>
      <c r="AL20" s="122" t="s">
        <v>151</v>
      </c>
      <c r="AM20" s="121" t="s">
        <v>42</v>
      </c>
      <c r="AN20" s="121" t="s">
        <v>42</v>
      </c>
      <c r="AO20" s="121" t="s">
        <v>152</v>
      </c>
      <c r="AP20" s="121" t="s">
        <v>153</v>
      </c>
      <c r="AQ20" s="121">
        <v>119</v>
      </c>
      <c r="AR20" s="123">
        <v>55204</v>
      </c>
      <c r="AS20" s="9">
        <f>AR19+AR20</f>
        <v>115204</v>
      </c>
    </row>
    <row r="21" spans="1:45" ht="255" x14ac:dyDescent="0.25">
      <c r="A21" s="44" t="s">
        <v>58</v>
      </c>
      <c r="B21" s="45" t="s">
        <v>59</v>
      </c>
      <c r="C21" s="44" t="s">
        <v>42</v>
      </c>
      <c r="D21" s="44" t="s">
        <v>42</v>
      </c>
      <c r="E21" s="44" t="s">
        <v>43</v>
      </c>
      <c r="F21" s="44" t="s">
        <v>60</v>
      </c>
      <c r="G21" s="44">
        <v>123</v>
      </c>
      <c r="H21" s="46">
        <v>208292</v>
      </c>
      <c r="J21" s="65" t="s">
        <v>77</v>
      </c>
      <c r="K21" s="66" t="s">
        <v>78</v>
      </c>
      <c r="L21" s="65" t="s">
        <v>79</v>
      </c>
      <c r="M21" s="65" t="s">
        <v>79</v>
      </c>
      <c r="N21" s="65" t="s">
        <v>80</v>
      </c>
      <c r="O21" s="65" t="s">
        <v>81</v>
      </c>
      <c r="P21" s="65">
        <v>122</v>
      </c>
      <c r="Q21" s="67">
        <v>157223</v>
      </c>
      <c r="S21" s="98" t="s">
        <v>235</v>
      </c>
      <c r="T21" s="99" t="s">
        <v>236</v>
      </c>
      <c r="U21" s="98" t="s">
        <v>156</v>
      </c>
      <c r="V21" s="98" t="s">
        <v>156</v>
      </c>
      <c r="W21" s="98" t="s">
        <v>237</v>
      </c>
      <c r="X21" s="98" t="s">
        <v>238</v>
      </c>
      <c r="Y21" s="98">
        <v>121</v>
      </c>
      <c r="Z21" s="100">
        <v>101855</v>
      </c>
      <c r="AB21" s="32" t="s">
        <v>273</v>
      </c>
      <c r="AC21" s="33" t="s">
        <v>274</v>
      </c>
      <c r="AD21" s="32" t="s">
        <v>275</v>
      </c>
      <c r="AE21" s="32" t="s">
        <v>275</v>
      </c>
      <c r="AF21" s="32" t="s">
        <v>283</v>
      </c>
      <c r="AG21" s="32" t="s">
        <v>276</v>
      </c>
      <c r="AH21" s="32">
        <v>120</v>
      </c>
      <c r="AI21" s="34">
        <v>154095</v>
      </c>
      <c r="AJ21" s="35">
        <f>AI20+AI21</f>
        <v>404095</v>
      </c>
      <c r="AK21" s="160" t="s">
        <v>9</v>
      </c>
      <c r="AL21" s="161" t="s">
        <v>125</v>
      </c>
      <c r="AM21" s="160" t="s">
        <v>259</v>
      </c>
      <c r="AN21" s="160" t="s">
        <v>259</v>
      </c>
      <c r="AO21" s="160" t="s">
        <v>187</v>
      </c>
      <c r="AP21" s="160" t="s">
        <v>126</v>
      </c>
      <c r="AQ21" s="160">
        <v>119</v>
      </c>
      <c r="AR21" s="162">
        <v>10388653</v>
      </c>
    </row>
    <row r="22" spans="1:45" ht="255" x14ac:dyDescent="0.25">
      <c r="A22" s="44" t="s">
        <v>61</v>
      </c>
      <c r="B22" s="45" t="s">
        <v>62</v>
      </c>
      <c r="C22" s="44" t="s">
        <v>63</v>
      </c>
      <c r="D22" s="44" t="s">
        <v>63</v>
      </c>
      <c r="E22" s="44" t="s">
        <v>64</v>
      </c>
      <c r="F22" s="44" t="s">
        <v>65</v>
      </c>
      <c r="G22" s="44">
        <v>123</v>
      </c>
      <c r="H22" s="46">
        <v>156022</v>
      </c>
      <c r="J22" s="65" t="s">
        <v>77</v>
      </c>
      <c r="K22" s="66" t="s">
        <v>78</v>
      </c>
      <c r="L22" s="65" t="s">
        <v>79</v>
      </c>
      <c r="M22" s="65" t="s">
        <v>11</v>
      </c>
      <c r="N22" s="65" t="s">
        <v>57</v>
      </c>
      <c r="O22" s="65" t="s">
        <v>81</v>
      </c>
      <c r="P22" s="65">
        <v>122</v>
      </c>
      <c r="Q22" s="67">
        <v>27456</v>
      </c>
      <c r="R22" s="68">
        <f>Q21+Q22</f>
        <v>184679</v>
      </c>
      <c r="S22" s="98" t="s">
        <v>235</v>
      </c>
      <c r="T22" s="99" t="s">
        <v>236</v>
      </c>
      <c r="U22" s="98" t="s">
        <v>156</v>
      </c>
      <c r="V22" s="98" t="s">
        <v>156</v>
      </c>
      <c r="W22" s="98" t="s">
        <v>239</v>
      </c>
      <c r="X22" s="98" t="s">
        <v>238</v>
      </c>
      <c r="Y22" s="98">
        <v>121</v>
      </c>
      <c r="Z22" s="100">
        <v>101854</v>
      </c>
      <c r="AA22" s="101">
        <f>Z21+Z22</f>
        <v>203709</v>
      </c>
      <c r="AB22" s="5" t="s">
        <v>277</v>
      </c>
      <c r="AC22" s="6" t="s">
        <v>78</v>
      </c>
      <c r="AD22" s="5" t="s">
        <v>234</v>
      </c>
      <c r="AE22" s="5" t="s">
        <v>234</v>
      </c>
      <c r="AF22" s="5" t="s">
        <v>80</v>
      </c>
      <c r="AG22" s="5" t="s">
        <v>81</v>
      </c>
      <c r="AH22" s="5">
        <v>120</v>
      </c>
      <c r="AI22" s="7">
        <v>166964</v>
      </c>
      <c r="AK22" s="160" t="s">
        <v>333</v>
      </c>
      <c r="AL22" s="161" t="s">
        <v>334</v>
      </c>
      <c r="AM22" s="160" t="s">
        <v>259</v>
      </c>
      <c r="AN22" s="160" t="s">
        <v>259</v>
      </c>
      <c r="AO22" s="160" t="s">
        <v>187</v>
      </c>
      <c r="AP22" s="160" t="s">
        <v>335</v>
      </c>
      <c r="AQ22" s="160">
        <v>119</v>
      </c>
      <c r="AR22" s="162">
        <v>3000000</v>
      </c>
      <c r="AS22" s="163">
        <f>AR21+AR22</f>
        <v>13388653</v>
      </c>
    </row>
    <row r="23" spans="1:45" ht="344.25" x14ac:dyDescent="0.25">
      <c r="A23" s="44" t="s">
        <v>68</v>
      </c>
      <c r="B23" s="45" t="s">
        <v>69</v>
      </c>
      <c r="C23" s="44" t="s">
        <v>42</v>
      </c>
      <c r="D23" s="44" t="s">
        <v>42</v>
      </c>
      <c r="E23" s="44" t="s">
        <v>70</v>
      </c>
      <c r="F23" s="44" t="s">
        <v>71</v>
      </c>
      <c r="G23" s="44">
        <v>123</v>
      </c>
      <c r="H23" s="46">
        <v>120952</v>
      </c>
      <c r="J23" s="121" t="s">
        <v>68</v>
      </c>
      <c r="K23" s="122" t="s">
        <v>171</v>
      </c>
      <c r="L23" s="121" t="s">
        <v>172</v>
      </c>
      <c r="M23" s="121" t="s">
        <v>172</v>
      </c>
      <c r="N23" s="121" t="s">
        <v>173</v>
      </c>
      <c r="O23" s="121" t="s">
        <v>174</v>
      </c>
      <c r="P23" s="121">
        <v>122</v>
      </c>
      <c r="Q23" s="123">
        <v>56126</v>
      </c>
      <c r="S23" s="5" t="s">
        <v>61</v>
      </c>
      <c r="T23" s="6" t="s">
        <v>228</v>
      </c>
      <c r="U23" s="5" t="s">
        <v>63</v>
      </c>
      <c r="V23" s="5" t="s">
        <v>63</v>
      </c>
      <c r="W23" s="5" t="s">
        <v>229</v>
      </c>
      <c r="X23" s="5" t="s">
        <v>230</v>
      </c>
      <c r="Y23" s="5" t="s">
        <v>140</v>
      </c>
      <c r="Z23" s="7">
        <v>128702</v>
      </c>
      <c r="AB23" s="85" t="s">
        <v>308</v>
      </c>
      <c r="AC23" s="86" t="s">
        <v>309</v>
      </c>
      <c r="AD23" s="85" t="s">
        <v>293</v>
      </c>
      <c r="AE23" s="85" t="s">
        <v>293</v>
      </c>
      <c r="AF23" s="85" t="s">
        <v>326</v>
      </c>
      <c r="AG23" s="85" t="s">
        <v>310</v>
      </c>
      <c r="AH23" s="85">
        <v>120</v>
      </c>
      <c r="AI23" s="87">
        <v>13124</v>
      </c>
      <c r="AK23" s="29" t="s">
        <v>9</v>
      </c>
      <c r="AL23" s="30" t="s">
        <v>297</v>
      </c>
      <c r="AM23" s="29" t="s">
        <v>298</v>
      </c>
      <c r="AN23" s="29" t="s">
        <v>298</v>
      </c>
      <c r="AO23" s="29" t="s">
        <v>299</v>
      </c>
      <c r="AP23" s="29" t="s">
        <v>300</v>
      </c>
      <c r="AQ23" s="29">
        <v>119</v>
      </c>
      <c r="AR23" s="31">
        <v>200001</v>
      </c>
    </row>
    <row r="24" spans="1:45" ht="344.25" x14ac:dyDescent="0.25">
      <c r="A24" s="44" t="s">
        <v>90</v>
      </c>
      <c r="B24" s="45" t="s">
        <v>91</v>
      </c>
      <c r="C24" s="44" t="s">
        <v>42</v>
      </c>
      <c r="D24" s="44" t="s">
        <v>42</v>
      </c>
      <c r="E24" s="44" t="s">
        <v>92</v>
      </c>
      <c r="F24" s="44" t="s">
        <v>93</v>
      </c>
      <c r="G24" s="44">
        <v>123</v>
      </c>
      <c r="H24" s="46">
        <v>34920</v>
      </c>
      <c r="I24" s="47">
        <f>I20+H21+H23+H24</f>
        <v>807689</v>
      </c>
      <c r="J24" s="121" t="s">
        <v>68</v>
      </c>
      <c r="K24" s="122" t="s">
        <v>171</v>
      </c>
      <c r="L24" s="121" t="s">
        <v>172</v>
      </c>
      <c r="M24" s="121" t="s">
        <v>172</v>
      </c>
      <c r="N24" s="121" t="s">
        <v>175</v>
      </c>
      <c r="O24" s="121" t="s">
        <v>174</v>
      </c>
      <c r="P24" s="121">
        <v>122</v>
      </c>
      <c r="Q24" s="123">
        <v>56126</v>
      </c>
      <c r="R24" s="124">
        <f>Q24+Q23</f>
        <v>112252</v>
      </c>
      <c r="S24" s="113" t="s">
        <v>188</v>
      </c>
      <c r="T24" s="114" t="s">
        <v>189</v>
      </c>
      <c r="U24" s="113" t="s">
        <v>190</v>
      </c>
      <c r="V24" s="113" t="s">
        <v>190</v>
      </c>
      <c r="W24" s="113" t="s">
        <v>191</v>
      </c>
      <c r="X24" s="113" t="s">
        <v>192</v>
      </c>
      <c r="Y24" s="113">
        <v>121</v>
      </c>
      <c r="Z24" s="115">
        <v>1297830</v>
      </c>
      <c r="AA24" s="9">
        <f>Z24+Z25</f>
        <v>1597830</v>
      </c>
      <c r="AB24" s="85" t="s">
        <v>308</v>
      </c>
      <c r="AC24" s="86" t="s">
        <v>309</v>
      </c>
      <c r="AD24" s="85" t="s">
        <v>293</v>
      </c>
      <c r="AE24" s="85" t="s">
        <v>259</v>
      </c>
      <c r="AF24" s="85" t="s">
        <v>57</v>
      </c>
      <c r="AG24" s="85" t="s">
        <v>310</v>
      </c>
      <c r="AH24" s="85">
        <v>120</v>
      </c>
      <c r="AI24" s="87">
        <v>39373</v>
      </c>
      <c r="AJ24" s="9">
        <f>AI23+AI24</f>
        <v>52497</v>
      </c>
      <c r="AK24" s="29" t="s">
        <v>9</v>
      </c>
      <c r="AL24" s="30" t="s">
        <v>297</v>
      </c>
      <c r="AM24" s="29" t="s">
        <v>298</v>
      </c>
      <c r="AN24" s="29" t="s">
        <v>346</v>
      </c>
      <c r="AO24" s="29" t="s">
        <v>299</v>
      </c>
      <c r="AP24" s="29" t="s">
        <v>300</v>
      </c>
      <c r="AQ24" s="29">
        <v>119</v>
      </c>
      <c r="AR24" s="31">
        <v>124638</v>
      </c>
    </row>
    <row r="25" spans="1:45" ht="255" x14ac:dyDescent="0.25">
      <c r="A25" s="5" t="s">
        <v>77</v>
      </c>
      <c r="B25" s="6" t="s">
        <v>78</v>
      </c>
      <c r="C25" s="5" t="s">
        <v>79</v>
      </c>
      <c r="D25" s="5" t="s">
        <v>79</v>
      </c>
      <c r="E25" s="5" t="s">
        <v>80</v>
      </c>
      <c r="F25" s="5" t="s">
        <v>81</v>
      </c>
      <c r="G25" s="5">
        <v>123</v>
      </c>
      <c r="H25" s="7">
        <v>91221</v>
      </c>
      <c r="J25" s="5" t="s">
        <v>150</v>
      </c>
      <c r="K25" s="6" t="s">
        <v>151</v>
      </c>
      <c r="L25" s="5" t="s">
        <v>42</v>
      </c>
      <c r="M25" s="5" t="s">
        <v>42</v>
      </c>
      <c r="N25" s="5" t="s">
        <v>152</v>
      </c>
      <c r="O25" s="5" t="s">
        <v>153</v>
      </c>
      <c r="P25" s="5">
        <v>122</v>
      </c>
      <c r="Q25" s="7">
        <v>334188</v>
      </c>
      <c r="S25" s="113" t="s">
        <v>188</v>
      </c>
      <c r="T25" s="114" t="s">
        <v>189</v>
      </c>
      <c r="U25" s="113" t="s">
        <v>190</v>
      </c>
      <c r="V25" s="113" t="s">
        <v>11</v>
      </c>
      <c r="W25" s="113" t="s">
        <v>57</v>
      </c>
      <c r="X25" s="113" t="s">
        <v>192</v>
      </c>
      <c r="Y25" s="113">
        <v>121</v>
      </c>
      <c r="Z25" s="115">
        <v>300000</v>
      </c>
      <c r="AB25" s="85" t="s">
        <v>291</v>
      </c>
      <c r="AC25" s="86" t="s">
        <v>292</v>
      </c>
      <c r="AD25" s="85" t="s">
        <v>293</v>
      </c>
      <c r="AE25" s="85" t="s">
        <v>259</v>
      </c>
      <c r="AF25" s="85" t="s">
        <v>317</v>
      </c>
      <c r="AG25" s="85" t="s">
        <v>294</v>
      </c>
      <c r="AH25" s="85">
        <v>120</v>
      </c>
      <c r="AI25" s="87">
        <v>26271</v>
      </c>
      <c r="AK25" s="29" t="s">
        <v>9</v>
      </c>
      <c r="AL25" s="30" t="s">
        <v>297</v>
      </c>
      <c r="AM25" s="29" t="s">
        <v>298</v>
      </c>
      <c r="AN25" s="29" t="s">
        <v>190</v>
      </c>
      <c r="AO25" s="29" t="s">
        <v>299</v>
      </c>
      <c r="AP25" s="29" t="s">
        <v>300</v>
      </c>
      <c r="AQ25" s="29">
        <v>119</v>
      </c>
      <c r="AR25" s="31">
        <v>300000</v>
      </c>
      <c r="AS25" s="9">
        <f>AR25+AR24+AR23</f>
        <v>624639</v>
      </c>
    </row>
    <row r="26" spans="1:45" ht="267.75" x14ac:dyDescent="0.25">
      <c r="A26" s="8" t="s">
        <v>98</v>
      </c>
      <c r="J26" s="8" t="s">
        <v>98</v>
      </c>
      <c r="S26" s="113" t="s">
        <v>15</v>
      </c>
      <c r="T26" s="114" t="s">
        <v>208</v>
      </c>
      <c r="U26" s="113" t="s">
        <v>190</v>
      </c>
      <c r="V26" s="113" t="s">
        <v>190</v>
      </c>
      <c r="W26" s="113" t="s">
        <v>209</v>
      </c>
      <c r="X26" s="113" t="s">
        <v>210</v>
      </c>
      <c r="Y26" s="113">
        <v>121</v>
      </c>
      <c r="Z26" s="115">
        <v>396475</v>
      </c>
      <c r="AA26" s="9">
        <f>Z26+Z27</f>
        <v>792475</v>
      </c>
      <c r="AB26" s="85" t="s">
        <v>291</v>
      </c>
      <c r="AC26" s="86" t="s">
        <v>292</v>
      </c>
      <c r="AD26" s="85" t="s">
        <v>293</v>
      </c>
      <c r="AE26" s="85" t="s">
        <v>259</v>
      </c>
      <c r="AF26" s="85" t="s">
        <v>57</v>
      </c>
      <c r="AG26" s="85" t="s">
        <v>294</v>
      </c>
      <c r="AH26" s="85">
        <v>120</v>
      </c>
      <c r="AI26" s="87">
        <v>126271</v>
      </c>
      <c r="AJ26" s="9">
        <f>AI25+AI26+AI27</f>
        <v>252542</v>
      </c>
      <c r="AK26" s="8" t="s">
        <v>98</v>
      </c>
    </row>
    <row r="27" spans="1:45" ht="267.75" x14ac:dyDescent="0.25">
      <c r="A27" s="246" t="s">
        <v>370</v>
      </c>
      <c r="B27" s="247"/>
      <c r="C27" s="247"/>
      <c r="D27" s="247"/>
      <c r="E27" s="247"/>
      <c r="F27" s="247"/>
      <c r="S27" s="113" t="s">
        <v>15</v>
      </c>
      <c r="T27" s="114" t="s">
        <v>208</v>
      </c>
      <c r="U27" s="113" t="s">
        <v>190</v>
      </c>
      <c r="V27" s="113" t="s">
        <v>143</v>
      </c>
      <c r="W27" s="113" t="s">
        <v>209</v>
      </c>
      <c r="X27" s="113" t="s">
        <v>210</v>
      </c>
      <c r="Y27" s="113">
        <v>121</v>
      </c>
      <c r="Z27" s="115">
        <v>396000</v>
      </c>
      <c r="AA27" s="116">
        <f>AA24+AA26</f>
        <v>2390305</v>
      </c>
      <c r="AB27" s="85" t="s">
        <v>291</v>
      </c>
      <c r="AC27" s="86" t="s">
        <v>292</v>
      </c>
      <c r="AD27" s="85" t="s">
        <v>293</v>
      </c>
      <c r="AE27" s="85" t="s">
        <v>293</v>
      </c>
      <c r="AF27" s="85" t="s">
        <v>237</v>
      </c>
      <c r="AG27" s="85" t="s">
        <v>294</v>
      </c>
      <c r="AH27" s="85">
        <v>120</v>
      </c>
      <c r="AI27" s="87">
        <v>100000</v>
      </c>
      <c r="AJ27" s="9">
        <f>AJ26+AJ24</f>
        <v>305039</v>
      </c>
    </row>
    <row r="28" spans="1:45" ht="229.5" x14ac:dyDescent="0.25">
      <c r="S28" s="102" t="s">
        <v>201</v>
      </c>
      <c r="T28" s="103" t="s">
        <v>202</v>
      </c>
      <c r="U28" s="102" t="s">
        <v>42</v>
      </c>
      <c r="V28" s="102" t="s">
        <v>42</v>
      </c>
      <c r="W28" s="102" t="s">
        <v>203</v>
      </c>
      <c r="X28" s="102" t="s">
        <v>204</v>
      </c>
      <c r="Y28" s="102">
        <v>121</v>
      </c>
      <c r="Z28" s="104">
        <v>539714</v>
      </c>
      <c r="AB28" s="5" t="s">
        <v>61</v>
      </c>
      <c r="AC28" s="6" t="s">
        <v>295</v>
      </c>
      <c r="AD28" s="5" t="s">
        <v>63</v>
      </c>
      <c r="AE28" s="5" t="s">
        <v>63</v>
      </c>
      <c r="AF28" s="5" t="s">
        <v>229</v>
      </c>
      <c r="AG28" s="5" t="s">
        <v>296</v>
      </c>
      <c r="AH28" s="5">
        <v>120</v>
      </c>
      <c r="AI28" s="7">
        <v>117607</v>
      </c>
    </row>
    <row r="29" spans="1:45" ht="216.75" x14ac:dyDescent="0.25">
      <c r="S29" s="102" t="s">
        <v>150</v>
      </c>
      <c r="T29" s="103" t="s">
        <v>151</v>
      </c>
      <c r="U29" s="102" t="s">
        <v>42</v>
      </c>
      <c r="V29" s="102" t="s">
        <v>42</v>
      </c>
      <c r="W29" s="102" t="s">
        <v>152</v>
      </c>
      <c r="X29" s="102" t="s">
        <v>153</v>
      </c>
      <c r="Y29" s="102">
        <v>121</v>
      </c>
      <c r="Z29" s="104">
        <v>143928</v>
      </c>
      <c r="AB29" s="5" t="s">
        <v>150</v>
      </c>
      <c r="AC29" s="6" t="s">
        <v>151</v>
      </c>
      <c r="AD29" s="5" t="s">
        <v>42</v>
      </c>
      <c r="AE29" s="5" t="s">
        <v>42</v>
      </c>
      <c r="AF29" s="5" t="s">
        <v>152</v>
      </c>
      <c r="AG29" s="5" t="s">
        <v>153</v>
      </c>
      <c r="AH29" s="5">
        <v>120</v>
      </c>
      <c r="AI29" s="7">
        <v>136612</v>
      </c>
    </row>
    <row r="30" spans="1:45" ht="344.25" x14ac:dyDescent="0.25">
      <c r="S30" s="102" t="s">
        <v>211</v>
      </c>
      <c r="T30" s="103" t="s">
        <v>212</v>
      </c>
      <c r="U30" s="102" t="s">
        <v>42</v>
      </c>
      <c r="V30" s="102" t="s">
        <v>42</v>
      </c>
      <c r="W30" s="102" t="s">
        <v>213</v>
      </c>
      <c r="X30" s="102" t="s">
        <v>214</v>
      </c>
      <c r="Y30" s="102" t="s">
        <v>140</v>
      </c>
      <c r="Z30" s="104">
        <v>344599</v>
      </c>
      <c r="AB30" s="40" t="s">
        <v>68</v>
      </c>
      <c r="AC30" s="41" t="s">
        <v>171</v>
      </c>
      <c r="AD30" s="40" t="s">
        <v>172</v>
      </c>
      <c r="AE30" s="40" t="s">
        <v>172</v>
      </c>
      <c r="AF30" s="40" t="s">
        <v>173</v>
      </c>
      <c r="AG30" s="40" t="s">
        <v>174</v>
      </c>
      <c r="AH30" s="40">
        <v>120</v>
      </c>
      <c r="AI30" s="42">
        <v>82539</v>
      </c>
    </row>
    <row r="31" spans="1:45" ht="344.25" x14ac:dyDescent="0.25">
      <c r="S31" s="102" t="s">
        <v>90</v>
      </c>
      <c r="T31" s="103" t="s">
        <v>91</v>
      </c>
      <c r="U31" s="102" t="s">
        <v>42</v>
      </c>
      <c r="V31" s="102" t="s">
        <v>42</v>
      </c>
      <c r="W31" s="102" t="s">
        <v>92</v>
      </c>
      <c r="X31" s="102" t="s">
        <v>93</v>
      </c>
      <c r="Y31" s="102">
        <v>121</v>
      </c>
      <c r="Z31" s="104">
        <v>241902</v>
      </c>
      <c r="AB31" s="40" t="s">
        <v>68</v>
      </c>
      <c r="AC31" s="41" t="s">
        <v>171</v>
      </c>
      <c r="AD31" s="40" t="s">
        <v>172</v>
      </c>
      <c r="AE31" s="40" t="s">
        <v>172</v>
      </c>
      <c r="AF31" s="40" t="s">
        <v>175</v>
      </c>
      <c r="AG31" s="40" t="s">
        <v>174</v>
      </c>
      <c r="AH31" s="40">
        <v>120</v>
      </c>
      <c r="AI31" s="42">
        <v>82539</v>
      </c>
      <c r="AJ31" s="47">
        <f>AI30+AI31</f>
        <v>165078</v>
      </c>
    </row>
    <row r="32" spans="1:45" ht="255" x14ac:dyDescent="0.25">
      <c r="S32" s="102" t="s">
        <v>247</v>
      </c>
      <c r="T32" s="103" t="s">
        <v>248</v>
      </c>
      <c r="U32" s="102" t="s">
        <v>42</v>
      </c>
      <c r="V32" s="102" t="s">
        <v>42</v>
      </c>
      <c r="W32" s="102" t="s">
        <v>213</v>
      </c>
      <c r="X32" s="102" t="s">
        <v>249</v>
      </c>
      <c r="Y32" s="102">
        <v>121</v>
      </c>
      <c r="Z32" s="104">
        <v>58316</v>
      </c>
      <c r="AB32" s="90" t="s">
        <v>262</v>
      </c>
      <c r="AC32" s="91" t="s">
        <v>263</v>
      </c>
      <c r="AD32" s="90" t="s">
        <v>264</v>
      </c>
      <c r="AE32" s="90" t="s">
        <v>264</v>
      </c>
      <c r="AF32" s="90" t="s">
        <v>265</v>
      </c>
      <c r="AG32" s="90" t="s">
        <v>266</v>
      </c>
      <c r="AH32" s="90" t="s">
        <v>267</v>
      </c>
      <c r="AI32" s="92">
        <v>671486</v>
      </c>
    </row>
    <row r="33" spans="19:36" ht="153" x14ac:dyDescent="0.25">
      <c r="S33" s="105" t="s">
        <v>250</v>
      </c>
      <c r="T33" s="106" t="s">
        <v>251</v>
      </c>
      <c r="U33" s="105" t="s">
        <v>42</v>
      </c>
      <c r="V33" s="105" t="s">
        <v>42</v>
      </c>
      <c r="W33" s="105" t="s">
        <v>252</v>
      </c>
      <c r="X33" s="105" t="s">
        <v>253</v>
      </c>
      <c r="Y33" s="105">
        <v>121</v>
      </c>
      <c r="Z33" s="107">
        <v>39315</v>
      </c>
      <c r="AB33" s="90" t="s">
        <v>313</v>
      </c>
      <c r="AC33" s="91" t="s">
        <v>314</v>
      </c>
      <c r="AD33" s="90" t="s">
        <v>264</v>
      </c>
      <c r="AE33" s="90" t="s">
        <v>264</v>
      </c>
      <c r="AF33" s="90" t="s">
        <v>315</v>
      </c>
      <c r="AG33" s="90" t="s">
        <v>316</v>
      </c>
      <c r="AH33" s="90" t="s">
        <v>267</v>
      </c>
      <c r="AI33" s="92">
        <v>26757</v>
      </c>
      <c r="AJ33" s="93">
        <f>AI32+AI33</f>
        <v>698243</v>
      </c>
    </row>
    <row r="34" spans="19:36" ht="204" x14ac:dyDescent="0.25">
      <c r="S34" s="105" t="s">
        <v>250</v>
      </c>
      <c r="T34" s="106" t="s">
        <v>251</v>
      </c>
      <c r="U34" s="105" t="s">
        <v>42</v>
      </c>
      <c r="V34" s="105" t="s">
        <v>42</v>
      </c>
      <c r="W34" s="105" t="s">
        <v>213</v>
      </c>
      <c r="X34" s="105" t="s">
        <v>253</v>
      </c>
      <c r="Y34" s="105">
        <v>121</v>
      </c>
      <c r="Z34" s="107">
        <v>39315</v>
      </c>
      <c r="AB34" s="48" t="s">
        <v>303</v>
      </c>
      <c r="AC34" s="49" t="s">
        <v>304</v>
      </c>
      <c r="AD34" s="48" t="s">
        <v>259</v>
      </c>
      <c r="AE34" s="48" t="s">
        <v>259</v>
      </c>
      <c r="AF34" s="48" t="s">
        <v>187</v>
      </c>
      <c r="AG34" s="48" t="s">
        <v>305</v>
      </c>
      <c r="AH34" s="48">
        <v>120</v>
      </c>
      <c r="AI34" s="50">
        <v>76051</v>
      </c>
    </row>
    <row r="35" spans="19:36" ht="242.25" x14ac:dyDescent="0.25">
      <c r="S35" s="102" t="s">
        <v>58</v>
      </c>
      <c r="T35" s="103" t="s">
        <v>254</v>
      </c>
      <c r="U35" s="102" t="s">
        <v>42</v>
      </c>
      <c r="V35" s="102" t="s">
        <v>42</v>
      </c>
      <c r="W35" s="102" t="s">
        <v>213</v>
      </c>
      <c r="X35" s="102" t="s">
        <v>255</v>
      </c>
      <c r="Y35" s="102">
        <v>121</v>
      </c>
      <c r="Z35" s="104">
        <v>33796</v>
      </c>
      <c r="AA35" s="108">
        <f>Z35+Z34+Z33+Z32+Z31+Z30+Z29+Z28</f>
        <v>1440885</v>
      </c>
      <c r="AB35" s="48" t="s">
        <v>284</v>
      </c>
      <c r="AC35" s="49" t="s">
        <v>285</v>
      </c>
      <c r="AD35" s="48" t="s">
        <v>259</v>
      </c>
      <c r="AE35" s="48" t="s">
        <v>259</v>
      </c>
      <c r="AF35" s="48" t="s">
        <v>187</v>
      </c>
      <c r="AG35" s="48" t="s">
        <v>286</v>
      </c>
      <c r="AH35" s="48">
        <v>120</v>
      </c>
      <c r="AI35" s="50">
        <v>152050</v>
      </c>
    </row>
    <row r="36" spans="19:36" ht="344.25" x14ac:dyDescent="0.25">
      <c r="S36" s="109" t="s">
        <v>68</v>
      </c>
      <c r="T36" s="110" t="s">
        <v>171</v>
      </c>
      <c r="U36" s="109" t="s">
        <v>172</v>
      </c>
      <c r="V36" s="109" t="s">
        <v>172</v>
      </c>
      <c r="W36" s="109" t="s">
        <v>173</v>
      </c>
      <c r="X36" s="109" t="s">
        <v>174</v>
      </c>
      <c r="Y36" s="109">
        <v>121</v>
      </c>
      <c r="Z36" s="111">
        <v>55291</v>
      </c>
      <c r="AB36" s="48" t="s">
        <v>15</v>
      </c>
      <c r="AC36" s="49" t="s">
        <v>16</v>
      </c>
      <c r="AD36" s="48" t="s">
        <v>259</v>
      </c>
      <c r="AE36" s="48" t="s">
        <v>259</v>
      </c>
      <c r="AF36" s="48" t="s">
        <v>187</v>
      </c>
      <c r="AG36" s="48" t="s">
        <v>18</v>
      </c>
      <c r="AH36" s="48">
        <v>120</v>
      </c>
      <c r="AI36" s="50">
        <v>2896762</v>
      </c>
      <c r="AJ36" s="52">
        <f>AI34+AI35+AI36</f>
        <v>3124863</v>
      </c>
    </row>
    <row r="37" spans="19:36" ht="344.25" x14ac:dyDescent="0.25">
      <c r="S37" s="109" t="s">
        <v>68</v>
      </c>
      <c r="T37" s="110" t="s">
        <v>171</v>
      </c>
      <c r="U37" s="109" t="s">
        <v>172</v>
      </c>
      <c r="V37" s="109" t="s">
        <v>172</v>
      </c>
      <c r="W37" s="109" t="s">
        <v>175</v>
      </c>
      <c r="X37" s="109" t="s">
        <v>174</v>
      </c>
      <c r="Y37" s="109">
        <v>121</v>
      </c>
      <c r="Z37" s="111">
        <v>55291</v>
      </c>
      <c r="AA37" s="112">
        <f>Z36+Z37</f>
        <v>110582</v>
      </c>
      <c r="AB37" s="5" t="s">
        <v>61</v>
      </c>
      <c r="AC37" s="6" t="s">
        <v>321</v>
      </c>
      <c r="AD37" s="5" t="s">
        <v>298</v>
      </c>
      <c r="AE37" s="5" t="s">
        <v>298</v>
      </c>
      <c r="AF37" s="5" t="s">
        <v>322</v>
      </c>
      <c r="AG37" s="5" t="s">
        <v>323</v>
      </c>
      <c r="AH37" s="5">
        <v>120</v>
      </c>
      <c r="AI37" s="7">
        <v>17700</v>
      </c>
    </row>
    <row r="38" spans="19:36" ht="255" x14ac:dyDescent="0.25">
      <c r="S38" s="117" t="s">
        <v>9</v>
      </c>
      <c r="T38" s="118" t="s">
        <v>125</v>
      </c>
      <c r="U38" s="117" t="s">
        <v>11</v>
      </c>
      <c r="V38" s="117" t="s">
        <v>11</v>
      </c>
      <c r="W38" s="117" t="s">
        <v>187</v>
      </c>
      <c r="X38" s="117" t="s">
        <v>126</v>
      </c>
      <c r="Y38" s="117">
        <v>121</v>
      </c>
      <c r="Z38" s="119">
        <v>3792708</v>
      </c>
      <c r="AB38" s="142" t="s">
        <v>9</v>
      </c>
      <c r="AC38" s="143" t="s">
        <v>297</v>
      </c>
      <c r="AD38" s="142" t="s">
        <v>298</v>
      </c>
      <c r="AE38" s="142" t="s">
        <v>42</v>
      </c>
      <c r="AF38" s="142" t="s">
        <v>299</v>
      </c>
      <c r="AG38" s="142" t="s">
        <v>300</v>
      </c>
      <c r="AH38" s="142">
        <v>120</v>
      </c>
      <c r="AI38" s="144">
        <v>25000</v>
      </c>
    </row>
    <row r="39" spans="19:36" ht="255" x14ac:dyDescent="0.25">
      <c r="S39" s="117" t="s">
        <v>22</v>
      </c>
      <c r="T39" s="118" t="s">
        <v>23</v>
      </c>
      <c r="U39" s="117" t="s">
        <v>11</v>
      </c>
      <c r="V39" s="117" t="s">
        <v>11</v>
      </c>
      <c r="W39" s="117" t="s">
        <v>187</v>
      </c>
      <c r="X39" s="117" t="s">
        <v>24</v>
      </c>
      <c r="Y39" s="117">
        <v>121</v>
      </c>
      <c r="Z39" s="119">
        <v>992148</v>
      </c>
      <c r="AB39" s="142" t="s">
        <v>9</v>
      </c>
      <c r="AC39" s="143" t="s">
        <v>297</v>
      </c>
      <c r="AD39" s="142" t="s">
        <v>298</v>
      </c>
      <c r="AE39" s="142" t="s">
        <v>190</v>
      </c>
      <c r="AF39" s="142" t="s">
        <v>299</v>
      </c>
      <c r="AG39" s="142" t="s">
        <v>300</v>
      </c>
      <c r="AH39" s="142">
        <v>120</v>
      </c>
      <c r="AI39" s="144">
        <v>100000</v>
      </c>
      <c r="AJ39" s="9">
        <f>AI38+AI39</f>
        <v>125000</v>
      </c>
    </row>
    <row r="40" spans="19:36" ht="165.75" x14ac:dyDescent="0.25">
      <c r="S40" s="117" t="s">
        <v>15</v>
      </c>
      <c r="T40" s="118" t="s">
        <v>16</v>
      </c>
      <c r="U40" s="117" t="s">
        <v>11</v>
      </c>
      <c r="V40" s="117" t="s">
        <v>11</v>
      </c>
      <c r="W40" s="117" t="s">
        <v>187</v>
      </c>
      <c r="X40" s="117" t="s">
        <v>18</v>
      </c>
      <c r="Y40" s="117">
        <v>121</v>
      </c>
      <c r="Z40" s="119">
        <v>599470</v>
      </c>
      <c r="AA40" s="120">
        <f>Z38+Z39+Z40</f>
        <v>5384326</v>
      </c>
      <c r="AB40" s="8" t="s">
        <v>98</v>
      </c>
      <c r="AI40" s="9">
        <f>SUM(AI2:AI39)</f>
        <v>9873128</v>
      </c>
    </row>
    <row r="41" spans="19:36" ht="38.25" x14ac:dyDescent="0.25">
      <c r="S41" s="8" t="s">
        <v>98</v>
      </c>
    </row>
  </sheetData>
  <mergeCells count="1">
    <mergeCell ref="A27:F27"/>
  </mergeCells>
  <hyperlinks>
    <hyperlink ref="B2" r:id="rId1" display="https://dellweb.bfa.nsf.gov/AwdLst2/BOTTOM.ASP?DRILLINFO=ABST2242769" xr:uid="{A5F674BA-1E6D-4632-828E-2D65F362F689}"/>
    <hyperlink ref="B3" r:id="rId2" display="https://dellweb.bfa.nsf.gov/AwdLst2/BOTTOM.ASP?DRILLINFO=ABST2019609" xr:uid="{F82CA4DF-319B-46C3-9FF8-578553685212}"/>
    <hyperlink ref="B4" r:id="rId3" display="https://dellweb.bfa.nsf.gov/AwdLst2/BOTTOM.ASP?DRILLINFO=ABST2316126" xr:uid="{662EA521-704E-4CF7-BF13-1BCF0F46B415}"/>
    <hyperlink ref="B5" r:id="rId4" display="https://dellweb.bfa.nsf.gov/AwdLst2/BOTTOM.ASP?DRILLINFO=ABST2119809" xr:uid="{7A4E8758-2B26-464C-9DE4-CD3F3C7346D6}"/>
    <hyperlink ref="B7" r:id="rId5" display="https://dellweb.bfa.nsf.gov/AwdLst2/BOTTOM.ASP?DRILLINFO=ABST2246989" xr:uid="{CCFDEFF7-D53B-4ED5-8AC1-B6A206114790}"/>
    <hyperlink ref="B11" r:id="rId6" display="https://dellweb.bfa.nsf.gov/AwdLst2/BOTTOM.ASP?DRILLINFO=ABST2314616" xr:uid="{361AC5FA-C7D8-4480-A8C7-18FD3471E183}"/>
    <hyperlink ref="B15" r:id="rId7" display="https://dellweb.bfa.nsf.gov/AwdLst2/BOTTOM.ASP?DRILLINFO=ABST2306118" xr:uid="{B9A64C2A-2753-4883-B450-CADE3EBE4882}"/>
    <hyperlink ref="B19" r:id="rId8" display="https://dellweb.bfa.nsf.gov/AwdLst2/BOTTOM.ASP?DRILLINFO=ABST2245496" xr:uid="{A549FBC2-7FBE-4DDD-B2FC-CB878D74435E}"/>
    <hyperlink ref="B17" r:id="rId9" display="https://dellweb.bfa.nsf.gov/AwdLst2/BOTTOM.ASP?DRILLINFO=ABST2315862" xr:uid="{3434649B-20B4-4E9B-8445-536BEE8F5B76}"/>
    <hyperlink ref="B9" r:id="rId10" display="https://dellweb.bfa.nsf.gov/AwdLst2/BOTTOM.ASP?DRILLINFO=ABST2235197" xr:uid="{09C28470-9DF1-43C0-9C86-38129AC6E1DA}"/>
    <hyperlink ref="B16" r:id="rId11" display="https://dellweb.bfa.nsf.gov/AwdLst2/BOTTOM.ASP?DRILLINFO=ABST2306118" xr:uid="{0F959984-3C9B-434A-84EC-718CEB383CA1}"/>
    <hyperlink ref="B21" r:id="rId12" display="https://dellweb.bfa.nsf.gov/AwdLst2/BOTTOM.ASP?DRILLINFO=ABST2229223" xr:uid="{EE18C09A-EE4F-4908-B512-D0080CDD810A}"/>
    <hyperlink ref="B20" r:id="rId13" display="https://dellweb.bfa.nsf.gov/AwdLst2/BOTTOM.ASP?DRILLINFO=ABST2245496" xr:uid="{A4D6771B-507F-44C5-840F-7C1BF10F4AE5}"/>
    <hyperlink ref="B22" r:id="rId14" display="https://dellweb.bfa.nsf.gov/AwdLst2/BOTTOM.ASP?DRILLINFO=ABST2303481" xr:uid="{9EB8B241-BF5E-4C22-9BFB-1D0E0992969E}"/>
    <hyperlink ref="B8" r:id="rId15" display="https://dellweb.bfa.nsf.gov/AwdLst2/BOTTOM.ASP?DRILLINFO=ABST2006353" xr:uid="{45C04433-A80F-430F-82B9-CFAA4681FFA6}"/>
    <hyperlink ref="B23" r:id="rId16" display="https://dellweb.bfa.nsf.gov/AwdLst2/BOTTOM.ASP?DRILLINFO=ABST2310324" xr:uid="{3A56DB4F-88CA-45D0-951E-5A65882A763F}"/>
    <hyperlink ref="B12" r:id="rId17" display="https://dellweb.bfa.nsf.gov/AwdLst2/BOTTOM.ASP?DRILLINFO=ABST2314616" xr:uid="{A74870E5-F01A-483A-A4DD-41281E6E74F8}"/>
    <hyperlink ref="B13" r:id="rId18" display="https://dellweb.bfa.nsf.gov/AwdLst2/BOTTOM.ASP?DRILLINFO=ABST2314616" xr:uid="{2DB3BD16-AB83-484F-A7B8-3018B4FF31CC}"/>
    <hyperlink ref="B6" r:id="rId19" display="https://dellweb.bfa.nsf.gov/AwdLst2/BOTTOM.ASP?DRILLINFO=ABST2328585" xr:uid="{99984607-3890-4691-A023-D20A414E5BDC}"/>
    <hyperlink ref="B25" r:id="rId20" display="https://dellweb.bfa.nsf.gov/AwdLst2/BOTTOM.ASP?DRILLINFO=ABST1916699" xr:uid="{38432FA6-0DDA-4451-AF68-99AE77AEF99A}"/>
    <hyperlink ref="B10" r:id="rId21" display="https://dellweb.bfa.nsf.gov/AwdLst2/BOTTOM.ASP?DRILLINFO=ABST1432910" xr:uid="{74A933E8-8ECF-4E75-9676-CF660455329E}"/>
    <hyperlink ref="B14" r:id="rId22" display="https://dellweb.bfa.nsf.gov/AwdLst2/BOTTOM.ASP?DRILLINFO=ABST2316443" xr:uid="{C3EBC9CD-4D56-4A4F-9F91-6BCAAB8B9672}"/>
    <hyperlink ref="B24" r:id="rId23" display="https://dellweb.bfa.nsf.gov/AwdLst2/BOTTOM.ASP?DRILLINFO=ABST2043382" xr:uid="{A35A0701-6792-4E90-BAFF-EFD545F5CD23}"/>
    <hyperlink ref="B18" r:id="rId24" display="https://dellweb.bfa.nsf.gov/AwdLst2/BOTTOM.ASP?DRILLINFO=ABST2246773" xr:uid="{8BA91532-EF1C-48F1-B86A-2CFFE1CDB60E}"/>
    <hyperlink ref="K2" r:id="rId25" display="https://dellweb.bfa.nsf.gov/AwdLst2/BOTTOM.ASP?DRILLINFO=ABST2131837" xr:uid="{28A86AEA-44F0-4598-85E5-0849448570C4}"/>
    <hyperlink ref="K10" r:id="rId26" display="https://dellweb.bfa.nsf.gov/AwdLst2/BOTTOM.ASP?DRILLINFO=ABST1757324" xr:uid="{57DA921F-55D4-4095-9599-B899DA00CBB9}"/>
    <hyperlink ref="K14" r:id="rId27" display="https://dellweb.bfa.nsf.gov/AwdLst2/BOTTOM.ASP?DRILLINFO=ABST2201148" xr:uid="{5D09EF8E-2227-49FF-81D5-BAA967DA6B6C}"/>
    <hyperlink ref="K11" r:id="rId28" display="https://dellweb.bfa.nsf.gov/AwdLst2/BOTTOM.ASP?DRILLINFO=ABST2019609" xr:uid="{62969A5C-96BF-4E56-8D9F-8A191BEB37D2}"/>
    <hyperlink ref="K16" r:id="rId29" display="https://dellweb.bfa.nsf.gov/AwdLst2/BOTTOM.ASP?DRILLINFO=ABST2146269" xr:uid="{C6EF3A85-5C0B-489C-AAAB-3AF70FADBA64}"/>
    <hyperlink ref="K12" r:id="rId30" display="https://dellweb.bfa.nsf.gov/AwdLst2/BOTTOM.ASP?DRILLINFO=ABST2119809" xr:uid="{BAB1C069-3C22-47B0-A767-223B66D5023F}"/>
    <hyperlink ref="K3" r:id="rId31" display="https://dellweb.bfa.nsf.gov/AwdLst2/BOTTOM.ASP?DRILLINFO=ABST2131837" xr:uid="{A90467E3-FDE1-4C98-A9E6-30CAB4D5FC3B}"/>
    <hyperlink ref="K5" r:id="rId32" display="https://dellweb.bfa.nsf.gov/AwdLst2/BOTTOM.ASP?DRILLINFO=ABST2144339" xr:uid="{33101109-F3D2-4160-9A89-2F0903B2683B}"/>
    <hyperlink ref="K15" r:id="rId33" display="https://dellweb.bfa.nsf.gov/AwdLst2/BOTTOM.ASP?DRILLINFO=ABST2006353" xr:uid="{30982E42-C2C5-4987-9E48-60A41D194837}"/>
    <hyperlink ref="K18" r:id="rId34" display="https://dellweb.bfa.nsf.gov/AwdLst2/BOTTOM.ASP?DRILLINFO=ABST2229604" xr:uid="{AEDE65AC-739A-48F3-8D24-6F9641B2649C}"/>
    <hyperlink ref="K4" r:id="rId35" display="https://dellweb.bfa.nsf.gov/AwdLst2/BOTTOM.ASP?DRILLINFO=ABST2143405" xr:uid="{BC7C67A8-2420-4289-A2B4-15EC6A204584}"/>
    <hyperlink ref="K25" r:id="rId36" display="https://dellweb.bfa.nsf.gov/AwdLst2/BOTTOM.ASP?DRILLINFO=ABST1848563" xr:uid="{7CC750EF-5DD8-4125-95F0-FADF3A42E8C4}"/>
    <hyperlink ref="K17" r:id="rId37" display="https://dellweb.bfa.nsf.gov/AwdLst2/BOTTOM.ASP?DRILLINFO=ABST2235197" xr:uid="{FF51D76E-9E1D-4245-916E-7E3E9E62D653}"/>
    <hyperlink ref="K19" r:id="rId38" display="https://dellweb.bfa.nsf.gov/AwdLst2/BOTTOM.ASP?DRILLINFO=ABST2145004" xr:uid="{571213C5-0275-409C-A024-B52665151399}"/>
    <hyperlink ref="K6" r:id="rId39" display="https://dellweb.bfa.nsf.gov/AwdLst2/BOTTOM.ASP?DRILLINFO=ABST1751157" xr:uid="{9F019CD4-F8B7-467B-9CFF-54FD8C972023}"/>
    <hyperlink ref="K20" r:id="rId40" display="https://dellweb.bfa.nsf.gov/AwdLst2/BOTTOM.ASP?DRILLINFO=ABST2145004" xr:uid="{E089D8C2-3BF0-4AE9-948C-24DE7C48EEEF}"/>
    <hyperlink ref="K21" r:id="rId41" display="https://dellweb.bfa.nsf.gov/AwdLst2/BOTTOM.ASP?DRILLINFO=ABST1916699" xr:uid="{88B18D52-E5B7-427E-8A9A-140B664B24B5}"/>
    <hyperlink ref="K7" r:id="rId42" display="https://dellweb.bfa.nsf.gov/AwdLst2/BOTTOM.ASP?DRILLINFO=ABST2142719" xr:uid="{35C6714B-3B17-4803-851D-6DE8D0E9D560}"/>
    <hyperlink ref="K13" r:id="rId43" display="https://dellweb.bfa.nsf.gov/AwdLst2/BOTTOM.ASP?DRILLINFO=ABST2214502" xr:uid="{BA76694E-34D2-45FF-955C-D79523520C28}"/>
    <hyperlink ref="K8" r:id="rId44" display="https://dellweb.bfa.nsf.gov/AwdLst2/BOTTOM.ASP?DRILLINFO=ABST2216790" xr:uid="{BB5B433B-37C5-4F63-9C43-B8D53125162D}"/>
    <hyperlink ref="K23" r:id="rId45" display="https://dellweb.bfa.nsf.gov/AwdLst2/BOTTOM.ASP?DRILLINFO=ABST1753354" xr:uid="{A1DA8C0A-23B5-4A1D-BB55-FD331F484EC9}"/>
    <hyperlink ref="K24" r:id="rId46" display="https://dellweb.bfa.nsf.gov/AwdLst2/BOTTOM.ASP?DRILLINFO=ABST1753354" xr:uid="{F9C24BC6-E6D5-4E60-AD21-2416E8339F40}"/>
    <hyperlink ref="K22" r:id="rId47" display="https://dellweb.bfa.nsf.gov/AwdLst2/BOTTOM.ASP?DRILLINFO=ABST1916699" xr:uid="{1DDAD0B1-DE6D-47B9-B69F-2A954389450C}"/>
    <hyperlink ref="K9" r:id="rId48" display="https://dellweb.bfa.nsf.gov/AwdLst2/BOTTOM.ASP?DRILLINFO=ABST1656642" xr:uid="{717FCB93-985C-4831-B49A-51116E020132}"/>
    <hyperlink ref="T2" r:id="rId49" display="https://dellweb.bfa.nsf.gov/AwdLst2/BOTTOM.ASP?DRILLINFO=ABST2131837" xr:uid="{153A7E59-2F34-4FC4-B7D0-C2755C9D7ADD}"/>
    <hyperlink ref="T38" r:id="rId50" display="https://dellweb.bfa.nsf.gov/AwdLst2/BOTTOM.ASP?DRILLINFO=ABST1757324" xr:uid="{7B3B8A66-9F1F-4AF0-8B70-3106E771A410}"/>
    <hyperlink ref="T3" r:id="rId51" display="https://dellweb.bfa.nsf.gov/AwdLst2/BOTTOM.ASP?DRILLINFO=ABST2131837" xr:uid="{38945A77-C09E-4BDB-B4F8-14A97421B622}"/>
    <hyperlink ref="T24" r:id="rId52" display="https://dellweb.bfa.nsf.gov/AwdLst2/BOTTOM.ASP?DRILLINFO=ABST2109005" xr:uid="{5EB016CA-FE4A-430E-8DFA-21B6385D7017}"/>
    <hyperlink ref="T39" r:id="rId53" display="https://dellweb.bfa.nsf.gov/AwdLst2/BOTTOM.ASP?DRILLINFO=ABST2119809" xr:uid="{B138764A-28F2-4BAE-A345-F2DBD4938DC8}"/>
    <hyperlink ref="T6" r:id="rId54" display="https://dellweb.bfa.nsf.gov/AwdLst2/BOTTOM.ASP?DRILLINFO=ABST2054716" xr:uid="{1D0CC21D-5F89-4705-990D-555E0880917D}"/>
    <hyperlink ref="T16" r:id="rId55" display="https://dellweb.bfa.nsf.gov/AwdLst2/BOTTOM.ASP?DRILLINFO=ABST1565572" xr:uid="{E5B69792-DD77-4AA4-90C9-CBB5B7A949C0}"/>
    <hyperlink ref="T40" r:id="rId56" display="https://dellweb.bfa.nsf.gov/AwdLst2/BOTTOM.ASP?DRILLINFO=ABST2019609" xr:uid="{B0642F0F-A024-43BE-8C1A-AACB676FA271}"/>
    <hyperlink ref="T28" r:id="rId57" display="https://dellweb.bfa.nsf.gov/AwdLst2/BOTTOM.ASP?DRILLINFO=ABST2100926" xr:uid="{AEE7D898-58C5-440F-BDC8-23364D25C25D}"/>
    <hyperlink ref="T4" r:id="rId58" display="https://dellweb.bfa.nsf.gov/AwdLst2/BOTTOM.ASP?DRILLINFO=ABST2131837" xr:uid="{FA6EC4FA-F9BE-4AA8-9BDB-50BF0753B0D9}"/>
    <hyperlink ref="T5" r:id="rId59" display="https://dellweb.bfa.nsf.gov/AwdLst2/BOTTOM.ASP?DRILLINFO=ABST2114466" xr:uid="{9D5F06DF-8945-4967-8DEE-8B27391EEC9B}"/>
    <hyperlink ref="T26" r:id="rId60" display="https://dellweb.bfa.nsf.gov/AwdLst2/BOTTOM.ASP?DRILLINFO=ABST2126315" xr:uid="{70FC3282-75D4-4E2F-89C2-3805C4470F9D}"/>
    <hyperlink ref="T27" r:id="rId61" display="https://dellweb.bfa.nsf.gov/AwdLst2/BOTTOM.ASP?DRILLINFO=ABST2126315" xr:uid="{20597662-0664-4EE5-B120-FC96D7320453}"/>
    <hyperlink ref="T30" r:id="rId62" display="https://dellweb.bfa.nsf.gov/AwdLst2/BOTTOM.ASP?DRILLINFO=ABST2126313" xr:uid="{A41A9735-9F36-4FDF-99B7-8B2BEDB2C308}"/>
    <hyperlink ref="T25" r:id="rId63" display="https://dellweb.bfa.nsf.gov/AwdLst2/BOTTOM.ASP?DRILLINFO=ABST2109005" xr:uid="{73EFE342-7E6B-4F46-BA2A-E7084E1F9DD4}"/>
    <hyperlink ref="T31" r:id="rId64" display="https://dellweb.bfa.nsf.gov/AwdLst2/BOTTOM.ASP?DRILLINFO=ABST2043382" xr:uid="{30A64D88-3242-416E-92B0-FA32D7035FAE}"/>
    <hyperlink ref="T18" r:id="rId65" display="https://dellweb.bfa.nsf.gov/AwdLst2/BOTTOM.ASP?DRILLINFO=ABST1842399" xr:uid="{847EC21D-AFD0-4E2D-BB2F-09327469A066}"/>
    <hyperlink ref="T17" r:id="rId66" display="https://dellweb.bfa.nsf.gov/AwdLst2/BOTTOM.ASP?DRILLINFO=ABST2121898" xr:uid="{9C9751D4-8473-4141-BD84-FBE64F07A2FE}"/>
    <hyperlink ref="T7" r:id="rId67" display="https://dellweb.bfa.nsf.gov/AwdLst2/BOTTOM.ASP?DRILLINFO=ABST1751157" xr:uid="{190EF8D8-559B-4210-A80C-BB1C9D8AFBAA}"/>
    <hyperlink ref="T12" r:id="rId68" display="https://dellweb.bfa.nsf.gov/AwdLst2/BOTTOM.ASP?DRILLINFO=ABST2041523" xr:uid="{F58B088B-8310-4121-AF7A-D2E12019E3DB}"/>
    <hyperlink ref="T13" r:id="rId69" display="https://dellweb.bfa.nsf.gov/AwdLst2/BOTTOM.ASP?DRILLINFO=ABST2041523" xr:uid="{81624DAF-38E9-424F-A452-157C72DB86BE}"/>
    <hyperlink ref="T8" r:id="rId70" display="https://dellweb.bfa.nsf.gov/AwdLst2/BOTTOM.ASP?DRILLINFO=ABST2039525" xr:uid="{B91ED818-DBE6-4BC1-8965-7653C05EA0A6}"/>
    <hyperlink ref="T9" r:id="rId71" display="https://dellweb.bfa.nsf.gov/AwdLst2/BOTTOM.ASP?DRILLINFO=ABST2039525" xr:uid="{831A996D-01E1-4CFF-A7C9-00E496616714}"/>
    <hyperlink ref="T10" r:id="rId72" display="https://dellweb.bfa.nsf.gov/AwdLst2/BOTTOM.ASP?DRILLINFO=ABST2039525" xr:uid="{631678BD-968B-418B-878C-14B3937C7A12}"/>
    <hyperlink ref="T29" r:id="rId73" display="https://dellweb.bfa.nsf.gov/AwdLst2/BOTTOM.ASP?DRILLINFO=ABST1848563" xr:uid="{563BF4CA-56E5-4A3D-80ED-51394021BA17}"/>
    <hyperlink ref="T23" r:id="rId74" display="https://dellweb.bfa.nsf.gov/AwdLst2/BOTTOM.ASP?DRILLINFO=ABST2102938" xr:uid="{A6FF7680-FABC-4283-83F6-8CCEDC7919CA}"/>
    <hyperlink ref="T14" r:id="rId75" display="https://dellweb.bfa.nsf.gov/AwdLst2/BOTTOM.ASP?DRILLINFO=ABST1818368" xr:uid="{9AC05008-8A7F-45BE-966B-FC4F90A86373}"/>
    <hyperlink ref="T19" r:id="rId76" display="https://dellweb.bfa.nsf.gov/AwdLst2/BOTTOM.ASP?DRILLINFO=ABST1916699" xr:uid="{5F5B98BC-054B-4E27-8EF1-5FC2179D945D}"/>
    <hyperlink ref="T21" r:id="rId77" display="https://dellweb.bfa.nsf.gov/AwdLst2/BOTTOM.ASP?DRILLINFO=ABST1532239" xr:uid="{3B03AE8F-603D-4F85-99D1-965AE1EE25A0}"/>
    <hyperlink ref="T22" r:id="rId78" display="https://dellweb.bfa.nsf.gov/AwdLst2/BOTTOM.ASP?DRILLINFO=ABST1532239" xr:uid="{D8A3EDF5-321C-4B7C-A805-8B91756D0180}"/>
    <hyperlink ref="T15" r:id="rId79" display="https://dellweb.bfa.nsf.gov/AwdLst2/BOTTOM.ASP?DRILLINFO=ABST2015419" xr:uid="{210A7052-FB44-471E-85B1-A99FAB1011E3}"/>
    <hyperlink ref="T11" r:id="rId80" display="https://dellweb.bfa.nsf.gov/AwdLst2/BOTTOM.ASP?DRILLINFO=ABST2052571" xr:uid="{B6E7C72E-8DF9-465C-BCD9-A64D41A7ABB5}"/>
    <hyperlink ref="T32" r:id="rId81" display="https://dellweb.bfa.nsf.gov/AwdLst2/BOTTOM.ASP?DRILLINFO=ABST1559348" xr:uid="{682A1B7A-A9E3-4B30-9D58-8F5C0901E65F}"/>
    <hyperlink ref="T36" r:id="rId82" display="https://dellweb.bfa.nsf.gov/AwdLst2/BOTTOM.ASP?DRILLINFO=ABST1753354" xr:uid="{62A91144-D64F-4824-8518-968BD0C55B17}"/>
    <hyperlink ref="T37" r:id="rId83" display="https://dellweb.bfa.nsf.gov/AwdLst2/BOTTOM.ASP?DRILLINFO=ABST1753354" xr:uid="{40C5855E-18B1-415B-9874-55BE0837DEF1}"/>
    <hyperlink ref="T20" r:id="rId84" display="https://dellweb.bfa.nsf.gov/AwdLst2/BOTTOM.ASP?DRILLINFO=ABST1916699" xr:uid="{3D4E4797-249B-4BA5-A752-466CE43B8765}"/>
    <hyperlink ref="T33" r:id="rId85" display="https://dellweb.bfa.nsf.gov/AwdLst2/BOTTOM.ASP?DRILLINFO=ABST2125659" xr:uid="{070D36B7-C765-4814-9579-C091A060221F}"/>
    <hyperlink ref="T34" r:id="rId86" display="https://dellweb.bfa.nsf.gov/AwdLst2/BOTTOM.ASP?DRILLINFO=ABST2125659" xr:uid="{959DB791-A0CD-4372-8951-29BEA6519550}"/>
    <hyperlink ref="T35" r:id="rId87" display="https://dellweb.bfa.nsf.gov/AwdLst2/BOTTOM.ASP?DRILLINFO=ABST1921790" xr:uid="{2D9047B0-CCCC-4647-9F75-6FFCD878B628}"/>
    <hyperlink ref="AC36" r:id="rId88" display="https://dellweb.bfa.nsf.gov/AwdLst2/BOTTOM.ASP?DRILLINFO=ABST2019609" xr:uid="{5A8BC970-335E-417E-8FB6-56C92AC92F32}"/>
    <hyperlink ref="AC4" r:id="rId89" display="https://dellweb.bfa.nsf.gov/AwdLst2/BOTTOM.ASP?DRILLINFO=ABST1953170" xr:uid="{708B016F-3E4B-4BA0-B1F2-B4A61361B67F}"/>
    <hyperlink ref="AC16" r:id="rId90" display="https://dellweb.bfa.nsf.gov/AwdLst2/BOTTOM.ASP?DRILLINFO=ABST1565572" xr:uid="{3D5E303C-BA8D-4591-8648-9AC48E988373}"/>
    <hyperlink ref="AC32" r:id="rId91" display="https://dellweb.bfa.nsf.gov/AwdLst2/BOTTOM.ASP?DRILLINFO=ABST1954021" xr:uid="{2D35B4CC-EAC3-4DF0-8943-3C8A6A965145}"/>
    <hyperlink ref="AC18" r:id="rId92" display="https://dellweb.bfa.nsf.gov/AwdLst2/BOTTOM.ASP?DRILLINFO=ABST2006353" xr:uid="{BE754F59-9C79-46CB-8AB3-716842451AA2}"/>
    <hyperlink ref="AC17" r:id="rId93" display="https://dellweb.bfa.nsf.gov/AwdLst2/BOTTOM.ASP?DRILLINFO=ABST1842399" xr:uid="{DF976482-F748-4231-A01E-5E1B1944024C}"/>
    <hyperlink ref="AC19" r:id="rId94" display="https://dellweb.bfa.nsf.gov/AwdLst2/BOTTOM.ASP?DRILLINFO=ABST2006101" xr:uid="{880F3CDB-46C6-4FD1-91A1-DF2CEE0184B7}"/>
    <hyperlink ref="AC6" r:id="rId95" display="https://dellweb.bfa.nsf.gov/AwdLst2/BOTTOM.ASP?DRILLINFO=ABST2015419" xr:uid="{03013DA7-AD32-4970-AB78-0ED261577245}"/>
    <hyperlink ref="AC20" r:id="rId96" display="https://dellweb.bfa.nsf.gov/AwdLst2/BOTTOM.ASP?DRILLINFO=ABST1944828" xr:uid="{331DD0FB-469D-4B97-B1D8-0BB86A6CE5CE}"/>
    <hyperlink ref="AC5" r:id="rId97" display="https://dellweb.bfa.nsf.gov/AwdLst2/BOTTOM.ASP?DRILLINFO=ABST1751157" xr:uid="{973EB9BC-E2AA-400C-91E9-6BCEC5D026D5}"/>
    <hyperlink ref="AC22" r:id="rId98" display="https://dellweb.bfa.nsf.gov/AwdLst2/BOTTOM.ASP?DRILLINFO=ABST1916699" xr:uid="{2C63C549-3118-4706-B444-5E8D4CD7280A}"/>
    <hyperlink ref="AC14" r:id="rId99" display="https://dellweb.bfa.nsf.gov/AwdLst2/BOTTOM.ASP?DRILLINFO=ABST1940270" xr:uid="{283068CB-6C3D-41F4-815E-867F49208EBF}"/>
    <hyperlink ref="AC21" r:id="rId100" display="https://dellweb.bfa.nsf.gov/AwdLst2/BOTTOM.ASP?DRILLINFO=ABST1944828" xr:uid="{185D18D4-8E85-4078-8574-928C1B06EA01}"/>
    <hyperlink ref="AC35" r:id="rId101" display="https://dellweb.bfa.nsf.gov/AwdLst2/BOTTOM.ASP?DRILLINFO=ABST1929206" xr:uid="{C5280D77-9F53-49A5-9740-DC3DF64C6392}"/>
    <hyperlink ref="AC29" r:id="rId102" display="https://dellweb.bfa.nsf.gov/AwdLst2/BOTTOM.ASP?DRILLINFO=ABST1848563" xr:uid="{338F5498-489E-4E00-814F-29EB48B35DA5}"/>
    <hyperlink ref="AC11" r:id="rId103" display="https://dellweb.bfa.nsf.gov/AwdLst2/BOTTOM.ASP?DRILLINFO=ABST1553550" xr:uid="{7E1B1DA1-9A57-47D4-B9A1-FAC1AC280E94}"/>
    <hyperlink ref="AC26" r:id="rId104" display="https://dellweb.bfa.nsf.gov/AwdLst2/BOTTOM.ASP?DRILLINFO=ABST2019231" xr:uid="{799A9D21-0A80-450E-A919-EE581F1C5998}"/>
    <hyperlink ref="AC12" r:id="rId105" display="https://dellweb.bfa.nsf.gov/AwdLst2/BOTTOM.ASP?DRILLINFO=ABST1818368" xr:uid="{94701847-73ED-4331-B1E5-3EAC863DE97A}"/>
    <hyperlink ref="AC28" r:id="rId106" display="https://dellweb.bfa.nsf.gov/AwdLst2/BOTTOM.ASP?DRILLINFO=ABST2002524" xr:uid="{B4556308-D79B-4BFD-B501-EEF04E63E3CC}"/>
    <hyperlink ref="AC8" r:id="rId107" display="https://dellweb.bfa.nsf.gov/AwdLst2/BOTTOM.ASP?DRILLINFO=ABST2015419" xr:uid="{6B6D1E98-7427-4007-AE33-F4E46DC35F75}"/>
    <hyperlink ref="AC27" r:id="rId108" display="https://dellweb.bfa.nsf.gov/AwdLst2/BOTTOM.ASP?DRILLINFO=ABST2019231" xr:uid="{8F388B59-E39E-45C4-ADB4-AA6E22DB6C01}"/>
    <hyperlink ref="AC39" r:id="rId109" display="https://dellweb.bfa.nsf.gov/AwdLst2/BOTTOM.ASP?DRILLINFO=ABST1856059" xr:uid="{F33278DC-9300-46FC-8908-022CC47205D6}"/>
    <hyperlink ref="AC7" r:id="rId110" display="https://dellweb.bfa.nsf.gov/AwdLst2/BOTTOM.ASP?DRILLINFO=ABST2015419" xr:uid="{81B3A7B6-38B7-4701-852E-B7B8908C86BF}"/>
    <hyperlink ref="AC30" r:id="rId111" display="https://dellweb.bfa.nsf.gov/AwdLst2/BOTTOM.ASP?DRILLINFO=ABST1753354" xr:uid="{19B58855-DE0D-4F58-8CB9-A9DC6881EF70}"/>
    <hyperlink ref="AC31" r:id="rId112" display="https://dellweb.bfa.nsf.gov/AwdLst2/BOTTOM.ASP?DRILLINFO=ABST1753354" xr:uid="{84C50F9A-3776-4498-8A02-050978CFEA68}"/>
    <hyperlink ref="AC2" r:id="rId113" display="https://dellweb.bfa.nsf.gov/AwdLst2/BOTTOM.ASP?DRILLINFO=ABST1655183" xr:uid="{BB9F796C-D132-4395-9029-B63D8B89982C}"/>
    <hyperlink ref="AC34" r:id="rId114" display="https://dellweb.bfa.nsf.gov/AwdLst2/BOTTOM.ASP?DRILLINFO=ABST2038371" xr:uid="{FEDD4470-EBCC-43B3-933F-BFE44E5128ED}"/>
    <hyperlink ref="AC13" r:id="rId115" display="https://dellweb.bfa.nsf.gov/AwdLst2/BOTTOM.ASP?DRILLINFO=ABST2032153" xr:uid="{A5BF91A9-001B-47DA-A1F4-5531032EE769}"/>
    <hyperlink ref="AC24" r:id="rId116" display="https://dellweb.bfa.nsf.gov/AwdLst2/BOTTOM.ASP?DRILLINFO=ABST1705728" xr:uid="{1FEEF052-B95D-4921-B1EE-D0D9A3AB2B93}"/>
    <hyperlink ref="AC3" r:id="rId117" display="https://dellweb.bfa.nsf.gov/AwdLst2/BOTTOM.ASP?DRILLINFO=ABST1553049" xr:uid="{D3C5052D-14E9-4F0D-A886-0D04492905D8}"/>
    <hyperlink ref="AC33" r:id="rId118" display="https://dellweb.bfa.nsf.gov/AwdLst2/BOTTOM.ASP?DRILLINFO=ABST2013929" xr:uid="{8AEC9A97-53FD-448D-9CDA-19FB9F0D5EB1}"/>
    <hyperlink ref="AC25" r:id="rId119" display="https://dellweb.bfa.nsf.gov/AwdLst2/BOTTOM.ASP?DRILLINFO=ABST2019231" xr:uid="{369AAB55-A2A6-4CE3-B508-5850083B0FDC}"/>
    <hyperlink ref="AC38" r:id="rId120" display="https://dellweb.bfa.nsf.gov/AwdLst2/BOTTOM.ASP?DRILLINFO=ABST1856059" xr:uid="{9D471644-0901-4847-A570-4DE2A3357751}"/>
    <hyperlink ref="AC15" r:id="rId121" display="https://dellweb.bfa.nsf.gov/AwdLst2/BOTTOM.ASP?DRILLINFO=ABST1835717" xr:uid="{7BBDC468-2A97-4363-B38D-0A91190D8FA8}"/>
    <hyperlink ref="AC37" r:id="rId122" display="https://dellweb.bfa.nsf.gov/AwdLst2/BOTTOM.ASP?DRILLINFO=ABST2012482" xr:uid="{76E6F7C7-7B27-4928-908B-4B00CE07F16F}"/>
    <hyperlink ref="AC9" r:id="rId123" display="https://dellweb.bfa.nsf.gov/AwdLst2/BOTTOM.ASP?DRILLINFO=ABST2029523" xr:uid="{CD52BF63-17B5-4642-9AE7-DB332174542A}"/>
    <hyperlink ref="AC23" r:id="rId124" display="https://dellweb.bfa.nsf.gov/AwdLst2/BOTTOM.ASP?DRILLINFO=ABST1705728" xr:uid="{082DF0AF-D133-464F-8FC0-614BAC5EBEC5}"/>
    <hyperlink ref="AC10" r:id="rId125" display="https://dellweb.bfa.nsf.gov/AwdLst2/BOTTOM.ASP?DRILLINFO=ABST1553550" xr:uid="{55197464-9F9D-4081-A5D5-A7798B28DC79}"/>
    <hyperlink ref="AL21" r:id="rId126" display="https://dellweb.bfa.nsf.gov/AwdLst2/BOTTOM.ASP?DRILLINFO=ABST1757324" xr:uid="{D4BD094F-8B41-48C6-AB5E-5AC58534497B}"/>
    <hyperlink ref="AL22" r:id="rId127" display="https://dellweb.bfa.nsf.gov/AwdLst2/BOTTOM.ASP?DRILLINFO=ABST1736253" xr:uid="{723C243D-434C-42AC-931F-86CCFEF5B4B3}"/>
    <hyperlink ref="AL7" r:id="rId128" display="https://dellweb.bfa.nsf.gov/AwdLst2/BOTTOM.ASP?DRILLINFO=ABST1565572" xr:uid="{392C5F63-ABC1-45F1-9F22-8FD397032CD3}"/>
    <hyperlink ref="AL8" r:id="rId129" display="https://dellweb.bfa.nsf.gov/AwdLst2/BOTTOM.ASP?DRILLINFO=ABST1906157" xr:uid="{2379691F-F55D-4A75-A9A0-AE81AAC945E8}"/>
    <hyperlink ref="AL5" r:id="rId130" display="https://dellweb.bfa.nsf.gov/AwdLst2/BOTTOM.ASP?DRILLINFO=ABST1845417" xr:uid="{89B7DBCE-1CAB-4721-B55A-18A089CCE265}"/>
    <hyperlink ref="AL14" r:id="rId131" display="https://dellweb.bfa.nsf.gov/AwdLst2/BOTTOM.ASP?DRILLINFO=ABST1927713" xr:uid="{7F252812-322E-4359-BBA1-5CF0403C93F9}"/>
    <hyperlink ref="AL17" r:id="rId132" display="https://dellweb.bfa.nsf.gov/AwdLst2/BOTTOM.ASP?DRILLINFO=ABST1921790" xr:uid="{BD292F9A-0DE6-4A45-B354-C2112FB2B6FA}"/>
    <hyperlink ref="AL25" r:id="rId133" display="https://dellweb.bfa.nsf.gov/AwdLst2/BOTTOM.ASP?DRILLINFO=ABST1856059" xr:uid="{DC957B44-1DFB-49F5-91A6-40D0A83D1365}"/>
    <hyperlink ref="AL9" r:id="rId134" display="https://dellweb.bfa.nsf.gov/AwdLst2/BOTTOM.ASP?DRILLINFO=ABST1906157" xr:uid="{7B235183-43D1-4141-A34A-FCFFEEB68FB8}"/>
    <hyperlink ref="AL10" r:id="rId135" display="https://dellweb.bfa.nsf.gov/AwdLst2/BOTTOM.ASP?DRILLINFO=ABST1842399" xr:uid="{204E4768-15F0-47E7-A9AA-6F7ABE6917F6}"/>
    <hyperlink ref="AL23" r:id="rId136" display="https://dellweb.bfa.nsf.gov/AwdLst2/BOTTOM.ASP?DRILLINFO=ABST1856059" xr:uid="{D997A0B4-A9C6-4032-AA84-A6582CE32070}"/>
    <hyperlink ref="AL4" r:id="rId137" display="https://dellweb.bfa.nsf.gov/AwdLst2/BOTTOM.ASP?DRILLINFO=ABST1553049" xr:uid="{C0EEBAF2-0397-4025-BCC3-C965A99150D6}"/>
    <hyperlink ref="AL6" r:id="rId138" display="https://dellweb.bfa.nsf.gov/AwdLst2/BOTTOM.ASP?DRILLINFO=ABST1940270" xr:uid="{CCBE72D0-1570-4FCB-8D80-95DA35546E36}"/>
    <hyperlink ref="AL24" r:id="rId139" display="https://dellweb.bfa.nsf.gov/AwdLst2/BOTTOM.ASP?DRILLINFO=ABST1856059" xr:uid="{DC780DFE-1915-49E7-A7A3-30DAFA905333}"/>
    <hyperlink ref="AL18" r:id="rId140" display="https://dellweb.bfa.nsf.gov/AwdLst2/BOTTOM.ASP?DRILLINFO=ABST1924856" xr:uid="{56D5CEDF-1A23-48C4-B058-8F18204CE351}"/>
    <hyperlink ref="AL2" r:id="rId141" display="https://dellweb.bfa.nsf.gov/AwdLst2/BOTTOM.ASP?DRILLINFO=ABST1553550" xr:uid="{A8FE1DF5-C45F-4C8C-87CD-0D759F253E08}"/>
    <hyperlink ref="AL3" r:id="rId142" display="https://dellweb.bfa.nsf.gov/AwdLst2/BOTTOM.ASP?DRILLINFO=ABST1655183" xr:uid="{78CA8ADB-AAEA-4F96-A970-777CA5B64F8B}"/>
    <hyperlink ref="AL15" r:id="rId143" display="https://dellweb.bfa.nsf.gov/AwdLst2/BOTTOM.ASP?DRILLINFO=ABST1753354" xr:uid="{225C8EA9-1D33-4C98-A99D-CA940DB5A4B4}"/>
    <hyperlink ref="AL16" r:id="rId144" display="https://dellweb.bfa.nsf.gov/AwdLst2/BOTTOM.ASP?DRILLINFO=ABST1753354" xr:uid="{FFEBA279-CC53-4FF0-ACAA-67263E80CFC8}"/>
    <hyperlink ref="AL19" r:id="rId145" display="https://dellweb.bfa.nsf.gov/AwdLst2/BOTTOM.ASP?DRILLINFO=ABST1848563" xr:uid="{37135262-F828-44CB-9163-8314A91DA37B}"/>
    <hyperlink ref="AL20" r:id="rId146" display="https://dellweb.bfa.nsf.gov/AwdLst2/BOTTOM.ASP?DRILLINFO=ABST1848563" xr:uid="{8BA9F7A8-D0AE-4687-8A25-CD2E8F395594}"/>
    <hyperlink ref="AL11" r:id="rId147" display="https://dellweb.bfa.nsf.gov/AwdLst2/BOTTOM.ASP?DRILLINFO=ABST1540045" xr:uid="{87593890-1D29-4CD2-A270-6762BD442782}"/>
    <hyperlink ref="AL13" r:id="rId148" display="https://dellweb.bfa.nsf.gov/AwdLst2/BOTTOM.ASP?DRILLINFO=ABST1705728" xr:uid="{865D6AF7-57E1-43EF-9BE8-19817830376F}"/>
    <hyperlink ref="AL12" r:id="rId149" display="https://dellweb.bfa.nsf.gov/AwdLst2/BOTTOM.ASP?DRILLINFO=ABST1540045" xr:uid="{DE41DBFB-AE18-4582-93EF-99A4EE9F2921}"/>
    <hyperlink ref="A27" r:id="rId150" display="https://dellweb.bfa.nsf.gov/AwdLst2/default.asp" xr:uid="{83DD7B07-D422-4387-B7BE-A9A7845055F1}"/>
  </hyperlinks>
  <pageMargins left="0.7" right="0.7" top="0.75" bottom="0.75" header="0.3" footer="0.3"/>
  <drawing r:id="rId15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2DDE-947B-48D0-9B6A-761FE81A6348}">
  <dimension ref="A1:AS68"/>
  <sheetViews>
    <sheetView topLeftCell="AA1" workbookViewId="0">
      <selection activeCell="AA1" sqref="A1:XFD1"/>
    </sheetView>
  </sheetViews>
  <sheetFormatPr defaultRowHeight="15" x14ac:dyDescent="0.25"/>
  <cols>
    <col min="9" max="9" width="10.85546875" bestFit="1" customWidth="1"/>
    <col min="18" max="18" width="10.85546875" bestFit="1" customWidth="1"/>
    <col min="27" max="27" width="10.85546875" bestFit="1" customWidth="1"/>
    <col min="36" max="36" width="10.85546875" bestFit="1" customWidth="1"/>
    <col min="45" max="45" width="10.85546875" bestFit="1" customWidth="1"/>
  </cols>
  <sheetData>
    <row r="1" spans="1:45" ht="38.25" x14ac:dyDescent="0.25">
      <c r="A1" s="10" t="s">
        <v>99</v>
      </c>
      <c r="B1" s="10" t="s">
        <v>100</v>
      </c>
      <c r="C1" s="10" t="s">
        <v>101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>
        <v>2023</v>
      </c>
      <c r="J1" s="10" t="s">
        <v>99</v>
      </c>
      <c r="K1" s="10" t="s">
        <v>100</v>
      </c>
      <c r="L1" s="10" t="s">
        <v>101</v>
      </c>
      <c r="M1" s="10" t="s">
        <v>102</v>
      </c>
      <c r="N1" s="10" t="s">
        <v>103</v>
      </c>
      <c r="O1" s="10" t="s">
        <v>104</v>
      </c>
      <c r="P1" s="10" t="s">
        <v>105</v>
      </c>
      <c r="Q1" s="10" t="s">
        <v>106</v>
      </c>
      <c r="R1">
        <v>2022</v>
      </c>
      <c r="S1" s="10" t="s">
        <v>99</v>
      </c>
      <c r="T1" s="10" t="s">
        <v>100</v>
      </c>
      <c r="U1" s="10" t="s">
        <v>101</v>
      </c>
      <c r="V1" s="10" t="s">
        <v>102</v>
      </c>
      <c r="W1" s="10" t="s">
        <v>103</v>
      </c>
      <c r="X1" s="10" t="s">
        <v>104</v>
      </c>
      <c r="Y1" s="10" t="s">
        <v>105</v>
      </c>
      <c r="Z1" s="10" t="s">
        <v>106</v>
      </c>
      <c r="AA1">
        <v>2021</v>
      </c>
      <c r="AB1" s="10" t="s">
        <v>99</v>
      </c>
      <c r="AC1" s="10" t="s">
        <v>100</v>
      </c>
      <c r="AD1" s="10" t="s">
        <v>101</v>
      </c>
      <c r="AE1" s="10" t="s">
        <v>102</v>
      </c>
      <c r="AF1" s="10" t="s">
        <v>103</v>
      </c>
      <c r="AG1" s="10" t="s">
        <v>104</v>
      </c>
      <c r="AH1" s="10" t="s">
        <v>105</v>
      </c>
      <c r="AI1" s="10" t="s">
        <v>106</v>
      </c>
      <c r="AJ1">
        <v>2020</v>
      </c>
      <c r="AK1" s="10" t="s">
        <v>99</v>
      </c>
      <c r="AL1" s="10" t="s">
        <v>100</v>
      </c>
      <c r="AM1" s="10" t="s">
        <v>101</v>
      </c>
      <c r="AN1" s="10" t="s">
        <v>102</v>
      </c>
      <c r="AO1" s="10" t="s">
        <v>103</v>
      </c>
      <c r="AP1" s="10" t="s">
        <v>104</v>
      </c>
      <c r="AQ1" s="10" t="s">
        <v>105</v>
      </c>
      <c r="AR1" s="10" t="s">
        <v>106</v>
      </c>
      <c r="AS1">
        <v>2019</v>
      </c>
    </row>
    <row r="2" spans="1:45" ht="293.25" x14ac:dyDescent="0.25">
      <c r="A2" s="153" t="s">
        <v>398</v>
      </c>
      <c r="B2" s="154" t="s">
        <v>399</v>
      </c>
      <c r="C2" s="153" t="s">
        <v>32</v>
      </c>
      <c r="D2" s="153" t="s">
        <v>32</v>
      </c>
      <c r="E2" s="153" t="s">
        <v>33</v>
      </c>
      <c r="F2" s="153" t="s">
        <v>400</v>
      </c>
      <c r="G2" s="153">
        <v>123</v>
      </c>
      <c r="H2" s="155">
        <v>415698</v>
      </c>
      <c r="I2" s="9">
        <f>H2+H3</f>
        <v>815698</v>
      </c>
      <c r="J2" s="5" t="s">
        <v>576</v>
      </c>
      <c r="K2" s="6" t="s">
        <v>577</v>
      </c>
      <c r="L2" s="5" t="s">
        <v>32</v>
      </c>
      <c r="M2" s="5" t="s">
        <v>137</v>
      </c>
      <c r="N2" s="5" t="s">
        <v>138</v>
      </c>
      <c r="O2" s="5" t="s">
        <v>578</v>
      </c>
      <c r="P2" s="5" t="s">
        <v>140</v>
      </c>
      <c r="Q2" s="7">
        <v>200367</v>
      </c>
      <c r="S2" s="5" t="s">
        <v>687</v>
      </c>
      <c r="T2" s="6" t="s">
        <v>688</v>
      </c>
      <c r="U2" s="5" t="s">
        <v>32</v>
      </c>
      <c r="V2" s="5" t="s">
        <v>32</v>
      </c>
      <c r="W2" s="5" t="s">
        <v>195</v>
      </c>
      <c r="X2" s="5" t="s">
        <v>689</v>
      </c>
      <c r="Y2" s="5">
        <v>121</v>
      </c>
      <c r="Z2" s="7">
        <v>59419</v>
      </c>
      <c r="AB2" s="5" t="s">
        <v>398</v>
      </c>
      <c r="AC2" s="6" t="s">
        <v>709</v>
      </c>
      <c r="AD2" s="5" t="s">
        <v>137</v>
      </c>
      <c r="AE2" s="5" t="s">
        <v>137</v>
      </c>
      <c r="AF2" s="5" t="s">
        <v>710</v>
      </c>
      <c r="AG2" s="5" t="s">
        <v>711</v>
      </c>
      <c r="AH2" s="5">
        <v>120</v>
      </c>
      <c r="AI2" s="7">
        <v>441649</v>
      </c>
      <c r="AK2" s="5" t="s">
        <v>770</v>
      </c>
      <c r="AL2" s="6" t="s">
        <v>771</v>
      </c>
      <c r="AM2" s="5" t="s">
        <v>178</v>
      </c>
      <c r="AN2" s="5" t="s">
        <v>178</v>
      </c>
      <c r="AO2" s="5" t="s">
        <v>179</v>
      </c>
      <c r="AP2" s="5" t="s">
        <v>772</v>
      </c>
      <c r="AQ2" s="5">
        <v>119</v>
      </c>
      <c r="AR2" s="7">
        <v>900000</v>
      </c>
    </row>
    <row r="3" spans="1:45" ht="280.5" x14ac:dyDescent="0.25">
      <c r="A3" s="153" t="s">
        <v>398</v>
      </c>
      <c r="B3" s="154" t="s">
        <v>399</v>
      </c>
      <c r="C3" s="153" t="s">
        <v>32</v>
      </c>
      <c r="D3" s="153" t="s">
        <v>11</v>
      </c>
      <c r="E3" s="153" t="s">
        <v>57</v>
      </c>
      <c r="F3" s="153" t="s">
        <v>400</v>
      </c>
      <c r="G3" s="153">
        <v>123</v>
      </c>
      <c r="H3" s="155">
        <v>400000</v>
      </c>
      <c r="J3" s="5" t="s">
        <v>554</v>
      </c>
      <c r="K3" s="6" t="s">
        <v>555</v>
      </c>
      <c r="L3" s="5" t="s">
        <v>123</v>
      </c>
      <c r="M3" s="5" t="s">
        <v>11</v>
      </c>
      <c r="N3" s="5" t="s">
        <v>317</v>
      </c>
      <c r="O3" s="5" t="s">
        <v>556</v>
      </c>
      <c r="P3" s="5">
        <v>122</v>
      </c>
      <c r="Q3" s="7">
        <v>769221</v>
      </c>
      <c r="S3" s="5" t="s">
        <v>699</v>
      </c>
      <c r="T3" s="6" t="s">
        <v>700</v>
      </c>
      <c r="U3" s="5" t="s">
        <v>32</v>
      </c>
      <c r="V3" s="5" t="s">
        <v>32</v>
      </c>
      <c r="W3" s="5" t="s">
        <v>161</v>
      </c>
      <c r="X3" s="5" t="s">
        <v>701</v>
      </c>
      <c r="Y3" s="5">
        <v>121</v>
      </c>
      <c r="Z3" s="7">
        <v>14250</v>
      </c>
      <c r="AA3" s="9">
        <f>Z2+Z3</f>
        <v>73669</v>
      </c>
      <c r="AB3" s="5" t="s">
        <v>687</v>
      </c>
      <c r="AC3" s="6" t="s">
        <v>688</v>
      </c>
      <c r="AD3" s="5" t="s">
        <v>32</v>
      </c>
      <c r="AE3" s="5" t="s">
        <v>32</v>
      </c>
      <c r="AF3" s="5" t="s">
        <v>195</v>
      </c>
      <c r="AG3" s="5" t="s">
        <v>689</v>
      </c>
      <c r="AH3" s="5">
        <v>120</v>
      </c>
      <c r="AI3" s="7">
        <v>199733</v>
      </c>
      <c r="AK3" s="5" t="s">
        <v>408</v>
      </c>
      <c r="AL3" s="6" t="s">
        <v>804</v>
      </c>
      <c r="AM3" s="5" t="s">
        <v>123</v>
      </c>
      <c r="AN3" s="5" t="s">
        <v>123</v>
      </c>
      <c r="AO3" s="5" t="s">
        <v>438</v>
      </c>
      <c r="AP3" s="5" t="s">
        <v>805</v>
      </c>
      <c r="AQ3" s="5">
        <v>119</v>
      </c>
      <c r="AR3" s="7">
        <v>45579</v>
      </c>
    </row>
    <row r="4" spans="1:45" ht="280.5" x14ac:dyDescent="0.25">
      <c r="A4" s="15" t="s">
        <v>404</v>
      </c>
      <c r="B4" s="16" t="s">
        <v>405</v>
      </c>
      <c r="C4" s="15" t="s">
        <v>123</v>
      </c>
      <c r="D4" s="15" t="s">
        <v>123</v>
      </c>
      <c r="E4" s="15" t="s">
        <v>406</v>
      </c>
      <c r="F4" s="15" t="s">
        <v>407</v>
      </c>
      <c r="G4" s="15">
        <v>123</v>
      </c>
      <c r="H4" s="17">
        <v>307382</v>
      </c>
      <c r="I4" s="9">
        <f>H4+H5</f>
        <v>495978</v>
      </c>
      <c r="J4" s="5" t="s">
        <v>596</v>
      </c>
      <c r="K4" s="6" t="s">
        <v>597</v>
      </c>
      <c r="L4" s="5" t="s">
        <v>459</v>
      </c>
      <c r="M4" s="5" t="s">
        <v>459</v>
      </c>
      <c r="N4" s="5" t="s">
        <v>460</v>
      </c>
      <c r="O4" s="5" t="s">
        <v>598</v>
      </c>
      <c r="P4" s="5">
        <v>122</v>
      </c>
      <c r="Q4" s="7">
        <v>105366</v>
      </c>
      <c r="S4" s="218" t="s">
        <v>582</v>
      </c>
      <c r="T4" s="219" t="s">
        <v>660</v>
      </c>
      <c r="U4" s="218" t="s">
        <v>437</v>
      </c>
      <c r="V4" s="218" t="s">
        <v>386</v>
      </c>
      <c r="W4" s="218" t="s">
        <v>438</v>
      </c>
      <c r="X4" s="218" t="s">
        <v>661</v>
      </c>
      <c r="Y4" s="218">
        <v>121</v>
      </c>
      <c r="Z4" s="220">
        <v>233596</v>
      </c>
      <c r="AA4" s="9">
        <f>Z4+Z5</f>
        <v>393905</v>
      </c>
      <c r="AB4" s="5" t="s">
        <v>466</v>
      </c>
      <c r="AC4" s="6" t="s">
        <v>603</v>
      </c>
      <c r="AD4" s="5" t="s">
        <v>386</v>
      </c>
      <c r="AE4" s="5" t="s">
        <v>386</v>
      </c>
      <c r="AF4" s="5" t="s">
        <v>604</v>
      </c>
      <c r="AG4" s="5" t="s">
        <v>605</v>
      </c>
      <c r="AH4" s="5">
        <v>120</v>
      </c>
      <c r="AI4" s="7">
        <v>112784</v>
      </c>
      <c r="AK4" s="5" t="s">
        <v>699</v>
      </c>
      <c r="AL4" s="6" t="s">
        <v>700</v>
      </c>
      <c r="AM4" s="5" t="s">
        <v>32</v>
      </c>
      <c r="AN4" s="5" t="s">
        <v>32</v>
      </c>
      <c r="AO4" s="5" t="s">
        <v>161</v>
      </c>
      <c r="AP4" s="5" t="s">
        <v>701</v>
      </c>
      <c r="AQ4" s="5">
        <v>119</v>
      </c>
      <c r="AR4" s="7">
        <v>465165</v>
      </c>
    </row>
    <row r="5" spans="1:45" ht="242.25" x14ac:dyDescent="0.25">
      <c r="A5" s="15" t="s">
        <v>404</v>
      </c>
      <c r="B5" s="16" t="s">
        <v>405</v>
      </c>
      <c r="C5" s="15" t="s">
        <v>123</v>
      </c>
      <c r="D5" s="15" t="s">
        <v>11</v>
      </c>
      <c r="E5" s="15" t="s">
        <v>57</v>
      </c>
      <c r="F5" s="15" t="s">
        <v>407</v>
      </c>
      <c r="G5" s="15">
        <v>123</v>
      </c>
      <c r="H5" s="17">
        <v>188596</v>
      </c>
      <c r="J5" s="5" t="s">
        <v>457</v>
      </c>
      <c r="K5" s="6" t="s">
        <v>458</v>
      </c>
      <c r="L5" s="5" t="s">
        <v>459</v>
      </c>
      <c r="M5" s="5" t="s">
        <v>459</v>
      </c>
      <c r="N5" s="5" t="s">
        <v>460</v>
      </c>
      <c r="O5" s="5" t="s">
        <v>461</v>
      </c>
      <c r="P5" s="5">
        <v>122</v>
      </c>
      <c r="Q5" s="7">
        <v>82531</v>
      </c>
      <c r="R5" s="9">
        <f>Q4+Q5</f>
        <v>187897</v>
      </c>
      <c r="S5" s="218" t="s">
        <v>582</v>
      </c>
      <c r="T5" s="219" t="s">
        <v>660</v>
      </c>
      <c r="U5" s="218" t="s">
        <v>437</v>
      </c>
      <c r="V5" s="218" t="s">
        <v>437</v>
      </c>
      <c r="W5" s="218" t="s">
        <v>438</v>
      </c>
      <c r="X5" s="218" t="s">
        <v>661</v>
      </c>
      <c r="Y5" s="218">
        <v>121</v>
      </c>
      <c r="Z5" s="220">
        <v>160309</v>
      </c>
      <c r="AB5" s="5" t="s">
        <v>573</v>
      </c>
      <c r="AC5" s="6" t="s">
        <v>759</v>
      </c>
      <c r="AD5" s="5" t="s">
        <v>386</v>
      </c>
      <c r="AE5" s="5" t="s">
        <v>386</v>
      </c>
      <c r="AF5" s="5" t="s">
        <v>604</v>
      </c>
      <c r="AG5" s="5" t="s">
        <v>760</v>
      </c>
      <c r="AH5" s="5">
        <v>120</v>
      </c>
      <c r="AI5" s="7">
        <v>22636</v>
      </c>
      <c r="AJ5" s="9">
        <f>AI4+AI5</f>
        <v>135420</v>
      </c>
      <c r="AK5" s="5" t="s">
        <v>466</v>
      </c>
      <c r="AL5" s="6" t="s">
        <v>603</v>
      </c>
      <c r="AM5" s="5" t="s">
        <v>386</v>
      </c>
      <c r="AN5" s="5" t="s">
        <v>386</v>
      </c>
      <c r="AO5" s="5" t="s">
        <v>604</v>
      </c>
      <c r="AP5" s="5" t="s">
        <v>605</v>
      </c>
      <c r="AQ5" s="5">
        <v>119</v>
      </c>
      <c r="AR5" s="7">
        <v>92651</v>
      </c>
    </row>
    <row r="6" spans="1:45" ht="318.75" x14ac:dyDescent="0.25">
      <c r="A6" s="20" t="s">
        <v>451</v>
      </c>
      <c r="B6" s="21" t="s">
        <v>452</v>
      </c>
      <c r="C6" s="20" t="s">
        <v>137</v>
      </c>
      <c r="D6" s="20" t="s">
        <v>11</v>
      </c>
      <c r="E6" s="20" t="s">
        <v>57</v>
      </c>
      <c r="F6" s="20" t="s">
        <v>453</v>
      </c>
      <c r="G6" s="20">
        <v>123</v>
      </c>
      <c r="H6" s="22">
        <v>184078</v>
      </c>
      <c r="I6" s="9">
        <f>H6+H7+H8</f>
        <v>542762</v>
      </c>
      <c r="J6" s="5" t="s">
        <v>429</v>
      </c>
      <c r="K6" s="6" t="s">
        <v>430</v>
      </c>
      <c r="L6" s="5" t="s">
        <v>386</v>
      </c>
      <c r="M6" s="5" t="s">
        <v>11</v>
      </c>
      <c r="N6" s="5" t="s">
        <v>57</v>
      </c>
      <c r="O6" s="5" t="s">
        <v>432</v>
      </c>
      <c r="P6" s="5">
        <v>122</v>
      </c>
      <c r="Q6" s="7">
        <v>248768</v>
      </c>
      <c r="S6" s="5" t="s">
        <v>485</v>
      </c>
      <c r="T6" s="6" t="s">
        <v>486</v>
      </c>
      <c r="U6" s="5" t="s">
        <v>437</v>
      </c>
      <c r="V6" s="5" t="s">
        <v>459</v>
      </c>
      <c r="W6" s="5" t="s">
        <v>487</v>
      </c>
      <c r="X6" s="5" t="s">
        <v>488</v>
      </c>
      <c r="Y6" s="5">
        <v>121</v>
      </c>
      <c r="Z6" s="7">
        <v>91650</v>
      </c>
      <c r="AA6" s="9">
        <f>AA4+Z6</f>
        <v>485555</v>
      </c>
      <c r="AB6" s="232" t="s">
        <v>570</v>
      </c>
      <c r="AC6" s="233" t="s">
        <v>739</v>
      </c>
      <c r="AD6" s="232" t="s">
        <v>143</v>
      </c>
      <c r="AE6" s="232" t="s">
        <v>143</v>
      </c>
      <c r="AF6" s="232" t="s">
        <v>144</v>
      </c>
      <c r="AG6" s="232" t="s">
        <v>740</v>
      </c>
      <c r="AH6" s="232">
        <v>120</v>
      </c>
      <c r="AI6" s="234">
        <v>102000</v>
      </c>
      <c r="AJ6" s="9">
        <f>AI6+AI7</f>
        <v>152000</v>
      </c>
      <c r="AK6" s="5" t="s">
        <v>573</v>
      </c>
      <c r="AL6" s="6" t="s">
        <v>811</v>
      </c>
      <c r="AM6" s="5" t="s">
        <v>386</v>
      </c>
      <c r="AN6" s="5" t="s">
        <v>386</v>
      </c>
      <c r="AO6" s="5" t="s">
        <v>604</v>
      </c>
      <c r="AP6" s="5" t="s">
        <v>812</v>
      </c>
      <c r="AQ6" s="5">
        <v>119</v>
      </c>
      <c r="AR6" s="7">
        <v>19940</v>
      </c>
      <c r="AS6" s="9">
        <f>AR5+AR6</f>
        <v>112591</v>
      </c>
    </row>
    <row r="7" spans="1:45" ht="318.75" x14ac:dyDescent="0.25">
      <c r="A7" s="20" t="s">
        <v>451</v>
      </c>
      <c r="B7" s="21" t="s">
        <v>452</v>
      </c>
      <c r="C7" s="20" t="s">
        <v>137</v>
      </c>
      <c r="D7" s="20" t="s">
        <v>454</v>
      </c>
      <c r="E7" s="20" t="s">
        <v>138</v>
      </c>
      <c r="F7" s="20" t="s">
        <v>453</v>
      </c>
      <c r="G7" s="20">
        <v>123</v>
      </c>
      <c r="H7" s="22">
        <v>179342</v>
      </c>
      <c r="J7" s="5" t="s">
        <v>466</v>
      </c>
      <c r="K7" s="6" t="s">
        <v>603</v>
      </c>
      <c r="L7" s="5" t="s">
        <v>386</v>
      </c>
      <c r="M7" s="5" t="s">
        <v>386</v>
      </c>
      <c r="N7" s="5" t="s">
        <v>604</v>
      </c>
      <c r="O7" s="5" t="s">
        <v>605</v>
      </c>
      <c r="P7" s="5">
        <v>122</v>
      </c>
      <c r="Q7" s="7">
        <v>99594</v>
      </c>
      <c r="R7" s="9">
        <f>Q6+Q7</f>
        <v>348362</v>
      </c>
      <c r="S7" s="5" t="s">
        <v>466</v>
      </c>
      <c r="T7" s="6" t="s">
        <v>603</v>
      </c>
      <c r="U7" s="5" t="s">
        <v>386</v>
      </c>
      <c r="V7" s="5" t="s">
        <v>386</v>
      </c>
      <c r="W7" s="5" t="s">
        <v>604</v>
      </c>
      <c r="X7" s="5" t="s">
        <v>605</v>
      </c>
      <c r="Y7" s="5">
        <v>121</v>
      </c>
      <c r="Z7" s="7">
        <v>111350</v>
      </c>
      <c r="AB7" s="232" t="s">
        <v>570</v>
      </c>
      <c r="AC7" s="233" t="s">
        <v>739</v>
      </c>
      <c r="AD7" s="232" t="s">
        <v>143</v>
      </c>
      <c r="AE7" s="232" t="s">
        <v>37</v>
      </c>
      <c r="AF7" s="232" t="s">
        <v>565</v>
      </c>
      <c r="AG7" s="232" t="s">
        <v>740</v>
      </c>
      <c r="AH7" s="232">
        <v>120</v>
      </c>
      <c r="AI7" s="234">
        <v>50000</v>
      </c>
      <c r="AK7" s="5" t="s">
        <v>485</v>
      </c>
      <c r="AL7" s="6" t="s">
        <v>486</v>
      </c>
      <c r="AM7" s="5" t="s">
        <v>437</v>
      </c>
      <c r="AN7" s="5" t="s">
        <v>459</v>
      </c>
      <c r="AO7" s="5" t="s">
        <v>487</v>
      </c>
      <c r="AP7" s="5" t="s">
        <v>488</v>
      </c>
      <c r="AQ7" s="5">
        <v>119</v>
      </c>
      <c r="AR7" s="7">
        <v>174490</v>
      </c>
    </row>
    <row r="8" spans="1:45" ht="229.5" x14ac:dyDescent="0.25">
      <c r="A8" s="20" t="s">
        <v>451</v>
      </c>
      <c r="B8" s="21" t="s">
        <v>452</v>
      </c>
      <c r="C8" s="20" t="s">
        <v>137</v>
      </c>
      <c r="D8" s="20" t="s">
        <v>137</v>
      </c>
      <c r="E8" s="20" t="s">
        <v>138</v>
      </c>
      <c r="F8" s="20" t="s">
        <v>453</v>
      </c>
      <c r="G8" s="20">
        <v>123</v>
      </c>
      <c r="H8" s="22">
        <v>179342</v>
      </c>
      <c r="I8" s="9"/>
      <c r="J8" s="57" t="s">
        <v>573</v>
      </c>
      <c r="K8" s="58" t="s">
        <v>574</v>
      </c>
      <c r="L8" s="57" t="s">
        <v>437</v>
      </c>
      <c r="M8" s="57" t="s">
        <v>437</v>
      </c>
      <c r="N8" s="57" t="s">
        <v>487</v>
      </c>
      <c r="O8" s="57" t="s">
        <v>575</v>
      </c>
      <c r="P8" s="57">
        <v>122</v>
      </c>
      <c r="Q8" s="59">
        <v>224998</v>
      </c>
      <c r="R8" s="9">
        <f>Q8+Q9</f>
        <v>299997</v>
      </c>
      <c r="S8" s="5" t="s">
        <v>672</v>
      </c>
      <c r="T8" s="6" t="s">
        <v>490</v>
      </c>
      <c r="U8" s="5" t="s">
        <v>459</v>
      </c>
      <c r="V8" s="5" t="s">
        <v>459</v>
      </c>
      <c r="W8" s="5" t="s">
        <v>460</v>
      </c>
      <c r="X8" s="5" t="s">
        <v>492</v>
      </c>
      <c r="Y8" s="5">
        <v>121</v>
      </c>
      <c r="Z8" s="7">
        <v>153882</v>
      </c>
      <c r="AB8" s="5" t="s">
        <v>662</v>
      </c>
      <c r="AC8" s="6" t="s">
        <v>663</v>
      </c>
      <c r="AD8" s="5" t="s">
        <v>459</v>
      </c>
      <c r="AE8" s="5" t="s">
        <v>459</v>
      </c>
      <c r="AF8" s="5" t="s">
        <v>460</v>
      </c>
      <c r="AG8" s="5" t="s">
        <v>664</v>
      </c>
      <c r="AH8" s="5">
        <v>120</v>
      </c>
      <c r="AI8" s="7">
        <v>81768</v>
      </c>
      <c r="AK8" s="5" t="s">
        <v>376</v>
      </c>
      <c r="AL8" s="6" t="s">
        <v>449</v>
      </c>
      <c r="AM8" s="5" t="s">
        <v>268</v>
      </c>
      <c r="AN8" s="5" t="s">
        <v>268</v>
      </c>
      <c r="AO8" s="5" t="s">
        <v>28</v>
      </c>
      <c r="AP8" s="5" t="s">
        <v>450</v>
      </c>
      <c r="AQ8" s="5">
        <v>419</v>
      </c>
      <c r="AR8" s="7">
        <v>1683798</v>
      </c>
    </row>
    <row r="9" spans="1:45" ht="242.25" x14ac:dyDescent="0.25">
      <c r="A9" s="5" t="s">
        <v>401</v>
      </c>
      <c r="B9" s="6" t="s">
        <v>402</v>
      </c>
      <c r="C9" s="5" t="s">
        <v>143</v>
      </c>
      <c r="D9" s="5" t="s">
        <v>143</v>
      </c>
      <c r="E9" s="5" t="s">
        <v>144</v>
      </c>
      <c r="F9" s="5" t="s">
        <v>403</v>
      </c>
      <c r="G9" s="5">
        <v>123</v>
      </c>
      <c r="H9" s="7">
        <v>333621</v>
      </c>
      <c r="J9" s="57" t="s">
        <v>573</v>
      </c>
      <c r="K9" s="58" t="s">
        <v>574</v>
      </c>
      <c r="L9" s="57" t="s">
        <v>437</v>
      </c>
      <c r="M9" s="57" t="s">
        <v>346</v>
      </c>
      <c r="N9" s="57" t="s">
        <v>487</v>
      </c>
      <c r="O9" s="57" t="s">
        <v>575</v>
      </c>
      <c r="P9" s="57">
        <v>122</v>
      </c>
      <c r="Q9" s="59">
        <v>74999</v>
      </c>
      <c r="S9" s="5" t="s">
        <v>662</v>
      </c>
      <c r="T9" s="6" t="s">
        <v>663</v>
      </c>
      <c r="U9" s="5" t="s">
        <v>459</v>
      </c>
      <c r="V9" s="5" t="s">
        <v>459</v>
      </c>
      <c r="W9" s="5" t="s">
        <v>460</v>
      </c>
      <c r="X9" s="5" t="s">
        <v>664</v>
      </c>
      <c r="Y9" s="5">
        <v>121</v>
      </c>
      <c r="Z9" s="7">
        <v>210218</v>
      </c>
      <c r="AB9" s="235" t="s">
        <v>672</v>
      </c>
      <c r="AC9" s="236" t="s">
        <v>717</v>
      </c>
      <c r="AD9" s="235" t="s">
        <v>459</v>
      </c>
      <c r="AE9" s="235" t="s">
        <v>459</v>
      </c>
      <c r="AF9" s="235" t="s">
        <v>460</v>
      </c>
      <c r="AG9" s="235" t="s">
        <v>718</v>
      </c>
      <c r="AH9" s="235">
        <v>120</v>
      </c>
      <c r="AI9" s="237">
        <v>44222</v>
      </c>
      <c r="AJ9" s="9">
        <f>AI9+AI10</f>
        <v>316345</v>
      </c>
      <c r="AK9" s="5" t="s">
        <v>764</v>
      </c>
      <c r="AL9" s="6" t="s">
        <v>765</v>
      </c>
      <c r="AM9" s="5" t="s">
        <v>338</v>
      </c>
      <c r="AN9" s="5" t="s">
        <v>338</v>
      </c>
      <c r="AO9" s="5" t="s">
        <v>339</v>
      </c>
      <c r="AP9" s="5" t="s">
        <v>766</v>
      </c>
      <c r="AQ9" s="5">
        <v>419</v>
      </c>
      <c r="AR9" s="7">
        <v>1075000</v>
      </c>
    </row>
    <row r="10" spans="1:45" ht="165.75" x14ac:dyDescent="0.25">
      <c r="A10" s="5" t="s">
        <v>500</v>
      </c>
      <c r="B10" s="6" t="s">
        <v>501</v>
      </c>
      <c r="C10" s="5" t="s">
        <v>143</v>
      </c>
      <c r="D10" s="5" t="s">
        <v>143</v>
      </c>
      <c r="E10" s="5" t="s">
        <v>502</v>
      </c>
      <c r="F10" s="5" t="s">
        <v>503</v>
      </c>
      <c r="G10" s="5">
        <v>123</v>
      </c>
      <c r="H10" s="7">
        <v>49561</v>
      </c>
      <c r="I10" s="9">
        <f>H9+H10</f>
        <v>383182</v>
      </c>
      <c r="J10" s="5" t="s">
        <v>485</v>
      </c>
      <c r="K10" s="6" t="s">
        <v>486</v>
      </c>
      <c r="L10" s="5" t="s">
        <v>437</v>
      </c>
      <c r="M10" s="5" t="s">
        <v>459</v>
      </c>
      <c r="N10" s="5" t="s">
        <v>487</v>
      </c>
      <c r="O10" s="5" t="s">
        <v>488</v>
      </c>
      <c r="P10" s="5">
        <v>122</v>
      </c>
      <c r="Q10" s="7">
        <v>93087</v>
      </c>
      <c r="R10" s="9">
        <f>R8+Q10</f>
        <v>393084</v>
      </c>
      <c r="S10" s="5" t="s">
        <v>457</v>
      </c>
      <c r="T10" s="6" t="s">
        <v>458</v>
      </c>
      <c r="U10" s="5" t="s">
        <v>459</v>
      </c>
      <c r="V10" s="5" t="s">
        <v>459</v>
      </c>
      <c r="W10" s="5" t="s">
        <v>460</v>
      </c>
      <c r="X10" s="5" t="s">
        <v>461</v>
      </c>
      <c r="Y10" s="5">
        <v>121</v>
      </c>
      <c r="Z10" s="7">
        <v>138862</v>
      </c>
      <c r="AB10" s="235" t="s">
        <v>672</v>
      </c>
      <c r="AC10" s="236" t="s">
        <v>717</v>
      </c>
      <c r="AD10" s="235" t="s">
        <v>459</v>
      </c>
      <c r="AE10" s="235" t="s">
        <v>259</v>
      </c>
      <c r="AF10" s="235" t="s">
        <v>57</v>
      </c>
      <c r="AG10" s="235" t="s">
        <v>718</v>
      </c>
      <c r="AH10" s="235">
        <v>120</v>
      </c>
      <c r="AI10" s="237">
        <v>272123</v>
      </c>
      <c r="AK10" s="5" t="s">
        <v>767</v>
      </c>
      <c r="AL10" s="6" t="s">
        <v>768</v>
      </c>
      <c r="AM10" s="5" t="s">
        <v>633</v>
      </c>
      <c r="AN10" s="5" t="s">
        <v>633</v>
      </c>
      <c r="AO10" s="5" t="s">
        <v>551</v>
      </c>
      <c r="AP10" s="5" t="s">
        <v>769</v>
      </c>
      <c r="AQ10" s="5" t="s">
        <v>553</v>
      </c>
      <c r="AR10" s="7">
        <v>999867</v>
      </c>
    </row>
    <row r="11" spans="1:45" ht="229.5" x14ac:dyDescent="0.25">
      <c r="A11" s="5" t="s">
        <v>384</v>
      </c>
      <c r="B11" s="6" t="s">
        <v>385</v>
      </c>
      <c r="C11" s="5" t="s">
        <v>386</v>
      </c>
      <c r="D11" s="5" t="s">
        <v>381</v>
      </c>
      <c r="E11" s="5" t="s">
        <v>387</v>
      </c>
      <c r="F11" s="5" t="s">
        <v>388</v>
      </c>
      <c r="G11" s="5">
        <v>423</v>
      </c>
      <c r="H11" s="7">
        <v>793200</v>
      </c>
      <c r="J11" s="5" t="s">
        <v>376</v>
      </c>
      <c r="K11" s="6" t="s">
        <v>449</v>
      </c>
      <c r="L11" s="5" t="s">
        <v>27</v>
      </c>
      <c r="M11" s="5" t="s">
        <v>27</v>
      </c>
      <c r="N11" s="5" t="s">
        <v>28</v>
      </c>
      <c r="O11" s="5" t="s">
        <v>450</v>
      </c>
      <c r="P11" s="5">
        <v>422</v>
      </c>
      <c r="Q11" s="7">
        <v>426880</v>
      </c>
      <c r="S11" s="5" t="s">
        <v>481</v>
      </c>
      <c r="T11" s="6" t="s">
        <v>690</v>
      </c>
      <c r="U11" s="5" t="s">
        <v>459</v>
      </c>
      <c r="V11" s="5" t="s">
        <v>633</v>
      </c>
      <c r="W11" s="5" t="s">
        <v>551</v>
      </c>
      <c r="X11" s="5" t="s">
        <v>691</v>
      </c>
      <c r="Y11" s="5" t="s">
        <v>553</v>
      </c>
      <c r="Z11" s="7">
        <v>28988</v>
      </c>
      <c r="AA11" s="9">
        <f>Z11+Z10+Z9+Z8</f>
        <v>531950</v>
      </c>
      <c r="AB11" s="5" t="s">
        <v>457</v>
      </c>
      <c r="AC11" s="6" t="s">
        <v>458</v>
      </c>
      <c r="AD11" s="5" t="s">
        <v>459</v>
      </c>
      <c r="AE11" s="5" t="s">
        <v>459</v>
      </c>
      <c r="AF11" s="5" t="s">
        <v>460</v>
      </c>
      <c r="AG11" s="5" t="s">
        <v>461</v>
      </c>
      <c r="AH11" s="5">
        <v>120</v>
      </c>
      <c r="AI11" s="7">
        <v>76652</v>
      </c>
      <c r="AK11" s="5" t="s">
        <v>775</v>
      </c>
      <c r="AL11" s="6" t="s">
        <v>776</v>
      </c>
      <c r="AM11" s="5" t="s">
        <v>633</v>
      </c>
      <c r="AN11" s="5" t="s">
        <v>633</v>
      </c>
      <c r="AO11" s="5" t="s">
        <v>387</v>
      </c>
      <c r="AP11" s="5" t="s">
        <v>777</v>
      </c>
      <c r="AQ11" s="5">
        <v>419</v>
      </c>
      <c r="AR11" s="7">
        <v>299331</v>
      </c>
      <c r="AS11" s="9">
        <f>AR11+AR10</f>
        <v>1299198</v>
      </c>
    </row>
    <row r="12" spans="1:45" ht="267.75" x14ac:dyDescent="0.25">
      <c r="A12" s="5" t="s">
        <v>466</v>
      </c>
      <c r="B12" s="6" t="s">
        <v>467</v>
      </c>
      <c r="C12" s="5" t="s">
        <v>386</v>
      </c>
      <c r="D12" s="5" t="s">
        <v>437</v>
      </c>
      <c r="E12" s="5" t="s">
        <v>468</v>
      </c>
      <c r="F12" s="5" t="s">
        <v>469</v>
      </c>
      <c r="G12" s="5">
        <v>123</v>
      </c>
      <c r="H12" s="7">
        <v>150000</v>
      </c>
      <c r="J12" s="5" t="s">
        <v>549</v>
      </c>
      <c r="K12" s="6" t="s">
        <v>550</v>
      </c>
      <c r="L12" s="5" t="s">
        <v>381</v>
      </c>
      <c r="M12" s="5" t="s">
        <v>381</v>
      </c>
      <c r="N12" s="5" t="s">
        <v>551</v>
      </c>
      <c r="O12" s="5" t="s">
        <v>552</v>
      </c>
      <c r="P12" s="5" t="s">
        <v>553</v>
      </c>
      <c r="Q12" s="7">
        <v>4999494</v>
      </c>
      <c r="S12" s="5" t="s">
        <v>677</v>
      </c>
      <c r="T12" s="6" t="s">
        <v>678</v>
      </c>
      <c r="U12" s="5" t="s">
        <v>143</v>
      </c>
      <c r="V12" s="5" t="s">
        <v>143</v>
      </c>
      <c r="W12" s="5" t="s">
        <v>144</v>
      </c>
      <c r="X12" s="5" t="s">
        <v>679</v>
      </c>
      <c r="Y12" s="5">
        <v>121</v>
      </c>
      <c r="Z12" s="7">
        <v>105000</v>
      </c>
      <c r="AB12" s="5" t="s">
        <v>481</v>
      </c>
      <c r="AC12" s="6" t="s">
        <v>690</v>
      </c>
      <c r="AD12" s="5" t="s">
        <v>459</v>
      </c>
      <c r="AE12" s="5" t="s">
        <v>459</v>
      </c>
      <c r="AF12" s="5" t="s">
        <v>438</v>
      </c>
      <c r="AG12" s="5" t="s">
        <v>691</v>
      </c>
      <c r="AH12" s="5">
        <v>120</v>
      </c>
      <c r="AI12" s="7">
        <v>364500</v>
      </c>
      <c r="AJ12" s="9">
        <f>AI12+AI11+AJ9+AI8</f>
        <v>839265</v>
      </c>
      <c r="AK12" s="5" t="s">
        <v>784</v>
      </c>
      <c r="AL12" s="6" t="s">
        <v>785</v>
      </c>
      <c r="AM12" s="5" t="s">
        <v>199</v>
      </c>
      <c r="AN12" s="5" t="s">
        <v>199</v>
      </c>
      <c r="AO12" s="5" t="s">
        <v>54</v>
      </c>
      <c r="AP12" s="5" t="s">
        <v>475</v>
      </c>
      <c r="AQ12" s="5">
        <v>419</v>
      </c>
      <c r="AR12" s="7">
        <v>253172</v>
      </c>
    </row>
    <row r="13" spans="1:45" ht="165.75" x14ac:dyDescent="0.25">
      <c r="A13" s="5" t="s">
        <v>429</v>
      </c>
      <c r="B13" s="6" t="s">
        <v>538</v>
      </c>
      <c r="C13" s="5" t="s">
        <v>386</v>
      </c>
      <c r="D13" s="5" t="s">
        <v>386</v>
      </c>
      <c r="E13" s="5" t="s">
        <v>431</v>
      </c>
      <c r="F13" s="5" t="s">
        <v>539</v>
      </c>
      <c r="G13" s="5">
        <v>123</v>
      </c>
      <c r="H13" s="7">
        <v>2244</v>
      </c>
      <c r="J13" s="5" t="s">
        <v>417</v>
      </c>
      <c r="K13" s="6" t="s">
        <v>557</v>
      </c>
      <c r="L13" s="5" t="s">
        <v>381</v>
      </c>
      <c r="M13" s="5" t="s">
        <v>381</v>
      </c>
      <c r="N13" s="5" t="s">
        <v>387</v>
      </c>
      <c r="O13" s="5" t="s">
        <v>558</v>
      </c>
      <c r="P13" s="5">
        <v>422</v>
      </c>
      <c r="Q13" s="7">
        <v>595444</v>
      </c>
      <c r="S13" s="5" t="s">
        <v>582</v>
      </c>
      <c r="T13" s="6" t="s">
        <v>645</v>
      </c>
      <c r="U13" s="5" t="s">
        <v>199</v>
      </c>
      <c r="V13" s="5" t="s">
        <v>199</v>
      </c>
      <c r="W13" s="5" t="s">
        <v>487</v>
      </c>
      <c r="X13" s="5" t="s">
        <v>646</v>
      </c>
      <c r="Y13" s="5">
        <v>421</v>
      </c>
      <c r="Z13" s="7">
        <v>400000</v>
      </c>
      <c r="AB13" s="224" t="s">
        <v>481</v>
      </c>
      <c r="AC13" s="225" t="s">
        <v>482</v>
      </c>
      <c r="AD13" s="224" t="s">
        <v>437</v>
      </c>
      <c r="AE13" s="224" t="s">
        <v>259</v>
      </c>
      <c r="AF13" s="224" t="s">
        <v>57</v>
      </c>
      <c r="AG13" s="224" t="s">
        <v>484</v>
      </c>
      <c r="AH13" s="224">
        <v>120</v>
      </c>
      <c r="AI13" s="226">
        <v>243734</v>
      </c>
      <c r="AJ13" s="9">
        <f>AI13+AI14</f>
        <v>295879</v>
      </c>
      <c r="AK13" s="5" t="s">
        <v>587</v>
      </c>
      <c r="AL13" s="6" t="s">
        <v>434</v>
      </c>
      <c r="AM13" s="5" t="s">
        <v>199</v>
      </c>
      <c r="AN13" s="5" t="s">
        <v>259</v>
      </c>
      <c r="AO13" s="5" t="s">
        <v>54</v>
      </c>
      <c r="AP13" s="5" t="s">
        <v>55</v>
      </c>
      <c r="AQ13" s="5">
        <v>119</v>
      </c>
      <c r="AR13" s="7">
        <v>92000</v>
      </c>
      <c r="AS13" s="9">
        <f>AR13+AR12</f>
        <v>345172</v>
      </c>
    </row>
    <row r="14" spans="1:45" ht="165.75" x14ac:dyDescent="0.25">
      <c r="A14" s="5" t="s">
        <v>429</v>
      </c>
      <c r="B14" s="6" t="s">
        <v>430</v>
      </c>
      <c r="C14" s="5" t="s">
        <v>386</v>
      </c>
      <c r="D14" s="5" t="s">
        <v>386</v>
      </c>
      <c r="E14" s="5" t="s">
        <v>431</v>
      </c>
      <c r="F14" s="5" t="s">
        <v>432</v>
      </c>
      <c r="G14" s="5">
        <v>123</v>
      </c>
      <c r="H14" s="7">
        <v>248769</v>
      </c>
      <c r="I14" s="9">
        <f>H14+H13+H12+H11</f>
        <v>1194213</v>
      </c>
      <c r="J14" s="153" t="s">
        <v>582</v>
      </c>
      <c r="K14" s="154" t="s">
        <v>583</v>
      </c>
      <c r="L14" s="153" t="s">
        <v>381</v>
      </c>
      <c r="M14" s="153" t="s">
        <v>381</v>
      </c>
      <c r="N14" s="153" t="s">
        <v>387</v>
      </c>
      <c r="O14" s="153" t="s">
        <v>584</v>
      </c>
      <c r="P14" s="153">
        <v>422</v>
      </c>
      <c r="Q14" s="155">
        <v>172359</v>
      </c>
      <c r="R14" s="9">
        <f>Q14+Q15</f>
        <v>292359</v>
      </c>
      <c r="S14" s="5" t="s">
        <v>587</v>
      </c>
      <c r="T14" s="6" t="s">
        <v>434</v>
      </c>
      <c r="U14" s="5" t="s">
        <v>199</v>
      </c>
      <c r="V14" s="5" t="s">
        <v>11</v>
      </c>
      <c r="W14" s="5" t="s">
        <v>54</v>
      </c>
      <c r="X14" s="5" t="s">
        <v>55</v>
      </c>
      <c r="Y14" s="5">
        <v>121</v>
      </c>
      <c r="Z14" s="7">
        <v>148000</v>
      </c>
      <c r="AA14" s="9">
        <f>Z13+Z14</f>
        <v>548000</v>
      </c>
      <c r="AB14" s="224" t="s">
        <v>481</v>
      </c>
      <c r="AC14" s="225" t="s">
        <v>482</v>
      </c>
      <c r="AD14" s="224" t="s">
        <v>437</v>
      </c>
      <c r="AE14" s="224" t="s">
        <v>346</v>
      </c>
      <c r="AF14" s="224" t="s">
        <v>487</v>
      </c>
      <c r="AG14" s="224" t="s">
        <v>484</v>
      </c>
      <c r="AH14" s="224">
        <v>120</v>
      </c>
      <c r="AI14" s="226">
        <v>52145</v>
      </c>
      <c r="AK14" s="102" t="s">
        <v>736</v>
      </c>
      <c r="AL14" s="103" t="s">
        <v>737</v>
      </c>
      <c r="AM14" s="102" t="s">
        <v>275</v>
      </c>
      <c r="AN14" s="102" t="s">
        <v>148</v>
      </c>
      <c r="AO14" s="102" t="s">
        <v>232</v>
      </c>
      <c r="AP14" s="102" t="s">
        <v>738</v>
      </c>
      <c r="AQ14" s="102">
        <v>119</v>
      </c>
      <c r="AR14" s="104">
        <v>125000</v>
      </c>
      <c r="AS14" s="9">
        <f>AR14+AR15+AR16</f>
        <v>375000</v>
      </c>
    </row>
    <row r="15" spans="1:45" ht="178.5" x14ac:dyDescent="0.25">
      <c r="A15" s="203" t="s">
        <v>489</v>
      </c>
      <c r="B15" s="204" t="s">
        <v>490</v>
      </c>
      <c r="C15" s="203" t="s">
        <v>459</v>
      </c>
      <c r="D15" s="203" t="s">
        <v>280</v>
      </c>
      <c r="E15" s="203" t="s">
        <v>491</v>
      </c>
      <c r="F15" s="203" t="s">
        <v>492</v>
      </c>
      <c r="G15" s="203">
        <v>122</v>
      </c>
      <c r="H15" s="205">
        <v>88821</v>
      </c>
      <c r="I15" s="9">
        <f>H15+H16</f>
        <v>176081</v>
      </c>
      <c r="J15" s="153" t="s">
        <v>582</v>
      </c>
      <c r="K15" s="154" t="s">
        <v>583</v>
      </c>
      <c r="L15" s="153" t="s">
        <v>381</v>
      </c>
      <c r="M15" s="153" t="s">
        <v>53</v>
      </c>
      <c r="N15" s="153" t="s">
        <v>132</v>
      </c>
      <c r="O15" s="153" t="s">
        <v>584</v>
      </c>
      <c r="P15" s="153">
        <v>422</v>
      </c>
      <c r="Q15" s="155">
        <v>120000</v>
      </c>
      <c r="S15" s="5" t="s">
        <v>642</v>
      </c>
      <c r="T15" s="6" t="s">
        <v>643</v>
      </c>
      <c r="U15" s="5" t="s">
        <v>633</v>
      </c>
      <c r="V15" s="5" t="s">
        <v>633</v>
      </c>
      <c r="W15" s="5" t="s">
        <v>382</v>
      </c>
      <c r="X15" s="5" t="s">
        <v>644</v>
      </c>
      <c r="Y15" s="5">
        <v>421</v>
      </c>
      <c r="Z15" s="7">
        <v>484489</v>
      </c>
      <c r="AB15" s="218" t="s">
        <v>727</v>
      </c>
      <c r="AC15" s="219" t="s">
        <v>728</v>
      </c>
      <c r="AD15" s="218" t="s">
        <v>633</v>
      </c>
      <c r="AE15" s="218" t="s">
        <v>633</v>
      </c>
      <c r="AF15" s="218" t="s">
        <v>382</v>
      </c>
      <c r="AG15" s="218" t="s">
        <v>729</v>
      </c>
      <c r="AH15" s="218">
        <v>420</v>
      </c>
      <c r="AI15" s="220">
        <v>239075</v>
      </c>
      <c r="AJ15" s="9">
        <f>AI15+AI16</f>
        <v>299075</v>
      </c>
      <c r="AK15" s="102" t="s">
        <v>736</v>
      </c>
      <c r="AL15" s="103" t="s">
        <v>737</v>
      </c>
      <c r="AM15" s="102" t="s">
        <v>275</v>
      </c>
      <c r="AN15" s="102" t="s">
        <v>459</v>
      </c>
      <c r="AO15" s="102" t="s">
        <v>564</v>
      </c>
      <c r="AP15" s="102" t="s">
        <v>738</v>
      </c>
      <c r="AQ15" s="102">
        <v>119</v>
      </c>
      <c r="AR15" s="104">
        <v>125000</v>
      </c>
    </row>
    <row r="16" spans="1:45" ht="229.5" x14ac:dyDescent="0.25">
      <c r="A16" s="203" t="s">
        <v>489</v>
      </c>
      <c r="B16" s="204" t="s">
        <v>490</v>
      </c>
      <c r="C16" s="203" t="s">
        <v>459</v>
      </c>
      <c r="D16" s="203" t="s">
        <v>459</v>
      </c>
      <c r="E16" s="203" t="s">
        <v>460</v>
      </c>
      <c r="F16" s="203" t="s">
        <v>492</v>
      </c>
      <c r="G16" s="203">
        <v>123</v>
      </c>
      <c r="H16" s="205">
        <v>87260</v>
      </c>
      <c r="J16" s="5" t="s">
        <v>77</v>
      </c>
      <c r="K16" s="6" t="s">
        <v>625</v>
      </c>
      <c r="L16" s="5" t="s">
        <v>381</v>
      </c>
      <c r="M16" s="5" t="s">
        <v>381</v>
      </c>
      <c r="N16" s="5" t="s">
        <v>626</v>
      </c>
      <c r="O16" s="5" t="s">
        <v>627</v>
      </c>
      <c r="P16" s="5">
        <v>422</v>
      </c>
      <c r="Q16" s="7">
        <v>5700</v>
      </c>
      <c r="R16" s="9">
        <f>Q16+R14+Q13+Q12</f>
        <v>5892997</v>
      </c>
      <c r="S16" s="138" t="s">
        <v>631</v>
      </c>
      <c r="T16" s="139" t="s">
        <v>632</v>
      </c>
      <c r="U16" s="138" t="s">
        <v>633</v>
      </c>
      <c r="V16" s="138" t="s">
        <v>633</v>
      </c>
      <c r="W16" s="138" t="s">
        <v>382</v>
      </c>
      <c r="X16" s="138" t="s">
        <v>634</v>
      </c>
      <c r="Y16" s="138">
        <v>421</v>
      </c>
      <c r="Z16" s="140">
        <v>1949918</v>
      </c>
      <c r="AA16" s="9">
        <f>Z16+Z17</f>
        <v>1999918</v>
      </c>
      <c r="AB16" s="218" t="s">
        <v>727</v>
      </c>
      <c r="AC16" s="219" t="s">
        <v>728</v>
      </c>
      <c r="AD16" s="218" t="s">
        <v>633</v>
      </c>
      <c r="AE16" s="218" t="s">
        <v>633</v>
      </c>
      <c r="AF16" s="218" t="s">
        <v>387</v>
      </c>
      <c r="AG16" s="218" t="s">
        <v>729</v>
      </c>
      <c r="AH16" s="218">
        <v>420</v>
      </c>
      <c r="AI16" s="220">
        <v>60000</v>
      </c>
      <c r="AK16" s="102" t="s">
        <v>736</v>
      </c>
      <c r="AL16" s="103" t="s">
        <v>737</v>
      </c>
      <c r="AM16" s="102" t="s">
        <v>275</v>
      </c>
      <c r="AN16" s="102" t="s">
        <v>275</v>
      </c>
      <c r="AO16" s="102" t="s">
        <v>564</v>
      </c>
      <c r="AP16" s="102" t="s">
        <v>738</v>
      </c>
      <c r="AQ16" s="102">
        <v>119</v>
      </c>
      <c r="AR16" s="104">
        <v>125000</v>
      </c>
    </row>
    <row r="17" spans="1:45" ht="191.25" x14ac:dyDescent="0.25">
      <c r="A17" s="5" t="s">
        <v>457</v>
      </c>
      <c r="B17" s="6" t="s">
        <v>458</v>
      </c>
      <c r="C17" s="5" t="s">
        <v>459</v>
      </c>
      <c r="D17" s="5" t="s">
        <v>459</v>
      </c>
      <c r="E17" s="5" t="s">
        <v>460</v>
      </c>
      <c r="F17" s="5" t="s">
        <v>461</v>
      </c>
      <c r="G17" s="5">
        <v>123</v>
      </c>
      <c r="H17" s="7">
        <v>175504</v>
      </c>
      <c r="I17" s="9">
        <f>I15+H17</f>
        <v>351585</v>
      </c>
      <c r="J17" s="5" t="s">
        <v>587</v>
      </c>
      <c r="K17" s="6" t="s">
        <v>434</v>
      </c>
      <c r="L17" s="5" t="s">
        <v>53</v>
      </c>
      <c r="M17" s="5" t="s">
        <v>53</v>
      </c>
      <c r="N17" s="5" t="s">
        <v>54</v>
      </c>
      <c r="O17" s="5" t="s">
        <v>55</v>
      </c>
      <c r="P17" s="5">
        <v>422</v>
      </c>
      <c r="Q17" s="7">
        <v>138000</v>
      </c>
      <c r="S17" s="138" t="s">
        <v>631</v>
      </c>
      <c r="T17" s="139" t="s">
        <v>632</v>
      </c>
      <c r="U17" s="138" t="s">
        <v>633</v>
      </c>
      <c r="V17" s="138" t="s">
        <v>633</v>
      </c>
      <c r="W17" s="138" t="s">
        <v>387</v>
      </c>
      <c r="X17" s="138" t="s">
        <v>634</v>
      </c>
      <c r="Y17" s="138">
        <v>421</v>
      </c>
      <c r="Z17" s="140">
        <v>50000</v>
      </c>
      <c r="AA17" s="9">
        <f>AA16+Z15</f>
        <v>2484407</v>
      </c>
      <c r="AB17" s="5" t="s">
        <v>705</v>
      </c>
      <c r="AC17" s="6" t="s">
        <v>706</v>
      </c>
      <c r="AD17" s="5" t="s">
        <v>633</v>
      </c>
      <c r="AE17" s="5" t="s">
        <v>633</v>
      </c>
      <c r="AF17" s="5" t="s">
        <v>387</v>
      </c>
      <c r="AG17" s="5" t="s">
        <v>707</v>
      </c>
      <c r="AH17" s="5">
        <v>420</v>
      </c>
      <c r="AI17" s="7">
        <v>598269</v>
      </c>
      <c r="AK17" s="5" t="s">
        <v>800</v>
      </c>
      <c r="AL17" s="6" t="s">
        <v>801</v>
      </c>
      <c r="AM17" s="5" t="s">
        <v>478</v>
      </c>
      <c r="AN17" s="5" t="s">
        <v>478</v>
      </c>
      <c r="AO17" s="5" t="s">
        <v>802</v>
      </c>
      <c r="AP17" s="5" t="s">
        <v>803</v>
      </c>
      <c r="AQ17" s="5">
        <v>119</v>
      </c>
      <c r="AR17" s="7">
        <v>49995</v>
      </c>
    </row>
    <row r="18" spans="1:45" ht="229.5" x14ac:dyDescent="0.25">
      <c r="A18" s="11" t="s">
        <v>481</v>
      </c>
      <c r="B18" s="12" t="s">
        <v>482</v>
      </c>
      <c r="C18" s="11" t="s">
        <v>437</v>
      </c>
      <c r="D18" s="11" t="s">
        <v>346</v>
      </c>
      <c r="E18" s="11" t="s">
        <v>487</v>
      </c>
      <c r="F18" s="11" t="s">
        <v>484</v>
      </c>
      <c r="G18" s="11">
        <v>123</v>
      </c>
      <c r="H18" s="13">
        <v>45944</v>
      </c>
      <c r="I18" s="9">
        <f>H18+H19+H20</f>
        <v>237534</v>
      </c>
      <c r="J18" s="209" t="s">
        <v>443</v>
      </c>
      <c r="K18" s="210" t="s">
        <v>455</v>
      </c>
      <c r="L18" s="209" t="s">
        <v>79</v>
      </c>
      <c r="M18" s="209" t="s">
        <v>79</v>
      </c>
      <c r="N18" s="209" t="s">
        <v>80</v>
      </c>
      <c r="O18" s="209" t="s">
        <v>456</v>
      </c>
      <c r="P18" s="209">
        <v>122</v>
      </c>
      <c r="Q18" s="211">
        <v>90000</v>
      </c>
      <c r="R18" s="9">
        <f>Q18+Q19</f>
        <v>150240</v>
      </c>
      <c r="S18" s="5" t="s">
        <v>443</v>
      </c>
      <c r="T18" s="6" t="s">
        <v>455</v>
      </c>
      <c r="U18" s="5" t="s">
        <v>234</v>
      </c>
      <c r="V18" s="5" t="s">
        <v>234</v>
      </c>
      <c r="W18" s="5" t="s">
        <v>80</v>
      </c>
      <c r="X18" s="5" t="s">
        <v>456</v>
      </c>
      <c r="Y18" s="5">
        <v>121</v>
      </c>
      <c r="Z18" s="7">
        <v>90000</v>
      </c>
      <c r="AB18" s="138" t="s">
        <v>77</v>
      </c>
      <c r="AC18" s="139" t="s">
        <v>625</v>
      </c>
      <c r="AD18" s="138" t="s">
        <v>633</v>
      </c>
      <c r="AE18" s="138" t="s">
        <v>268</v>
      </c>
      <c r="AF18" s="138" t="s">
        <v>626</v>
      </c>
      <c r="AG18" s="138" t="s">
        <v>627</v>
      </c>
      <c r="AH18" s="138">
        <v>420</v>
      </c>
      <c r="AI18" s="140">
        <v>302269</v>
      </c>
      <c r="AJ18" s="9">
        <f>AI18+AI19</f>
        <v>490747</v>
      </c>
      <c r="AK18" s="5" t="s">
        <v>657</v>
      </c>
      <c r="AL18" s="6" t="s">
        <v>702</v>
      </c>
      <c r="AM18" s="5" t="s">
        <v>156</v>
      </c>
      <c r="AN18" s="5" t="s">
        <v>156</v>
      </c>
      <c r="AO18" s="5" t="s">
        <v>157</v>
      </c>
      <c r="AP18" s="5" t="s">
        <v>703</v>
      </c>
      <c r="AQ18" s="5">
        <v>119</v>
      </c>
      <c r="AR18" s="7">
        <v>16000</v>
      </c>
    </row>
    <row r="19" spans="1:45" ht="229.5" x14ac:dyDescent="0.25">
      <c r="A19" s="11" t="s">
        <v>481</v>
      </c>
      <c r="B19" s="12" t="s">
        <v>482</v>
      </c>
      <c r="C19" s="11" t="s">
        <v>437</v>
      </c>
      <c r="D19" s="11" t="s">
        <v>437</v>
      </c>
      <c r="E19" s="11" t="s">
        <v>483</v>
      </c>
      <c r="F19" s="11" t="s">
        <v>484</v>
      </c>
      <c r="G19" s="11">
        <v>123</v>
      </c>
      <c r="H19" s="13">
        <v>98239</v>
      </c>
      <c r="J19" s="209" t="s">
        <v>443</v>
      </c>
      <c r="K19" s="210" t="s">
        <v>455</v>
      </c>
      <c r="L19" s="209" t="s">
        <v>79</v>
      </c>
      <c r="M19" s="209" t="s">
        <v>381</v>
      </c>
      <c r="N19" s="209" t="s">
        <v>480</v>
      </c>
      <c r="O19" s="209" t="s">
        <v>456</v>
      </c>
      <c r="P19" s="209">
        <v>422</v>
      </c>
      <c r="Q19" s="211">
        <v>60240</v>
      </c>
      <c r="S19" s="37" t="s">
        <v>443</v>
      </c>
      <c r="T19" s="38" t="s">
        <v>665</v>
      </c>
      <c r="U19" s="37" t="s">
        <v>79</v>
      </c>
      <c r="V19" s="37" t="s">
        <v>79</v>
      </c>
      <c r="W19" s="37" t="s">
        <v>666</v>
      </c>
      <c r="X19" s="37" t="s">
        <v>667</v>
      </c>
      <c r="Y19" s="37">
        <v>121</v>
      </c>
      <c r="Z19" s="39">
        <v>202170</v>
      </c>
      <c r="AA19" s="9">
        <f>Z19+Z20</f>
        <v>365212</v>
      </c>
      <c r="AB19" s="138" t="s">
        <v>77</v>
      </c>
      <c r="AC19" s="139" t="s">
        <v>625</v>
      </c>
      <c r="AD19" s="138" t="s">
        <v>633</v>
      </c>
      <c r="AE19" s="138" t="s">
        <v>259</v>
      </c>
      <c r="AF19" s="138" t="s">
        <v>57</v>
      </c>
      <c r="AG19" s="138" t="s">
        <v>627</v>
      </c>
      <c r="AH19" s="138">
        <v>120</v>
      </c>
      <c r="AI19" s="140">
        <v>188478</v>
      </c>
      <c r="AJ19" s="9">
        <f>AJ18+AI17+AJ15</f>
        <v>1388091</v>
      </c>
      <c r="AK19" s="44" t="s">
        <v>421</v>
      </c>
      <c r="AL19" s="45" t="s">
        <v>815</v>
      </c>
      <c r="AM19" s="44" t="s">
        <v>42</v>
      </c>
      <c r="AN19" s="44" t="s">
        <v>42</v>
      </c>
      <c r="AO19" s="44" t="s">
        <v>252</v>
      </c>
      <c r="AP19" s="44" t="s">
        <v>816</v>
      </c>
      <c r="AQ19" s="44">
        <v>119</v>
      </c>
      <c r="AR19" s="46">
        <v>7634</v>
      </c>
      <c r="AS19" s="9">
        <f>AR19+AR20</f>
        <v>14255</v>
      </c>
    </row>
    <row r="20" spans="1:45" ht="229.5" x14ac:dyDescent="0.25">
      <c r="A20" s="11" t="s">
        <v>481</v>
      </c>
      <c r="B20" s="12" t="s">
        <v>482</v>
      </c>
      <c r="C20" s="11" t="s">
        <v>437</v>
      </c>
      <c r="D20" s="11" t="s">
        <v>437</v>
      </c>
      <c r="E20" s="11" t="s">
        <v>487</v>
      </c>
      <c r="F20" s="11" t="s">
        <v>484</v>
      </c>
      <c r="G20" s="11">
        <v>123</v>
      </c>
      <c r="H20" s="13">
        <v>93351</v>
      </c>
      <c r="J20" s="5" t="s">
        <v>599</v>
      </c>
      <c r="K20" s="6" t="s">
        <v>600</v>
      </c>
      <c r="L20" s="5" t="s">
        <v>79</v>
      </c>
      <c r="M20" s="5" t="s">
        <v>79</v>
      </c>
      <c r="N20" s="5" t="s">
        <v>601</v>
      </c>
      <c r="O20" s="5" t="s">
        <v>602</v>
      </c>
      <c r="P20" s="5">
        <v>122</v>
      </c>
      <c r="Q20" s="7">
        <v>99808</v>
      </c>
      <c r="R20" s="9">
        <f>R18+Q20</f>
        <v>250048</v>
      </c>
      <c r="S20" s="37" t="s">
        <v>443</v>
      </c>
      <c r="T20" s="38" t="s">
        <v>665</v>
      </c>
      <c r="U20" s="37" t="s">
        <v>79</v>
      </c>
      <c r="V20" s="37" t="s">
        <v>11</v>
      </c>
      <c r="W20" s="37" t="s">
        <v>57</v>
      </c>
      <c r="X20" s="37" t="s">
        <v>667</v>
      </c>
      <c r="Y20" s="37">
        <v>121</v>
      </c>
      <c r="Z20" s="39">
        <v>163042</v>
      </c>
      <c r="AB20" s="5" t="s">
        <v>376</v>
      </c>
      <c r="AC20" s="6" t="s">
        <v>449</v>
      </c>
      <c r="AD20" s="5" t="s">
        <v>268</v>
      </c>
      <c r="AE20" s="5" t="s">
        <v>268</v>
      </c>
      <c r="AF20" s="5" t="s">
        <v>28</v>
      </c>
      <c r="AG20" s="5" t="s">
        <v>450</v>
      </c>
      <c r="AH20" s="5">
        <v>420</v>
      </c>
      <c r="AI20" s="7">
        <v>853083</v>
      </c>
      <c r="AK20" s="44" t="s">
        <v>421</v>
      </c>
      <c r="AL20" s="45" t="s">
        <v>815</v>
      </c>
      <c r="AM20" s="44" t="s">
        <v>42</v>
      </c>
      <c r="AN20" s="44" t="s">
        <v>42</v>
      </c>
      <c r="AO20" s="44" t="s">
        <v>252</v>
      </c>
      <c r="AP20" s="44" t="s">
        <v>816</v>
      </c>
      <c r="AQ20" s="44">
        <v>118</v>
      </c>
      <c r="AR20" s="46">
        <v>6621</v>
      </c>
    </row>
    <row r="21" spans="1:45" ht="255" x14ac:dyDescent="0.25">
      <c r="A21" s="5" t="s">
        <v>485</v>
      </c>
      <c r="B21" s="6" t="s">
        <v>486</v>
      </c>
      <c r="C21" s="5" t="s">
        <v>437</v>
      </c>
      <c r="D21" s="5" t="s">
        <v>459</v>
      </c>
      <c r="E21" s="5" t="s">
        <v>487</v>
      </c>
      <c r="F21" s="5" t="s">
        <v>488</v>
      </c>
      <c r="G21" s="5">
        <v>123</v>
      </c>
      <c r="H21" s="7">
        <v>94581</v>
      </c>
      <c r="J21" s="5" t="s">
        <v>591</v>
      </c>
      <c r="K21" s="6" t="s">
        <v>592</v>
      </c>
      <c r="L21" s="5" t="s">
        <v>293</v>
      </c>
      <c r="M21" s="5" t="s">
        <v>293</v>
      </c>
      <c r="N21" s="5" t="s">
        <v>593</v>
      </c>
      <c r="O21" s="5" t="s">
        <v>594</v>
      </c>
      <c r="P21" s="5">
        <v>122</v>
      </c>
      <c r="Q21" s="7">
        <v>111779</v>
      </c>
      <c r="S21" s="44" t="s">
        <v>417</v>
      </c>
      <c r="T21" s="45" t="s">
        <v>680</v>
      </c>
      <c r="U21" s="44" t="s">
        <v>79</v>
      </c>
      <c r="V21" s="44" t="s">
        <v>11</v>
      </c>
      <c r="W21" s="44" t="s">
        <v>57</v>
      </c>
      <c r="X21" s="44" t="s">
        <v>682</v>
      </c>
      <c r="Y21" s="44">
        <v>121</v>
      </c>
      <c r="Z21" s="46">
        <v>76744</v>
      </c>
      <c r="AA21" s="9">
        <f>Z21+Z22</f>
        <v>157088</v>
      </c>
      <c r="AB21" s="57" t="s">
        <v>582</v>
      </c>
      <c r="AC21" s="58" t="s">
        <v>745</v>
      </c>
      <c r="AD21" s="57" t="s">
        <v>268</v>
      </c>
      <c r="AE21" s="57" t="s">
        <v>268</v>
      </c>
      <c r="AF21" s="57" t="s">
        <v>28</v>
      </c>
      <c r="AG21" s="57" t="s">
        <v>747</v>
      </c>
      <c r="AH21" s="57">
        <v>420</v>
      </c>
      <c r="AI21" s="59">
        <v>20000</v>
      </c>
      <c r="AJ21" s="9">
        <f>AI21+AI22</f>
        <v>100000</v>
      </c>
      <c r="AK21" s="5" t="s">
        <v>725</v>
      </c>
      <c r="AL21" s="6" t="s">
        <v>782</v>
      </c>
      <c r="AM21" s="5" t="s">
        <v>42</v>
      </c>
      <c r="AN21" s="5" t="s">
        <v>42</v>
      </c>
      <c r="AO21" s="5" t="s">
        <v>152</v>
      </c>
      <c r="AP21" s="5" t="s">
        <v>783</v>
      </c>
      <c r="AQ21" s="5">
        <v>119</v>
      </c>
      <c r="AR21" s="7">
        <v>257797</v>
      </c>
    </row>
    <row r="22" spans="1:45" ht="255" x14ac:dyDescent="0.25">
      <c r="A22" s="37" t="s">
        <v>435</v>
      </c>
      <c r="B22" s="38" t="s">
        <v>436</v>
      </c>
      <c r="C22" s="37" t="s">
        <v>437</v>
      </c>
      <c r="D22" s="37" t="s">
        <v>11</v>
      </c>
      <c r="E22" s="37" t="s">
        <v>57</v>
      </c>
      <c r="F22" s="37" t="s">
        <v>439</v>
      </c>
      <c r="G22" s="37">
        <v>123</v>
      </c>
      <c r="H22" s="39">
        <v>168929</v>
      </c>
      <c r="I22" s="9">
        <f>H22+H23</f>
        <v>394645</v>
      </c>
      <c r="J22" s="5" t="s">
        <v>425</v>
      </c>
      <c r="K22" s="6" t="s">
        <v>579</v>
      </c>
      <c r="L22" s="5" t="s">
        <v>275</v>
      </c>
      <c r="M22" s="5" t="s">
        <v>275</v>
      </c>
      <c r="N22" s="5" t="s">
        <v>580</v>
      </c>
      <c r="O22" s="5" t="s">
        <v>581</v>
      </c>
      <c r="P22" s="5">
        <v>122</v>
      </c>
      <c r="Q22" s="7">
        <v>199999</v>
      </c>
      <c r="S22" s="44" t="s">
        <v>417</v>
      </c>
      <c r="T22" s="45" t="s">
        <v>680</v>
      </c>
      <c r="U22" s="44" t="s">
        <v>79</v>
      </c>
      <c r="V22" s="44" t="s">
        <v>79</v>
      </c>
      <c r="W22" s="44" t="s">
        <v>681</v>
      </c>
      <c r="X22" s="44" t="s">
        <v>682</v>
      </c>
      <c r="Y22" s="44">
        <v>121</v>
      </c>
      <c r="Z22" s="46">
        <v>80344</v>
      </c>
      <c r="AA22" s="9">
        <f>AA19+AA21</f>
        <v>522300</v>
      </c>
      <c r="AB22" s="57" t="s">
        <v>582</v>
      </c>
      <c r="AC22" s="58" t="s">
        <v>745</v>
      </c>
      <c r="AD22" s="57" t="s">
        <v>268</v>
      </c>
      <c r="AE22" s="57" t="s">
        <v>268</v>
      </c>
      <c r="AF22" s="57" t="s">
        <v>746</v>
      </c>
      <c r="AG22" s="57" t="s">
        <v>747</v>
      </c>
      <c r="AH22" s="57">
        <v>420</v>
      </c>
      <c r="AI22" s="59">
        <v>80000</v>
      </c>
      <c r="AJ22" s="9">
        <f>AI20+AJ21</f>
        <v>953083</v>
      </c>
      <c r="AK22" s="147" t="s">
        <v>425</v>
      </c>
      <c r="AL22" s="148" t="s">
        <v>683</v>
      </c>
      <c r="AM22" s="147" t="s">
        <v>42</v>
      </c>
      <c r="AN22" s="147" t="s">
        <v>190</v>
      </c>
      <c r="AO22" s="147" t="s">
        <v>793</v>
      </c>
      <c r="AP22" s="147" t="s">
        <v>684</v>
      </c>
      <c r="AQ22" s="147">
        <v>119</v>
      </c>
      <c r="AR22" s="149">
        <v>167376</v>
      </c>
      <c r="AS22" s="9">
        <f>AR22+AR23</f>
        <v>256685</v>
      </c>
    </row>
    <row r="23" spans="1:45" ht="216.75" x14ac:dyDescent="0.25">
      <c r="A23" s="37" t="s">
        <v>435</v>
      </c>
      <c r="B23" s="38" t="s">
        <v>436</v>
      </c>
      <c r="C23" s="37" t="s">
        <v>437</v>
      </c>
      <c r="D23" s="37" t="s">
        <v>437</v>
      </c>
      <c r="E23" s="37" t="s">
        <v>438</v>
      </c>
      <c r="F23" s="37" t="s">
        <v>439</v>
      </c>
      <c r="G23" s="37">
        <v>123</v>
      </c>
      <c r="H23" s="39">
        <v>225716</v>
      </c>
      <c r="I23" s="9">
        <f>I18+H21+I22</f>
        <v>726760</v>
      </c>
      <c r="J23" s="212" t="s">
        <v>559</v>
      </c>
      <c r="K23" s="213" t="s">
        <v>560</v>
      </c>
      <c r="L23" s="212" t="s">
        <v>156</v>
      </c>
      <c r="M23" s="212" t="s">
        <v>11</v>
      </c>
      <c r="N23" s="212" t="s">
        <v>317</v>
      </c>
      <c r="O23" s="212" t="s">
        <v>561</v>
      </c>
      <c r="P23" s="212">
        <v>122</v>
      </c>
      <c r="Q23" s="214">
        <v>379500</v>
      </c>
      <c r="R23" s="9">
        <f>Q23+Q24+Q25</f>
        <v>479500</v>
      </c>
      <c r="S23" s="221" t="s">
        <v>694</v>
      </c>
      <c r="T23" s="222" t="s">
        <v>695</v>
      </c>
      <c r="U23" s="221" t="s">
        <v>156</v>
      </c>
      <c r="V23" s="221" t="s">
        <v>156</v>
      </c>
      <c r="W23" s="221" t="s">
        <v>237</v>
      </c>
      <c r="X23" s="221" t="s">
        <v>696</v>
      </c>
      <c r="Y23" s="221">
        <v>121</v>
      </c>
      <c r="Z23" s="223">
        <v>18585</v>
      </c>
      <c r="AA23" s="9">
        <f>Z23+Z24</f>
        <v>37169</v>
      </c>
      <c r="AB23" s="5" t="s">
        <v>587</v>
      </c>
      <c r="AC23" s="6" t="s">
        <v>434</v>
      </c>
      <c r="AD23" s="5" t="s">
        <v>199</v>
      </c>
      <c r="AE23" s="5" t="s">
        <v>199</v>
      </c>
      <c r="AF23" s="5" t="s">
        <v>54</v>
      </c>
      <c r="AG23" s="5" t="s">
        <v>55</v>
      </c>
      <c r="AH23" s="5">
        <v>420</v>
      </c>
      <c r="AI23" s="7">
        <v>184000</v>
      </c>
      <c r="AK23" s="147" t="s">
        <v>425</v>
      </c>
      <c r="AL23" s="148" t="s">
        <v>683</v>
      </c>
      <c r="AM23" s="147" t="s">
        <v>42</v>
      </c>
      <c r="AN23" s="147" t="s">
        <v>42</v>
      </c>
      <c r="AO23" s="147" t="s">
        <v>252</v>
      </c>
      <c r="AP23" s="147" t="s">
        <v>684</v>
      </c>
      <c r="AQ23" s="147">
        <v>119</v>
      </c>
      <c r="AR23" s="149">
        <v>89309</v>
      </c>
    </row>
    <row r="24" spans="1:45" ht="216.75" x14ac:dyDescent="0.25">
      <c r="A24" s="5" t="s">
        <v>376</v>
      </c>
      <c r="B24" s="6" t="s">
        <v>377</v>
      </c>
      <c r="C24" s="5" t="s">
        <v>27</v>
      </c>
      <c r="D24" s="5" t="s">
        <v>27</v>
      </c>
      <c r="E24" s="5" t="s">
        <v>28</v>
      </c>
      <c r="F24" s="5" t="s">
        <v>378</v>
      </c>
      <c r="G24" s="5">
        <v>423</v>
      </c>
      <c r="H24" s="7">
        <v>1448831</v>
      </c>
      <c r="J24" s="212" t="s">
        <v>559</v>
      </c>
      <c r="K24" s="213" t="s">
        <v>560</v>
      </c>
      <c r="L24" s="212" t="s">
        <v>156</v>
      </c>
      <c r="M24" s="212" t="s">
        <v>156</v>
      </c>
      <c r="N24" s="212" t="s">
        <v>157</v>
      </c>
      <c r="O24" s="212" t="s">
        <v>561</v>
      </c>
      <c r="P24" s="212">
        <v>122</v>
      </c>
      <c r="Q24" s="214">
        <v>50000</v>
      </c>
      <c r="S24" s="221" t="s">
        <v>694</v>
      </c>
      <c r="T24" s="222" t="s">
        <v>695</v>
      </c>
      <c r="U24" s="221" t="s">
        <v>156</v>
      </c>
      <c r="V24" s="221" t="s">
        <v>156</v>
      </c>
      <c r="W24" s="221" t="s">
        <v>506</v>
      </c>
      <c r="X24" s="221" t="s">
        <v>696</v>
      </c>
      <c r="Y24" s="221">
        <v>121</v>
      </c>
      <c r="Z24" s="223">
        <v>18584</v>
      </c>
      <c r="AB24" s="82" t="s">
        <v>591</v>
      </c>
      <c r="AC24" s="83" t="s">
        <v>592</v>
      </c>
      <c r="AD24" s="82" t="s">
        <v>293</v>
      </c>
      <c r="AE24" s="82" t="s">
        <v>259</v>
      </c>
      <c r="AF24" s="82" t="s">
        <v>57</v>
      </c>
      <c r="AG24" s="82" t="s">
        <v>594</v>
      </c>
      <c r="AH24" s="82">
        <v>120</v>
      </c>
      <c r="AI24" s="84">
        <v>281569</v>
      </c>
      <c r="AJ24" s="9">
        <f>AI24+AI25</f>
        <v>451360</v>
      </c>
      <c r="AK24" s="82" t="s">
        <v>425</v>
      </c>
      <c r="AL24" s="83" t="s">
        <v>794</v>
      </c>
      <c r="AM24" s="82" t="s">
        <v>42</v>
      </c>
      <c r="AN24" s="82" t="s">
        <v>190</v>
      </c>
      <c r="AO24" s="82" t="s">
        <v>793</v>
      </c>
      <c r="AP24" s="82" t="s">
        <v>795</v>
      </c>
      <c r="AQ24" s="82">
        <v>119</v>
      </c>
      <c r="AR24" s="84">
        <v>146769</v>
      </c>
      <c r="AS24" s="9">
        <f>AR24+AR25+AR26</f>
        <v>292512</v>
      </c>
    </row>
    <row r="25" spans="1:45" ht="242.25" x14ac:dyDescent="0.25">
      <c r="A25" s="5" t="s">
        <v>376</v>
      </c>
      <c r="B25" s="6" t="s">
        <v>449</v>
      </c>
      <c r="C25" s="5" t="s">
        <v>27</v>
      </c>
      <c r="D25" s="5" t="s">
        <v>27</v>
      </c>
      <c r="E25" s="5" t="s">
        <v>28</v>
      </c>
      <c r="F25" s="5" t="s">
        <v>450</v>
      </c>
      <c r="G25" s="5">
        <v>423</v>
      </c>
      <c r="H25" s="7">
        <v>199849</v>
      </c>
      <c r="I25" s="9">
        <f>H24+H25</f>
        <v>1648680</v>
      </c>
      <c r="J25" s="212" t="s">
        <v>559</v>
      </c>
      <c r="K25" s="213" t="s">
        <v>560</v>
      </c>
      <c r="L25" s="212" t="s">
        <v>156</v>
      </c>
      <c r="M25" s="212" t="s">
        <v>156</v>
      </c>
      <c r="N25" s="212" t="s">
        <v>612</v>
      </c>
      <c r="O25" s="212" t="s">
        <v>561</v>
      </c>
      <c r="P25" s="212">
        <v>122</v>
      </c>
      <c r="Q25" s="214">
        <v>50000</v>
      </c>
      <c r="S25" s="5" t="s">
        <v>522</v>
      </c>
      <c r="T25" s="6" t="s">
        <v>523</v>
      </c>
      <c r="U25" s="5" t="s">
        <v>156</v>
      </c>
      <c r="V25" s="5" t="s">
        <v>156</v>
      </c>
      <c r="W25" s="5" t="s">
        <v>157</v>
      </c>
      <c r="X25" s="5" t="s">
        <v>525</v>
      </c>
      <c r="Y25" s="5">
        <v>121</v>
      </c>
      <c r="Z25" s="7">
        <v>16000</v>
      </c>
      <c r="AB25" s="82" t="s">
        <v>591</v>
      </c>
      <c r="AC25" s="83" t="s">
        <v>592</v>
      </c>
      <c r="AD25" s="82" t="s">
        <v>293</v>
      </c>
      <c r="AE25" s="82" t="s">
        <v>293</v>
      </c>
      <c r="AF25" s="82" t="s">
        <v>624</v>
      </c>
      <c r="AG25" s="82" t="s">
        <v>594</v>
      </c>
      <c r="AH25" s="82">
        <v>120</v>
      </c>
      <c r="AI25" s="84">
        <v>169791</v>
      </c>
      <c r="AK25" s="82" t="s">
        <v>425</v>
      </c>
      <c r="AL25" s="83" t="s">
        <v>794</v>
      </c>
      <c r="AM25" s="82" t="s">
        <v>42</v>
      </c>
      <c r="AN25" s="82" t="s">
        <v>42</v>
      </c>
      <c r="AO25" s="82" t="s">
        <v>70</v>
      </c>
      <c r="AP25" s="82" t="s">
        <v>795</v>
      </c>
      <c r="AQ25" s="82">
        <v>119</v>
      </c>
      <c r="AR25" s="84">
        <v>72872</v>
      </c>
    </row>
    <row r="26" spans="1:45" ht="255" x14ac:dyDescent="0.25">
      <c r="A26" s="5" t="s">
        <v>433</v>
      </c>
      <c r="B26" s="6" t="s">
        <v>434</v>
      </c>
      <c r="C26" s="5" t="s">
        <v>53</v>
      </c>
      <c r="D26" s="5" t="s">
        <v>53</v>
      </c>
      <c r="E26" s="5" t="s">
        <v>54</v>
      </c>
      <c r="F26" s="5" t="s">
        <v>55</v>
      </c>
      <c r="G26" s="5" t="s">
        <v>56</v>
      </c>
      <c r="H26" s="7">
        <v>245000</v>
      </c>
      <c r="J26" s="5" t="s">
        <v>504</v>
      </c>
      <c r="K26" s="6" t="s">
        <v>505</v>
      </c>
      <c r="L26" s="5" t="s">
        <v>156</v>
      </c>
      <c r="M26" s="5" t="s">
        <v>156</v>
      </c>
      <c r="N26" s="5" t="s">
        <v>506</v>
      </c>
      <c r="O26" s="5" t="s">
        <v>507</v>
      </c>
      <c r="P26" s="5">
        <v>122</v>
      </c>
      <c r="Q26" s="7">
        <v>16000</v>
      </c>
      <c r="S26" s="5" t="s">
        <v>657</v>
      </c>
      <c r="T26" s="6" t="s">
        <v>658</v>
      </c>
      <c r="U26" s="5" t="s">
        <v>156</v>
      </c>
      <c r="V26" s="5" t="s">
        <v>11</v>
      </c>
      <c r="W26" s="5" t="s">
        <v>317</v>
      </c>
      <c r="X26" s="5" t="s">
        <v>659</v>
      </c>
      <c r="Y26" s="5">
        <v>121</v>
      </c>
      <c r="Z26" s="7">
        <v>262493</v>
      </c>
      <c r="AB26" s="229" t="s">
        <v>736</v>
      </c>
      <c r="AC26" s="230" t="s">
        <v>737</v>
      </c>
      <c r="AD26" s="229" t="s">
        <v>275</v>
      </c>
      <c r="AE26" s="229" t="s">
        <v>148</v>
      </c>
      <c r="AF26" s="229" t="s">
        <v>232</v>
      </c>
      <c r="AG26" s="229" t="s">
        <v>738</v>
      </c>
      <c r="AH26" s="229">
        <v>120</v>
      </c>
      <c r="AI26" s="231">
        <v>125000</v>
      </c>
      <c r="AJ26" s="9">
        <f>AI26+AI27+AI28</f>
        <v>375000</v>
      </c>
      <c r="AK26" s="82" t="s">
        <v>425</v>
      </c>
      <c r="AL26" s="83" t="s">
        <v>794</v>
      </c>
      <c r="AM26" s="82" t="s">
        <v>42</v>
      </c>
      <c r="AN26" s="82" t="s">
        <v>42</v>
      </c>
      <c r="AO26" s="82" t="s">
        <v>252</v>
      </c>
      <c r="AP26" s="82" t="s">
        <v>795</v>
      </c>
      <c r="AQ26" s="82">
        <v>119</v>
      </c>
      <c r="AR26" s="84">
        <v>72871</v>
      </c>
    </row>
    <row r="27" spans="1:45" ht="242.25" x14ac:dyDescent="0.25">
      <c r="A27" s="5" t="s">
        <v>417</v>
      </c>
      <c r="B27" s="6" t="s">
        <v>418</v>
      </c>
      <c r="C27" s="5" t="s">
        <v>53</v>
      </c>
      <c r="D27" s="5" t="s">
        <v>53</v>
      </c>
      <c r="E27" s="5" t="s">
        <v>419</v>
      </c>
      <c r="F27" s="5" t="s">
        <v>420</v>
      </c>
      <c r="G27" s="5">
        <v>423</v>
      </c>
      <c r="H27" s="7">
        <v>279997</v>
      </c>
      <c r="I27" s="9">
        <f>H26+H27</f>
        <v>524997</v>
      </c>
      <c r="J27" s="215" t="s">
        <v>522</v>
      </c>
      <c r="K27" s="216" t="s">
        <v>523</v>
      </c>
      <c r="L27" s="215" t="s">
        <v>156</v>
      </c>
      <c r="M27" s="215" t="s">
        <v>156</v>
      </c>
      <c r="N27" s="215" t="s">
        <v>157</v>
      </c>
      <c r="O27" s="215" t="s">
        <v>525</v>
      </c>
      <c r="P27" s="215">
        <v>122</v>
      </c>
      <c r="Q27" s="217">
        <v>68999</v>
      </c>
      <c r="R27" s="9">
        <f>Q27+Q28</f>
        <v>78999</v>
      </c>
      <c r="S27" s="5" t="s">
        <v>657</v>
      </c>
      <c r="T27" s="6" t="s">
        <v>702</v>
      </c>
      <c r="U27" s="5" t="s">
        <v>156</v>
      </c>
      <c r="V27" s="5" t="s">
        <v>156</v>
      </c>
      <c r="W27" s="5" t="s">
        <v>157</v>
      </c>
      <c r="X27" s="5" t="s">
        <v>703</v>
      </c>
      <c r="Y27" s="5">
        <v>121</v>
      </c>
      <c r="Z27" s="7">
        <v>8000</v>
      </c>
      <c r="AA27" s="9">
        <f>Z27+Z26+Z25+AA23</f>
        <v>323662</v>
      </c>
      <c r="AB27" s="229" t="s">
        <v>736</v>
      </c>
      <c r="AC27" s="230" t="s">
        <v>737</v>
      </c>
      <c r="AD27" s="229" t="s">
        <v>275</v>
      </c>
      <c r="AE27" s="229" t="s">
        <v>459</v>
      </c>
      <c r="AF27" s="229" t="s">
        <v>564</v>
      </c>
      <c r="AG27" s="229" t="s">
        <v>738</v>
      </c>
      <c r="AH27" s="229">
        <v>120</v>
      </c>
      <c r="AI27" s="231">
        <v>125000</v>
      </c>
      <c r="AK27" s="5" t="s">
        <v>651</v>
      </c>
      <c r="AL27" s="6" t="s">
        <v>809</v>
      </c>
      <c r="AM27" s="5" t="s">
        <v>42</v>
      </c>
      <c r="AN27" s="5" t="s">
        <v>42</v>
      </c>
      <c r="AO27" s="5" t="s">
        <v>203</v>
      </c>
      <c r="AP27" s="5" t="s">
        <v>810</v>
      </c>
      <c r="AQ27" s="5">
        <v>119</v>
      </c>
      <c r="AR27" s="7">
        <v>36982</v>
      </c>
    </row>
    <row r="28" spans="1:45" ht="255" x14ac:dyDescent="0.25">
      <c r="A28" s="5" t="s">
        <v>379</v>
      </c>
      <c r="B28" s="6" t="s">
        <v>380</v>
      </c>
      <c r="C28" s="5" t="s">
        <v>381</v>
      </c>
      <c r="D28" s="5" t="s">
        <v>381</v>
      </c>
      <c r="E28" s="5" t="s">
        <v>382</v>
      </c>
      <c r="F28" s="5" t="s">
        <v>383</v>
      </c>
      <c r="G28" s="5">
        <v>423</v>
      </c>
      <c r="H28" s="7">
        <v>1245347</v>
      </c>
      <c r="J28" s="215" t="s">
        <v>522</v>
      </c>
      <c r="K28" s="216" t="s">
        <v>523</v>
      </c>
      <c r="L28" s="215" t="s">
        <v>156</v>
      </c>
      <c r="M28" s="215" t="s">
        <v>293</v>
      </c>
      <c r="N28" s="215" t="s">
        <v>624</v>
      </c>
      <c r="O28" s="215" t="s">
        <v>525</v>
      </c>
      <c r="P28" s="215">
        <v>122</v>
      </c>
      <c r="Q28" s="217">
        <v>10000</v>
      </c>
      <c r="R28" s="9">
        <f>R27+Q26+R23</f>
        <v>574499</v>
      </c>
      <c r="S28" s="5" t="s">
        <v>421</v>
      </c>
      <c r="T28" s="6" t="s">
        <v>692</v>
      </c>
      <c r="U28" s="5" t="s">
        <v>42</v>
      </c>
      <c r="V28" s="5" t="s">
        <v>42</v>
      </c>
      <c r="W28" s="5" t="s">
        <v>252</v>
      </c>
      <c r="X28" s="5" t="s">
        <v>693</v>
      </c>
      <c r="Y28" s="5">
        <v>121</v>
      </c>
      <c r="Z28" s="7">
        <v>19710</v>
      </c>
      <c r="AB28" s="229" t="s">
        <v>736</v>
      </c>
      <c r="AC28" s="230" t="s">
        <v>737</v>
      </c>
      <c r="AD28" s="229" t="s">
        <v>275</v>
      </c>
      <c r="AE28" s="229" t="s">
        <v>275</v>
      </c>
      <c r="AF28" s="229" t="s">
        <v>564</v>
      </c>
      <c r="AG28" s="229" t="s">
        <v>738</v>
      </c>
      <c r="AH28" s="229">
        <v>120</v>
      </c>
      <c r="AI28" s="231">
        <v>125000</v>
      </c>
      <c r="AK28" s="57" t="s">
        <v>648</v>
      </c>
      <c r="AL28" s="58" t="s">
        <v>813</v>
      </c>
      <c r="AM28" s="57" t="s">
        <v>42</v>
      </c>
      <c r="AN28" s="57" t="s">
        <v>42</v>
      </c>
      <c r="AO28" s="57" t="s">
        <v>203</v>
      </c>
      <c r="AP28" s="57" t="s">
        <v>814</v>
      </c>
      <c r="AQ28" s="57">
        <v>119</v>
      </c>
      <c r="AR28" s="59">
        <v>19442</v>
      </c>
      <c r="AS28" s="9">
        <f>AR28+AR29</f>
        <v>38884</v>
      </c>
    </row>
    <row r="29" spans="1:45" ht="229.5" x14ac:dyDescent="0.25">
      <c r="A29" s="5" t="s">
        <v>440</v>
      </c>
      <c r="B29" s="6" t="s">
        <v>441</v>
      </c>
      <c r="C29" s="5" t="s">
        <v>381</v>
      </c>
      <c r="D29" s="5" t="s">
        <v>381</v>
      </c>
      <c r="E29" s="5" t="s">
        <v>387</v>
      </c>
      <c r="F29" s="5" t="s">
        <v>442</v>
      </c>
      <c r="G29" s="5">
        <v>423</v>
      </c>
      <c r="H29" s="7">
        <v>211477</v>
      </c>
      <c r="I29" s="9">
        <f>H28+H29</f>
        <v>1456824</v>
      </c>
      <c r="J29" s="5" t="s">
        <v>566</v>
      </c>
      <c r="K29" s="6" t="s">
        <v>567</v>
      </c>
      <c r="L29" s="5" t="s">
        <v>264</v>
      </c>
      <c r="M29" s="5" t="s">
        <v>264</v>
      </c>
      <c r="N29" s="5" t="s">
        <v>568</v>
      </c>
      <c r="O29" s="5" t="s">
        <v>569</v>
      </c>
      <c r="P29" s="5" t="s">
        <v>267</v>
      </c>
      <c r="Q29" s="7">
        <v>260444</v>
      </c>
      <c r="S29" s="82" t="s">
        <v>493</v>
      </c>
      <c r="T29" s="83" t="s">
        <v>670</v>
      </c>
      <c r="U29" s="82" t="s">
        <v>42</v>
      </c>
      <c r="V29" s="82" t="s">
        <v>42</v>
      </c>
      <c r="W29" s="82" t="s">
        <v>203</v>
      </c>
      <c r="X29" s="82" t="s">
        <v>671</v>
      </c>
      <c r="Y29" s="82">
        <v>121</v>
      </c>
      <c r="Z29" s="84">
        <v>195674</v>
      </c>
      <c r="AA29" s="9">
        <f>Z29+Z30</f>
        <v>391347</v>
      </c>
      <c r="AB29" s="5" t="s">
        <v>712</v>
      </c>
      <c r="AC29" s="6" t="s">
        <v>715</v>
      </c>
      <c r="AD29" s="5" t="s">
        <v>156</v>
      </c>
      <c r="AE29" s="5" t="s">
        <v>156</v>
      </c>
      <c r="AF29" s="5" t="s">
        <v>506</v>
      </c>
      <c r="AG29" s="5" t="s">
        <v>716</v>
      </c>
      <c r="AH29" s="5">
        <v>120</v>
      </c>
      <c r="AI29" s="7">
        <v>297265</v>
      </c>
      <c r="AK29" s="57" t="s">
        <v>648</v>
      </c>
      <c r="AL29" s="58" t="s">
        <v>813</v>
      </c>
      <c r="AM29" s="57" t="s">
        <v>42</v>
      </c>
      <c r="AN29" s="57" t="s">
        <v>42</v>
      </c>
      <c r="AO29" s="57" t="s">
        <v>213</v>
      </c>
      <c r="AP29" s="57" t="s">
        <v>814</v>
      </c>
      <c r="AQ29" s="57">
        <v>119</v>
      </c>
      <c r="AR29" s="59">
        <v>19442</v>
      </c>
    </row>
    <row r="30" spans="1:45" ht="242.25" x14ac:dyDescent="0.25">
      <c r="A30" s="44" t="s">
        <v>425</v>
      </c>
      <c r="B30" s="45" t="s">
        <v>426</v>
      </c>
      <c r="C30" s="44" t="s">
        <v>275</v>
      </c>
      <c r="D30" s="44" t="s">
        <v>275</v>
      </c>
      <c r="E30" s="44" t="s">
        <v>283</v>
      </c>
      <c r="F30" s="44" t="s">
        <v>427</v>
      </c>
      <c r="G30" s="44">
        <v>123</v>
      </c>
      <c r="H30" s="46">
        <v>260609</v>
      </c>
      <c r="I30" s="9">
        <f>H30+H31</f>
        <v>521218</v>
      </c>
      <c r="J30" s="5" t="s">
        <v>566</v>
      </c>
      <c r="K30" s="6" t="s">
        <v>613</v>
      </c>
      <c r="L30" s="5" t="s">
        <v>264</v>
      </c>
      <c r="M30" s="5" t="s">
        <v>264</v>
      </c>
      <c r="N30" s="5" t="s">
        <v>614</v>
      </c>
      <c r="O30" s="5" t="s">
        <v>615</v>
      </c>
      <c r="P30" s="5" t="s">
        <v>267</v>
      </c>
      <c r="Q30" s="7">
        <v>36630</v>
      </c>
      <c r="S30" s="82" t="s">
        <v>493</v>
      </c>
      <c r="T30" s="83" t="s">
        <v>670</v>
      </c>
      <c r="U30" s="82" t="s">
        <v>42</v>
      </c>
      <c r="V30" s="82" t="s">
        <v>42</v>
      </c>
      <c r="W30" s="82" t="s">
        <v>92</v>
      </c>
      <c r="X30" s="82" t="s">
        <v>671</v>
      </c>
      <c r="Y30" s="82">
        <v>121</v>
      </c>
      <c r="Z30" s="84">
        <v>195673</v>
      </c>
      <c r="AB30" s="5" t="s">
        <v>657</v>
      </c>
      <c r="AC30" s="6" t="s">
        <v>702</v>
      </c>
      <c r="AD30" s="5" t="s">
        <v>156</v>
      </c>
      <c r="AE30" s="5" t="s">
        <v>156</v>
      </c>
      <c r="AF30" s="5" t="s">
        <v>157</v>
      </c>
      <c r="AG30" s="5" t="s">
        <v>703</v>
      </c>
      <c r="AH30" s="5">
        <v>120</v>
      </c>
      <c r="AI30" s="7">
        <v>16000</v>
      </c>
      <c r="AK30" s="5" t="s">
        <v>526</v>
      </c>
      <c r="AL30" s="6" t="s">
        <v>798</v>
      </c>
      <c r="AM30" s="5" t="s">
        <v>42</v>
      </c>
      <c r="AN30" s="5" t="s">
        <v>42</v>
      </c>
      <c r="AO30" s="5" t="s">
        <v>152</v>
      </c>
      <c r="AP30" s="5" t="s">
        <v>799</v>
      </c>
      <c r="AQ30" s="5">
        <v>119</v>
      </c>
      <c r="AR30" s="7">
        <v>56433</v>
      </c>
    </row>
    <row r="31" spans="1:45" ht="280.5" x14ac:dyDescent="0.25">
      <c r="A31" s="44" t="s">
        <v>425</v>
      </c>
      <c r="B31" s="45" t="s">
        <v>426</v>
      </c>
      <c r="C31" s="44" t="s">
        <v>275</v>
      </c>
      <c r="D31" s="44" t="s">
        <v>11</v>
      </c>
      <c r="E31" s="44" t="s">
        <v>57</v>
      </c>
      <c r="F31" s="44" t="s">
        <v>427</v>
      </c>
      <c r="G31" s="44">
        <v>123</v>
      </c>
      <c r="H31" s="46">
        <v>260609</v>
      </c>
      <c r="J31" s="5" t="s">
        <v>496</v>
      </c>
      <c r="K31" s="6" t="s">
        <v>497</v>
      </c>
      <c r="L31" s="5" t="s">
        <v>264</v>
      </c>
      <c r="M31" s="5" t="s">
        <v>264</v>
      </c>
      <c r="N31" s="5" t="s">
        <v>498</v>
      </c>
      <c r="O31" s="5" t="s">
        <v>499</v>
      </c>
      <c r="P31" s="5" t="s">
        <v>267</v>
      </c>
      <c r="Q31" s="7">
        <v>129564</v>
      </c>
      <c r="R31" s="9">
        <f>Q31+Q30+Q29</f>
        <v>426638</v>
      </c>
      <c r="S31" s="5" t="s">
        <v>526</v>
      </c>
      <c r="T31" s="6" t="s">
        <v>527</v>
      </c>
      <c r="U31" s="5" t="s">
        <v>42</v>
      </c>
      <c r="V31" s="5" t="s">
        <v>42</v>
      </c>
      <c r="W31" s="5" t="s">
        <v>349</v>
      </c>
      <c r="X31" s="5" t="s">
        <v>528</v>
      </c>
      <c r="Y31" s="5">
        <v>121</v>
      </c>
      <c r="Z31" s="7">
        <v>89293</v>
      </c>
      <c r="AB31" s="206" t="s">
        <v>522</v>
      </c>
      <c r="AC31" s="207" t="s">
        <v>523</v>
      </c>
      <c r="AD31" s="206" t="s">
        <v>156</v>
      </c>
      <c r="AE31" s="206" t="s">
        <v>293</v>
      </c>
      <c r="AF31" s="206" t="s">
        <v>237</v>
      </c>
      <c r="AG31" s="206" t="s">
        <v>525</v>
      </c>
      <c r="AH31" s="206">
        <v>120</v>
      </c>
      <c r="AI31" s="208">
        <v>131000</v>
      </c>
      <c r="AJ31" s="9">
        <f>AI31+AI32+AI33+AI34</f>
        <v>315000</v>
      </c>
      <c r="AK31" s="5" t="s">
        <v>526</v>
      </c>
      <c r="AL31" s="6" t="s">
        <v>673</v>
      </c>
      <c r="AM31" s="5" t="s">
        <v>42</v>
      </c>
      <c r="AN31" s="5" t="s">
        <v>42</v>
      </c>
      <c r="AO31" s="5" t="s">
        <v>92</v>
      </c>
      <c r="AP31" s="5" t="s">
        <v>674</v>
      </c>
      <c r="AQ31" s="5">
        <v>119</v>
      </c>
      <c r="AR31" s="7">
        <v>134348</v>
      </c>
    </row>
    <row r="32" spans="1:45" ht="369.75" x14ac:dyDescent="0.25">
      <c r="A32" s="90" t="s">
        <v>470</v>
      </c>
      <c r="B32" s="91" t="s">
        <v>471</v>
      </c>
      <c r="C32" s="90" t="s">
        <v>275</v>
      </c>
      <c r="D32" s="90" t="s">
        <v>11</v>
      </c>
      <c r="E32" s="90" t="s">
        <v>317</v>
      </c>
      <c r="F32" s="90" t="s">
        <v>472</v>
      </c>
      <c r="G32" s="90">
        <v>123</v>
      </c>
      <c r="H32" s="92">
        <v>148873</v>
      </c>
      <c r="I32" s="9">
        <f>H32+H33</f>
        <v>296098</v>
      </c>
      <c r="J32" s="5" t="s">
        <v>533</v>
      </c>
      <c r="K32" s="6" t="s">
        <v>606</v>
      </c>
      <c r="L32" s="5" t="s">
        <v>172</v>
      </c>
      <c r="M32" s="5" t="s">
        <v>172</v>
      </c>
      <c r="N32" s="5" t="s">
        <v>175</v>
      </c>
      <c r="O32" s="5" t="s">
        <v>607</v>
      </c>
      <c r="P32" s="5">
        <v>122</v>
      </c>
      <c r="Q32" s="7">
        <v>88575</v>
      </c>
      <c r="S32" s="5" t="s">
        <v>526</v>
      </c>
      <c r="T32" s="6" t="s">
        <v>673</v>
      </c>
      <c r="U32" s="5" t="s">
        <v>42</v>
      </c>
      <c r="V32" s="5" t="s">
        <v>42</v>
      </c>
      <c r="W32" s="5" t="s">
        <v>92</v>
      </c>
      <c r="X32" s="5" t="s">
        <v>674</v>
      </c>
      <c r="Y32" s="5">
        <v>121</v>
      </c>
      <c r="Z32" s="7">
        <v>145311</v>
      </c>
      <c r="AB32" s="206" t="s">
        <v>522</v>
      </c>
      <c r="AC32" s="207" t="s">
        <v>523</v>
      </c>
      <c r="AD32" s="206" t="s">
        <v>156</v>
      </c>
      <c r="AE32" s="206" t="s">
        <v>293</v>
      </c>
      <c r="AF32" s="206" t="s">
        <v>624</v>
      </c>
      <c r="AG32" s="206" t="s">
        <v>525</v>
      </c>
      <c r="AH32" s="206">
        <v>120</v>
      </c>
      <c r="AI32" s="208">
        <v>4000</v>
      </c>
      <c r="AK32" s="5" t="s">
        <v>526</v>
      </c>
      <c r="AL32" s="6" t="s">
        <v>789</v>
      </c>
      <c r="AM32" s="5" t="s">
        <v>42</v>
      </c>
      <c r="AN32" s="5" t="s">
        <v>42</v>
      </c>
      <c r="AO32" s="5" t="s">
        <v>349</v>
      </c>
      <c r="AP32" s="5" t="s">
        <v>350</v>
      </c>
      <c r="AQ32" s="5">
        <v>119</v>
      </c>
      <c r="AR32" s="7">
        <v>174951</v>
      </c>
    </row>
    <row r="33" spans="1:45" ht="280.5" x14ac:dyDescent="0.25">
      <c r="A33" s="90" t="s">
        <v>470</v>
      </c>
      <c r="B33" s="91" t="s">
        <v>471</v>
      </c>
      <c r="C33" s="90" t="s">
        <v>275</v>
      </c>
      <c r="D33" s="90" t="s">
        <v>11</v>
      </c>
      <c r="E33" s="90" t="s">
        <v>57</v>
      </c>
      <c r="F33" s="90" t="s">
        <v>472</v>
      </c>
      <c r="G33" s="90">
        <v>123</v>
      </c>
      <c r="H33" s="92">
        <v>147225</v>
      </c>
      <c r="J33" s="5" t="s">
        <v>493</v>
      </c>
      <c r="K33" s="6" t="s">
        <v>494</v>
      </c>
      <c r="L33" s="5" t="s">
        <v>42</v>
      </c>
      <c r="M33" s="5" t="s">
        <v>42</v>
      </c>
      <c r="N33" s="5" t="s">
        <v>92</v>
      </c>
      <c r="O33" s="5" t="s">
        <v>495</v>
      </c>
      <c r="P33" s="5">
        <v>122</v>
      </c>
      <c r="Q33" s="7">
        <v>113968</v>
      </c>
      <c r="S33" s="11" t="s">
        <v>493</v>
      </c>
      <c r="T33" s="12" t="s">
        <v>494</v>
      </c>
      <c r="U33" s="11" t="s">
        <v>42</v>
      </c>
      <c r="V33" s="11" t="s">
        <v>42</v>
      </c>
      <c r="W33" s="11" t="s">
        <v>92</v>
      </c>
      <c r="X33" s="11" t="s">
        <v>495</v>
      </c>
      <c r="Y33" s="11">
        <v>121</v>
      </c>
      <c r="Z33" s="13">
        <v>51690</v>
      </c>
      <c r="AA33" s="9">
        <f>Z33+Z34</f>
        <v>182107</v>
      </c>
      <c r="AB33" s="206" t="s">
        <v>522</v>
      </c>
      <c r="AC33" s="207" t="s">
        <v>523</v>
      </c>
      <c r="AD33" s="206" t="s">
        <v>156</v>
      </c>
      <c r="AE33" s="206" t="s">
        <v>156</v>
      </c>
      <c r="AF33" s="206" t="s">
        <v>237</v>
      </c>
      <c r="AG33" s="206" t="s">
        <v>525</v>
      </c>
      <c r="AH33" s="206">
        <v>120</v>
      </c>
      <c r="AI33" s="208">
        <v>100000</v>
      </c>
      <c r="AK33" s="5" t="s">
        <v>533</v>
      </c>
      <c r="AL33" s="6" t="s">
        <v>773</v>
      </c>
      <c r="AM33" s="5" t="s">
        <v>42</v>
      </c>
      <c r="AN33" s="5" t="s">
        <v>42</v>
      </c>
      <c r="AO33" s="5" t="s">
        <v>213</v>
      </c>
      <c r="AP33" s="5" t="s">
        <v>774</v>
      </c>
      <c r="AQ33" s="5">
        <v>119</v>
      </c>
      <c r="AR33" s="7">
        <v>405000</v>
      </c>
      <c r="AS33" s="9">
        <f>AR33+AR32+AR31+AR30+AS28+AR27+AS24+AS22+AR21+AS19</f>
        <v>1667847</v>
      </c>
    </row>
    <row r="34" spans="1:45" ht="280.5" x14ac:dyDescent="0.25">
      <c r="A34" s="82" t="s">
        <v>443</v>
      </c>
      <c r="B34" s="83" t="s">
        <v>444</v>
      </c>
      <c r="C34" s="82" t="s">
        <v>275</v>
      </c>
      <c r="D34" s="82" t="s">
        <v>48</v>
      </c>
      <c r="E34" s="82" t="s">
        <v>445</v>
      </c>
      <c r="F34" s="82" t="s">
        <v>446</v>
      </c>
      <c r="G34" s="82" t="s">
        <v>447</v>
      </c>
      <c r="H34" s="84">
        <v>200421</v>
      </c>
      <c r="I34" s="9">
        <f>H34+H35+H36</f>
        <v>400000</v>
      </c>
      <c r="J34" s="5" t="s">
        <v>526</v>
      </c>
      <c r="K34" s="6" t="s">
        <v>527</v>
      </c>
      <c r="L34" s="5" t="s">
        <v>42</v>
      </c>
      <c r="M34" s="5" t="s">
        <v>42</v>
      </c>
      <c r="N34" s="5" t="s">
        <v>349</v>
      </c>
      <c r="O34" s="5" t="s">
        <v>528</v>
      </c>
      <c r="P34" s="5">
        <v>122</v>
      </c>
      <c r="Q34" s="7">
        <v>82538</v>
      </c>
      <c r="S34" s="11" t="s">
        <v>493</v>
      </c>
      <c r="T34" s="12" t="s">
        <v>494</v>
      </c>
      <c r="U34" s="11" t="s">
        <v>42</v>
      </c>
      <c r="V34" s="11" t="s">
        <v>42</v>
      </c>
      <c r="W34" s="11" t="s">
        <v>213</v>
      </c>
      <c r="X34" s="11" t="s">
        <v>495</v>
      </c>
      <c r="Y34" s="11">
        <v>121</v>
      </c>
      <c r="Z34" s="13">
        <v>130417</v>
      </c>
      <c r="AB34" s="206" t="s">
        <v>522</v>
      </c>
      <c r="AC34" s="207" t="s">
        <v>523</v>
      </c>
      <c r="AD34" s="206" t="s">
        <v>156</v>
      </c>
      <c r="AE34" s="206" t="s">
        <v>156</v>
      </c>
      <c r="AF34" s="206" t="s">
        <v>157</v>
      </c>
      <c r="AG34" s="206" t="s">
        <v>525</v>
      </c>
      <c r="AH34" s="206">
        <v>120</v>
      </c>
      <c r="AI34" s="208">
        <v>80000</v>
      </c>
      <c r="AJ34" s="9">
        <f>AJ31+AI30+AI29</f>
        <v>628265</v>
      </c>
      <c r="AK34" s="5" t="s">
        <v>620</v>
      </c>
      <c r="AL34" s="6" t="s">
        <v>621</v>
      </c>
      <c r="AM34" s="5" t="s">
        <v>47</v>
      </c>
      <c r="AN34" s="5" t="s">
        <v>47</v>
      </c>
      <c r="AO34" s="5" t="s">
        <v>622</v>
      </c>
      <c r="AP34" s="5" t="s">
        <v>623</v>
      </c>
      <c r="AQ34" s="5">
        <v>119</v>
      </c>
      <c r="AR34" s="7">
        <v>15755</v>
      </c>
    </row>
    <row r="35" spans="1:45" ht="255" x14ac:dyDescent="0.25">
      <c r="A35" s="82" t="s">
        <v>443</v>
      </c>
      <c r="B35" s="83" t="s">
        <v>444</v>
      </c>
      <c r="C35" s="82" t="s">
        <v>275</v>
      </c>
      <c r="D35" s="82" t="s">
        <v>478</v>
      </c>
      <c r="E35" s="82" t="s">
        <v>445</v>
      </c>
      <c r="F35" s="82" t="s">
        <v>446</v>
      </c>
      <c r="G35" s="82" t="s">
        <v>447</v>
      </c>
      <c r="H35" s="84">
        <v>100000</v>
      </c>
      <c r="J35" s="206" t="s">
        <v>519</v>
      </c>
      <c r="K35" s="207" t="s">
        <v>585</v>
      </c>
      <c r="L35" s="206" t="s">
        <v>42</v>
      </c>
      <c r="M35" s="206" t="s">
        <v>11</v>
      </c>
      <c r="N35" s="206" t="s">
        <v>57</v>
      </c>
      <c r="O35" s="206" t="s">
        <v>586</v>
      </c>
      <c r="P35" s="206">
        <v>122</v>
      </c>
      <c r="Q35" s="208">
        <v>165478</v>
      </c>
      <c r="R35" s="9">
        <f>Q35+Q36+Q37</f>
        <v>377392</v>
      </c>
      <c r="S35" s="5" t="s">
        <v>648</v>
      </c>
      <c r="T35" s="6" t="s">
        <v>649</v>
      </c>
      <c r="U35" s="5" t="s">
        <v>42</v>
      </c>
      <c r="V35" s="5" t="s">
        <v>42</v>
      </c>
      <c r="W35" s="5" t="s">
        <v>152</v>
      </c>
      <c r="X35" s="5" t="s">
        <v>650</v>
      </c>
      <c r="Y35" s="5">
        <v>121</v>
      </c>
      <c r="Z35" s="7">
        <v>341436</v>
      </c>
      <c r="AB35" s="5" t="s">
        <v>654</v>
      </c>
      <c r="AC35" s="6" t="s">
        <v>708</v>
      </c>
      <c r="AD35" s="5" t="s">
        <v>264</v>
      </c>
      <c r="AE35" s="5" t="s">
        <v>264</v>
      </c>
      <c r="AF35" s="5" t="s">
        <v>265</v>
      </c>
      <c r="AG35" s="5" t="s">
        <v>266</v>
      </c>
      <c r="AH35" s="5" t="s">
        <v>267</v>
      </c>
      <c r="AI35" s="7">
        <v>529627</v>
      </c>
      <c r="AK35" s="90" t="s">
        <v>778</v>
      </c>
      <c r="AL35" s="91" t="s">
        <v>779</v>
      </c>
      <c r="AM35" s="90" t="s">
        <v>395</v>
      </c>
      <c r="AN35" s="90" t="s">
        <v>395</v>
      </c>
      <c r="AO35" s="90" t="s">
        <v>780</v>
      </c>
      <c r="AP35" s="90" t="s">
        <v>781</v>
      </c>
      <c r="AQ35" s="90">
        <v>119</v>
      </c>
      <c r="AR35" s="92">
        <v>270000</v>
      </c>
      <c r="AS35" s="9">
        <f>AR35+AR36+AR37</f>
        <v>466860</v>
      </c>
    </row>
    <row r="36" spans="1:45" ht="242.25" x14ac:dyDescent="0.25">
      <c r="A36" s="82" t="s">
        <v>443</v>
      </c>
      <c r="B36" s="83" t="s">
        <v>444</v>
      </c>
      <c r="C36" s="82" t="s">
        <v>275</v>
      </c>
      <c r="D36" s="82" t="s">
        <v>381</v>
      </c>
      <c r="E36" s="82" t="s">
        <v>480</v>
      </c>
      <c r="F36" s="82" t="s">
        <v>446</v>
      </c>
      <c r="G36" s="82">
        <v>423</v>
      </c>
      <c r="H36" s="84">
        <v>99579</v>
      </c>
      <c r="I36" s="9">
        <f>I34+I32+I30</f>
        <v>1217316</v>
      </c>
      <c r="J36" s="206" t="s">
        <v>519</v>
      </c>
      <c r="K36" s="207" t="s">
        <v>585</v>
      </c>
      <c r="L36" s="206" t="s">
        <v>42</v>
      </c>
      <c r="M36" s="206" t="s">
        <v>42</v>
      </c>
      <c r="N36" s="206" t="s">
        <v>513</v>
      </c>
      <c r="O36" s="206" t="s">
        <v>586</v>
      </c>
      <c r="P36" s="206">
        <v>122</v>
      </c>
      <c r="Q36" s="208">
        <v>105957</v>
      </c>
      <c r="S36" s="224" t="s">
        <v>651</v>
      </c>
      <c r="T36" s="225" t="s">
        <v>668</v>
      </c>
      <c r="U36" s="224" t="s">
        <v>42</v>
      </c>
      <c r="V36" s="224" t="s">
        <v>42</v>
      </c>
      <c r="W36" s="224" t="s">
        <v>213</v>
      </c>
      <c r="X36" s="224" t="s">
        <v>669</v>
      </c>
      <c r="Y36" s="224">
        <v>121</v>
      </c>
      <c r="Z36" s="226">
        <v>200000</v>
      </c>
      <c r="AA36" s="9">
        <f>Z36+Z37</f>
        <v>314115</v>
      </c>
      <c r="AB36" s="153" t="s">
        <v>755</v>
      </c>
      <c r="AC36" s="154" t="s">
        <v>756</v>
      </c>
      <c r="AD36" s="153" t="s">
        <v>42</v>
      </c>
      <c r="AE36" s="153" t="s">
        <v>42</v>
      </c>
      <c r="AF36" s="153" t="s">
        <v>70</v>
      </c>
      <c r="AG36" s="153" t="s">
        <v>757</v>
      </c>
      <c r="AH36" s="153">
        <v>120</v>
      </c>
      <c r="AI36" s="155">
        <v>36822</v>
      </c>
      <c r="AJ36" s="9">
        <f>AI36+AI37</f>
        <v>73643</v>
      </c>
      <c r="AK36" s="90" t="s">
        <v>778</v>
      </c>
      <c r="AL36" s="91" t="s">
        <v>779</v>
      </c>
      <c r="AM36" s="90" t="s">
        <v>395</v>
      </c>
      <c r="AN36" s="90" t="s">
        <v>259</v>
      </c>
      <c r="AO36" s="90" t="s">
        <v>57</v>
      </c>
      <c r="AP36" s="90" t="s">
        <v>781</v>
      </c>
      <c r="AQ36" s="90">
        <v>119</v>
      </c>
      <c r="AR36" s="92">
        <v>180000</v>
      </c>
    </row>
    <row r="37" spans="1:45" ht="242.25" x14ac:dyDescent="0.25">
      <c r="A37" s="48" t="s">
        <v>443</v>
      </c>
      <c r="B37" s="49" t="s">
        <v>455</v>
      </c>
      <c r="C37" s="48" t="s">
        <v>79</v>
      </c>
      <c r="D37" s="48" t="s">
        <v>79</v>
      </c>
      <c r="E37" s="48" t="s">
        <v>80</v>
      </c>
      <c r="F37" s="48" t="s">
        <v>456</v>
      </c>
      <c r="G37" s="48">
        <v>122</v>
      </c>
      <c r="H37" s="50">
        <v>179154</v>
      </c>
      <c r="I37" s="9">
        <f>H37+H38</f>
        <v>290000</v>
      </c>
      <c r="J37" s="206" t="s">
        <v>519</v>
      </c>
      <c r="K37" s="207" t="s">
        <v>585</v>
      </c>
      <c r="L37" s="206" t="s">
        <v>42</v>
      </c>
      <c r="M37" s="206" t="s">
        <v>42</v>
      </c>
      <c r="N37" s="206" t="s">
        <v>203</v>
      </c>
      <c r="O37" s="206" t="s">
        <v>586</v>
      </c>
      <c r="P37" s="206">
        <v>122</v>
      </c>
      <c r="Q37" s="208">
        <v>105957</v>
      </c>
      <c r="R37" s="9">
        <f>R35+Q34+Q33</f>
        <v>573898</v>
      </c>
      <c r="S37" s="224" t="s">
        <v>651</v>
      </c>
      <c r="T37" s="225" t="s">
        <v>668</v>
      </c>
      <c r="U37" s="224" t="s">
        <v>42</v>
      </c>
      <c r="V37" s="224" t="s">
        <v>42</v>
      </c>
      <c r="W37" s="224" t="s">
        <v>203</v>
      </c>
      <c r="X37" s="224" t="s">
        <v>669</v>
      </c>
      <c r="Y37" s="224">
        <v>121</v>
      </c>
      <c r="Z37" s="226">
        <v>114115</v>
      </c>
      <c r="AB37" s="153" t="s">
        <v>755</v>
      </c>
      <c r="AC37" s="154" t="s">
        <v>756</v>
      </c>
      <c r="AD37" s="153" t="s">
        <v>42</v>
      </c>
      <c r="AE37" s="153" t="s">
        <v>42</v>
      </c>
      <c r="AF37" s="153" t="s">
        <v>213</v>
      </c>
      <c r="AG37" s="153" t="s">
        <v>757</v>
      </c>
      <c r="AH37" s="153">
        <v>120</v>
      </c>
      <c r="AI37" s="155">
        <v>36821</v>
      </c>
      <c r="AK37" s="90" t="s">
        <v>778</v>
      </c>
      <c r="AL37" s="91" t="s">
        <v>779</v>
      </c>
      <c r="AM37" s="90" t="s">
        <v>395</v>
      </c>
      <c r="AN37" s="90" t="s">
        <v>48</v>
      </c>
      <c r="AO37" s="90" t="s">
        <v>428</v>
      </c>
      <c r="AP37" s="90" t="s">
        <v>781</v>
      </c>
      <c r="AQ37" s="90">
        <v>119</v>
      </c>
      <c r="AR37" s="92">
        <v>16860</v>
      </c>
    </row>
    <row r="38" spans="1:45" ht="267.75" x14ac:dyDescent="0.25">
      <c r="A38" s="48" t="s">
        <v>443</v>
      </c>
      <c r="B38" s="49" t="s">
        <v>455</v>
      </c>
      <c r="C38" s="48" t="s">
        <v>79</v>
      </c>
      <c r="D38" s="48" t="s">
        <v>79</v>
      </c>
      <c r="E38" s="48" t="s">
        <v>80</v>
      </c>
      <c r="F38" s="48" t="s">
        <v>456</v>
      </c>
      <c r="G38" s="48">
        <v>123</v>
      </c>
      <c r="H38" s="50">
        <v>110846</v>
      </c>
      <c r="J38" s="5" t="s">
        <v>620</v>
      </c>
      <c r="K38" s="6" t="s">
        <v>621</v>
      </c>
      <c r="L38" s="5" t="s">
        <v>47</v>
      </c>
      <c r="M38" s="5" t="s">
        <v>47</v>
      </c>
      <c r="N38" s="5" t="s">
        <v>622</v>
      </c>
      <c r="O38" s="5" t="s">
        <v>623</v>
      </c>
      <c r="P38" s="5">
        <v>122</v>
      </c>
      <c r="Q38" s="7">
        <v>17175</v>
      </c>
      <c r="S38" s="5" t="s">
        <v>648</v>
      </c>
      <c r="T38" s="6" t="s">
        <v>675</v>
      </c>
      <c r="U38" s="5" t="s">
        <v>42</v>
      </c>
      <c r="V38" s="5" t="s">
        <v>42</v>
      </c>
      <c r="W38" s="5" t="s">
        <v>203</v>
      </c>
      <c r="X38" s="5" t="s">
        <v>676</v>
      </c>
      <c r="Y38" s="5">
        <v>121</v>
      </c>
      <c r="Z38" s="7">
        <v>110797</v>
      </c>
      <c r="AB38" s="5" t="s">
        <v>526</v>
      </c>
      <c r="AC38" s="6" t="s">
        <v>723</v>
      </c>
      <c r="AD38" s="5" t="s">
        <v>42</v>
      </c>
      <c r="AE38" s="5" t="s">
        <v>42</v>
      </c>
      <c r="AF38" s="5" t="s">
        <v>349</v>
      </c>
      <c r="AG38" s="5" t="s">
        <v>724</v>
      </c>
      <c r="AH38" s="5">
        <v>120</v>
      </c>
      <c r="AI38" s="7">
        <v>262770</v>
      </c>
      <c r="AK38" s="5" t="s">
        <v>786</v>
      </c>
      <c r="AL38" s="6" t="s">
        <v>787</v>
      </c>
      <c r="AM38" s="5" t="s">
        <v>37</v>
      </c>
      <c r="AN38" s="5" t="s">
        <v>37</v>
      </c>
      <c r="AO38" s="5" t="s">
        <v>38</v>
      </c>
      <c r="AP38" s="5" t="s">
        <v>788</v>
      </c>
      <c r="AQ38" s="5">
        <v>119</v>
      </c>
      <c r="AR38" s="7">
        <v>203212</v>
      </c>
    </row>
    <row r="39" spans="1:45" ht="267.75" x14ac:dyDescent="0.25">
      <c r="A39" s="5" t="s">
        <v>421</v>
      </c>
      <c r="B39" s="6" t="s">
        <v>422</v>
      </c>
      <c r="C39" s="5" t="s">
        <v>156</v>
      </c>
      <c r="D39" s="5" t="s">
        <v>156</v>
      </c>
      <c r="E39" s="5" t="s">
        <v>423</v>
      </c>
      <c r="F39" s="5" t="s">
        <v>424</v>
      </c>
      <c r="G39" s="5">
        <v>123</v>
      </c>
      <c r="H39" s="7">
        <v>279709</v>
      </c>
      <c r="J39" s="5" t="s">
        <v>473</v>
      </c>
      <c r="K39" s="6" t="s">
        <v>474</v>
      </c>
      <c r="L39" s="5" t="s">
        <v>47</v>
      </c>
      <c r="M39" s="5" t="s">
        <v>47</v>
      </c>
      <c r="N39" s="5" t="s">
        <v>327</v>
      </c>
      <c r="O39" s="5" t="s">
        <v>475</v>
      </c>
      <c r="P39" s="5">
        <v>122</v>
      </c>
      <c r="Q39" s="7">
        <v>151841</v>
      </c>
      <c r="R39" s="9">
        <f>Q38+Q39</f>
        <v>169016</v>
      </c>
      <c r="S39" s="5" t="s">
        <v>425</v>
      </c>
      <c r="T39" s="6" t="s">
        <v>683</v>
      </c>
      <c r="U39" s="5" t="s">
        <v>42</v>
      </c>
      <c r="V39" s="5" t="s">
        <v>42</v>
      </c>
      <c r="W39" s="5" t="s">
        <v>70</v>
      </c>
      <c r="X39" s="5" t="s">
        <v>684</v>
      </c>
      <c r="Y39" s="5">
        <v>121</v>
      </c>
      <c r="Z39" s="7">
        <v>78068</v>
      </c>
      <c r="AB39" s="5" t="s">
        <v>526</v>
      </c>
      <c r="AC39" s="6" t="s">
        <v>673</v>
      </c>
      <c r="AD39" s="5" t="s">
        <v>42</v>
      </c>
      <c r="AE39" s="5" t="s">
        <v>42</v>
      </c>
      <c r="AF39" s="5" t="s">
        <v>92</v>
      </c>
      <c r="AG39" s="5" t="s">
        <v>674</v>
      </c>
      <c r="AH39" s="5">
        <v>120</v>
      </c>
      <c r="AI39" s="7">
        <v>139722</v>
      </c>
      <c r="AJ39" s="9">
        <f>AI39+AI38+AJ36</f>
        <v>476135</v>
      </c>
      <c r="AK39" s="5" t="s">
        <v>790</v>
      </c>
      <c r="AL39" s="6" t="s">
        <v>791</v>
      </c>
      <c r="AM39" s="5" t="s">
        <v>37</v>
      </c>
      <c r="AN39" s="5" t="s">
        <v>37</v>
      </c>
      <c r="AO39" s="5" t="s">
        <v>517</v>
      </c>
      <c r="AP39" s="5" t="s">
        <v>792</v>
      </c>
      <c r="AQ39" s="5">
        <v>119</v>
      </c>
      <c r="AR39" s="7">
        <v>170137</v>
      </c>
    </row>
    <row r="40" spans="1:45" ht="267.75" x14ac:dyDescent="0.25">
      <c r="A40" s="5" t="s">
        <v>504</v>
      </c>
      <c r="B40" s="6" t="s">
        <v>505</v>
      </c>
      <c r="C40" s="5" t="s">
        <v>156</v>
      </c>
      <c r="D40" s="5" t="s">
        <v>156</v>
      </c>
      <c r="E40" s="5" t="s">
        <v>506</v>
      </c>
      <c r="F40" s="5" t="s">
        <v>507</v>
      </c>
      <c r="G40" s="5">
        <v>123</v>
      </c>
      <c r="H40" s="7">
        <v>46355</v>
      </c>
      <c r="J40" s="48" t="s">
        <v>425</v>
      </c>
      <c r="K40" s="49" t="s">
        <v>562</v>
      </c>
      <c r="L40" s="48" t="s">
        <v>37</v>
      </c>
      <c r="M40" s="48" t="s">
        <v>148</v>
      </c>
      <c r="N40" s="48" t="s">
        <v>222</v>
      </c>
      <c r="O40" s="48" t="s">
        <v>563</v>
      </c>
      <c r="P40" s="48">
        <v>122</v>
      </c>
      <c r="Q40" s="50">
        <v>375000</v>
      </c>
      <c r="R40" s="9">
        <f>Q40+Q41+Q42+Q43</f>
        <v>1500000</v>
      </c>
      <c r="S40" s="90" t="s">
        <v>519</v>
      </c>
      <c r="T40" s="91" t="s">
        <v>685</v>
      </c>
      <c r="U40" s="90" t="s">
        <v>42</v>
      </c>
      <c r="V40" s="90" t="s">
        <v>42</v>
      </c>
      <c r="W40" s="90" t="s">
        <v>92</v>
      </c>
      <c r="X40" s="90" t="s">
        <v>686</v>
      </c>
      <c r="Y40" s="90">
        <v>121</v>
      </c>
      <c r="Z40" s="92">
        <v>61621</v>
      </c>
      <c r="AA40" s="9">
        <f>Z40+Z41</f>
        <v>123242</v>
      </c>
      <c r="AB40" s="5" t="s">
        <v>533</v>
      </c>
      <c r="AC40" s="6" t="s">
        <v>734</v>
      </c>
      <c r="AD40" s="5" t="s">
        <v>172</v>
      </c>
      <c r="AE40" s="5" t="s">
        <v>172</v>
      </c>
      <c r="AF40" s="5" t="s">
        <v>175</v>
      </c>
      <c r="AG40" s="5" t="s">
        <v>735</v>
      </c>
      <c r="AH40" s="5">
        <v>120</v>
      </c>
      <c r="AI40" s="7">
        <v>162149</v>
      </c>
      <c r="AK40" s="5" t="s">
        <v>608</v>
      </c>
      <c r="AL40" s="6" t="s">
        <v>796</v>
      </c>
      <c r="AM40" s="5" t="s">
        <v>37</v>
      </c>
      <c r="AN40" s="5" t="s">
        <v>37</v>
      </c>
      <c r="AO40" s="5" t="s">
        <v>610</v>
      </c>
      <c r="AP40" s="5" t="s">
        <v>797</v>
      </c>
      <c r="AQ40" s="5">
        <v>119</v>
      </c>
      <c r="AR40" s="7">
        <v>106472</v>
      </c>
    </row>
    <row r="41" spans="1:45" ht="242.25" x14ac:dyDescent="0.25">
      <c r="A41" s="206" t="s">
        <v>522</v>
      </c>
      <c r="B41" s="207" t="s">
        <v>523</v>
      </c>
      <c r="C41" s="206" t="s">
        <v>156</v>
      </c>
      <c r="D41" s="206" t="s">
        <v>156</v>
      </c>
      <c r="E41" s="206" t="s">
        <v>524</v>
      </c>
      <c r="F41" s="206" t="s">
        <v>525</v>
      </c>
      <c r="G41" s="206">
        <v>123</v>
      </c>
      <c r="H41" s="208">
        <v>19526</v>
      </c>
      <c r="I41" s="9">
        <f>H41+H42+H43</f>
        <v>55052</v>
      </c>
      <c r="J41" s="48" t="s">
        <v>425</v>
      </c>
      <c r="K41" s="49" t="s">
        <v>562</v>
      </c>
      <c r="L41" s="48" t="s">
        <v>37</v>
      </c>
      <c r="M41" s="48" t="s">
        <v>459</v>
      </c>
      <c r="N41" s="48" t="s">
        <v>564</v>
      </c>
      <c r="O41" s="48" t="s">
        <v>563</v>
      </c>
      <c r="P41" s="48">
        <v>122</v>
      </c>
      <c r="Q41" s="50">
        <v>375000</v>
      </c>
      <c r="S41" s="90" t="s">
        <v>519</v>
      </c>
      <c r="T41" s="91" t="s">
        <v>685</v>
      </c>
      <c r="U41" s="90" t="s">
        <v>42</v>
      </c>
      <c r="V41" s="90" t="s">
        <v>11</v>
      </c>
      <c r="W41" s="90" t="s">
        <v>57</v>
      </c>
      <c r="X41" s="90" t="s">
        <v>686</v>
      </c>
      <c r="Y41" s="90">
        <v>121</v>
      </c>
      <c r="Z41" s="92">
        <v>61621</v>
      </c>
      <c r="AB41" s="5" t="s">
        <v>533</v>
      </c>
      <c r="AC41" s="6" t="s">
        <v>761</v>
      </c>
      <c r="AD41" s="5" t="s">
        <v>172</v>
      </c>
      <c r="AE41" s="5" t="s">
        <v>172</v>
      </c>
      <c r="AF41" s="5" t="s">
        <v>175</v>
      </c>
      <c r="AG41" s="5" t="s">
        <v>762</v>
      </c>
      <c r="AH41" s="5">
        <v>120</v>
      </c>
      <c r="AI41" s="7">
        <v>20317</v>
      </c>
      <c r="AK41" s="5" t="s">
        <v>443</v>
      </c>
      <c r="AL41" s="6" t="s">
        <v>476</v>
      </c>
      <c r="AM41" s="5" t="s">
        <v>37</v>
      </c>
      <c r="AN41" s="5" t="s">
        <v>37</v>
      </c>
      <c r="AO41" s="5" t="s">
        <v>38</v>
      </c>
      <c r="AP41" s="5" t="s">
        <v>477</v>
      </c>
      <c r="AQ41" s="5">
        <v>119</v>
      </c>
      <c r="AR41" s="7">
        <v>105954</v>
      </c>
    </row>
    <row r="42" spans="1:45" ht="242.25" x14ac:dyDescent="0.25">
      <c r="A42" s="206" t="s">
        <v>522</v>
      </c>
      <c r="B42" s="207" t="s">
        <v>523</v>
      </c>
      <c r="C42" s="206" t="s">
        <v>156</v>
      </c>
      <c r="D42" s="206" t="s">
        <v>79</v>
      </c>
      <c r="E42" s="206" t="s">
        <v>524</v>
      </c>
      <c r="F42" s="206" t="s">
        <v>525</v>
      </c>
      <c r="G42" s="206">
        <v>123</v>
      </c>
      <c r="H42" s="208">
        <v>19526</v>
      </c>
      <c r="J42" s="48" t="s">
        <v>425</v>
      </c>
      <c r="K42" s="49" t="s">
        <v>562</v>
      </c>
      <c r="L42" s="48" t="s">
        <v>37</v>
      </c>
      <c r="M42" s="48" t="s">
        <v>275</v>
      </c>
      <c r="N42" s="48" t="s">
        <v>564</v>
      </c>
      <c r="O42" s="48" t="s">
        <v>563</v>
      </c>
      <c r="P42" s="48">
        <v>122</v>
      </c>
      <c r="Q42" s="50">
        <v>375000</v>
      </c>
      <c r="S42" s="5" t="s">
        <v>651</v>
      </c>
      <c r="T42" s="6" t="s">
        <v>652</v>
      </c>
      <c r="U42" s="5" t="s">
        <v>42</v>
      </c>
      <c r="V42" s="5" t="s">
        <v>42</v>
      </c>
      <c r="W42" s="5" t="s">
        <v>213</v>
      </c>
      <c r="X42" s="5" t="s">
        <v>653</v>
      </c>
      <c r="Y42" s="5" t="s">
        <v>140</v>
      </c>
      <c r="Z42" s="7">
        <v>310353</v>
      </c>
      <c r="AA42" s="9">
        <f>Z42+AA40+Z39+Z38+Z37+Z35+AA33+Z32+Z31+AA29+Z36+Z28</f>
        <v>2105779</v>
      </c>
      <c r="AB42" s="5" t="s">
        <v>533</v>
      </c>
      <c r="AC42" s="6" t="s">
        <v>732</v>
      </c>
      <c r="AD42" s="5" t="s">
        <v>172</v>
      </c>
      <c r="AE42" s="5" t="s">
        <v>172</v>
      </c>
      <c r="AF42" s="5" t="s">
        <v>175</v>
      </c>
      <c r="AG42" s="5" t="s">
        <v>733</v>
      </c>
      <c r="AH42" s="5">
        <v>120</v>
      </c>
      <c r="AI42" s="7">
        <v>199514</v>
      </c>
      <c r="AJ42" s="9">
        <f>AI42+AI41+AI40</f>
        <v>381980</v>
      </c>
      <c r="AK42" s="5" t="s">
        <v>741</v>
      </c>
      <c r="AL42" s="6" t="s">
        <v>742</v>
      </c>
      <c r="AM42" s="5" t="s">
        <v>37</v>
      </c>
      <c r="AN42" s="5" t="s">
        <v>37</v>
      </c>
      <c r="AO42" s="5" t="s">
        <v>743</v>
      </c>
      <c r="AP42" s="5" t="s">
        <v>744</v>
      </c>
      <c r="AQ42" s="5">
        <v>119</v>
      </c>
      <c r="AR42" s="7">
        <v>105909</v>
      </c>
    </row>
    <row r="43" spans="1:45" ht="255" x14ac:dyDescent="0.25">
      <c r="A43" s="206" t="s">
        <v>522</v>
      </c>
      <c r="B43" s="207" t="s">
        <v>523</v>
      </c>
      <c r="C43" s="206" t="s">
        <v>156</v>
      </c>
      <c r="D43" s="206" t="s">
        <v>156</v>
      </c>
      <c r="E43" s="206" t="s">
        <v>157</v>
      </c>
      <c r="F43" s="206" t="s">
        <v>525</v>
      </c>
      <c r="G43" s="206">
        <v>123</v>
      </c>
      <c r="H43" s="208">
        <v>16000</v>
      </c>
      <c r="I43" s="9">
        <f>I41+H40+H39</f>
        <v>381116</v>
      </c>
      <c r="J43" s="48" t="s">
        <v>425</v>
      </c>
      <c r="K43" s="49" t="s">
        <v>562</v>
      </c>
      <c r="L43" s="48" t="s">
        <v>37</v>
      </c>
      <c r="M43" s="48" t="s">
        <v>37</v>
      </c>
      <c r="N43" s="48" t="s">
        <v>565</v>
      </c>
      <c r="O43" s="48" t="s">
        <v>563</v>
      </c>
      <c r="P43" s="48">
        <v>122</v>
      </c>
      <c r="Q43" s="50">
        <v>375000</v>
      </c>
      <c r="S43" s="5" t="s">
        <v>654</v>
      </c>
      <c r="T43" s="6" t="s">
        <v>655</v>
      </c>
      <c r="U43" s="5" t="s">
        <v>264</v>
      </c>
      <c r="V43" s="5" t="s">
        <v>264</v>
      </c>
      <c r="W43" s="5" t="s">
        <v>265</v>
      </c>
      <c r="X43" s="5" t="s">
        <v>656</v>
      </c>
      <c r="Y43" s="5" t="s">
        <v>267</v>
      </c>
      <c r="Z43" s="7">
        <v>297977</v>
      </c>
      <c r="AB43" s="5" t="s">
        <v>719</v>
      </c>
      <c r="AC43" s="6" t="s">
        <v>720</v>
      </c>
      <c r="AD43" s="5" t="s">
        <v>190</v>
      </c>
      <c r="AE43" s="5" t="s">
        <v>190</v>
      </c>
      <c r="AF43" s="5" t="s">
        <v>721</v>
      </c>
      <c r="AG43" s="5" t="s">
        <v>722</v>
      </c>
      <c r="AH43" s="5">
        <v>120</v>
      </c>
      <c r="AI43" s="7">
        <v>265000</v>
      </c>
      <c r="AK43" s="5" t="s">
        <v>608</v>
      </c>
      <c r="AL43" s="6" t="s">
        <v>609</v>
      </c>
      <c r="AM43" s="5" t="s">
        <v>37</v>
      </c>
      <c r="AN43" s="5" t="s">
        <v>37</v>
      </c>
      <c r="AO43" s="5" t="s">
        <v>610</v>
      </c>
      <c r="AP43" s="5" t="s">
        <v>611</v>
      </c>
      <c r="AQ43" s="5">
        <v>119</v>
      </c>
      <c r="AR43" s="7">
        <v>81127</v>
      </c>
      <c r="AS43" s="9">
        <f>AR43+AR42+AR41+AR40+AR39+AR38</f>
        <v>772811</v>
      </c>
    </row>
    <row r="44" spans="1:45" ht="178.5" x14ac:dyDescent="0.25">
      <c r="A44" s="117" t="s">
        <v>493</v>
      </c>
      <c r="B44" s="118" t="s">
        <v>512</v>
      </c>
      <c r="C44" s="117" t="s">
        <v>42</v>
      </c>
      <c r="D44" s="117" t="s">
        <v>42</v>
      </c>
      <c r="E44" s="117" t="s">
        <v>513</v>
      </c>
      <c r="F44" s="117" t="s">
        <v>514</v>
      </c>
      <c r="G44" s="117">
        <v>123</v>
      </c>
      <c r="H44" s="119">
        <v>31224</v>
      </c>
      <c r="I44" s="9">
        <f>H44+H45</f>
        <v>62447</v>
      </c>
      <c r="J44" s="147" t="s">
        <v>570</v>
      </c>
      <c r="K44" s="148" t="s">
        <v>571</v>
      </c>
      <c r="L44" s="147" t="s">
        <v>37</v>
      </c>
      <c r="M44" s="147" t="s">
        <v>11</v>
      </c>
      <c r="N44" s="147" t="s">
        <v>57</v>
      </c>
      <c r="O44" s="147" t="s">
        <v>572</v>
      </c>
      <c r="P44" s="147">
        <v>122</v>
      </c>
      <c r="Q44" s="149">
        <v>254319</v>
      </c>
      <c r="R44" s="9">
        <f>Q44+Q45</f>
        <v>361454</v>
      </c>
      <c r="S44" s="5" t="s">
        <v>533</v>
      </c>
      <c r="T44" s="6" t="s">
        <v>606</v>
      </c>
      <c r="U44" s="5" t="s">
        <v>172</v>
      </c>
      <c r="V44" s="5" t="s">
        <v>172</v>
      </c>
      <c r="W44" s="5" t="s">
        <v>175</v>
      </c>
      <c r="X44" s="5" t="s">
        <v>607</v>
      </c>
      <c r="Y44" s="5">
        <v>121</v>
      </c>
      <c r="Z44" s="7">
        <v>96552</v>
      </c>
      <c r="AB44" s="5" t="s">
        <v>712</v>
      </c>
      <c r="AC44" s="6" t="s">
        <v>713</v>
      </c>
      <c r="AD44" s="5" t="s">
        <v>37</v>
      </c>
      <c r="AE44" s="5" t="s">
        <v>37</v>
      </c>
      <c r="AF44" s="5" t="s">
        <v>213</v>
      </c>
      <c r="AG44" s="5" t="s">
        <v>714</v>
      </c>
      <c r="AH44" s="5">
        <v>120</v>
      </c>
      <c r="AI44" s="7">
        <v>425754</v>
      </c>
      <c r="AK44" s="221" t="s">
        <v>725</v>
      </c>
      <c r="AL44" s="222" t="s">
        <v>697</v>
      </c>
      <c r="AM44" s="221" t="s">
        <v>410</v>
      </c>
      <c r="AN44" s="221" t="s">
        <v>410</v>
      </c>
      <c r="AO44" s="221" t="s">
        <v>726</v>
      </c>
      <c r="AP44" s="221" t="s">
        <v>698</v>
      </c>
      <c r="AQ44" s="221">
        <v>119</v>
      </c>
      <c r="AR44" s="223">
        <v>656449</v>
      </c>
      <c r="AS44" s="9">
        <f>AR44+AR45</f>
        <v>733949</v>
      </c>
    </row>
    <row r="45" spans="1:45" ht="255" x14ac:dyDescent="0.25">
      <c r="A45" s="117" t="s">
        <v>493</v>
      </c>
      <c r="B45" s="118" t="s">
        <v>512</v>
      </c>
      <c r="C45" s="117" t="s">
        <v>42</v>
      </c>
      <c r="D45" s="117" t="s">
        <v>42</v>
      </c>
      <c r="E45" s="117" t="s">
        <v>213</v>
      </c>
      <c r="F45" s="117" t="s">
        <v>514</v>
      </c>
      <c r="G45" s="117">
        <v>123</v>
      </c>
      <c r="H45" s="119">
        <v>31223</v>
      </c>
      <c r="J45" s="147" t="s">
        <v>570</v>
      </c>
      <c r="K45" s="148" t="s">
        <v>571</v>
      </c>
      <c r="L45" s="147" t="s">
        <v>37</v>
      </c>
      <c r="M45" s="147" t="s">
        <v>37</v>
      </c>
      <c r="N45" s="147" t="s">
        <v>595</v>
      </c>
      <c r="O45" s="147" t="s">
        <v>572</v>
      </c>
      <c r="P45" s="147">
        <v>122</v>
      </c>
      <c r="Q45" s="149">
        <v>107135</v>
      </c>
      <c r="S45" s="5" t="s">
        <v>635</v>
      </c>
      <c r="T45" s="6" t="s">
        <v>636</v>
      </c>
      <c r="U45" s="5" t="s">
        <v>190</v>
      </c>
      <c r="V45" s="5" t="s">
        <v>190</v>
      </c>
      <c r="W45" s="5" t="s">
        <v>344</v>
      </c>
      <c r="X45" s="5" t="s">
        <v>637</v>
      </c>
      <c r="Y45" s="5">
        <v>121</v>
      </c>
      <c r="Z45" s="7">
        <v>726093</v>
      </c>
      <c r="AB45" s="5" t="s">
        <v>443</v>
      </c>
      <c r="AC45" s="6" t="s">
        <v>476</v>
      </c>
      <c r="AD45" s="5" t="s">
        <v>37</v>
      </c>
      <c r="AE45" s="5" t="s">
        <v>37</v>
      </c>
      <c r="AF45" s="5" t="s">
        <v>38</v>
      </c>
      <c r="AG45" s="5" t="s">
        <v>477</v>
      </c>
      <c r="AH45" s="5">
        <v>120</v>
      </c>
      <c r="AI45" s="7">
        <v>110806</v>
      </c>
      <c r="AK45" s="221" t="s">
        <v>725</v>
      </c>
      <c r="AL45" s="222" t="s">
        <v>697</v>
      </c>
      <c r="AM45" s="221" t="s">
        <v>410</v>
      </c>
      <c r="AN45" s="221" t="s">
        <v>42</v>
      </c>
      <c r="AO45" s="221" t="s">
        <v>252</v>
      </c>
      <c r="AP45" s="221" t="s">
        <v>698</v>
      </c>
      <c r="AQ45" s="221">
        <v>119</v>
      </c>
      <c r="AR45" s="223">
        <v>77500</v>
      </c>
    </row>
    <row r="46" spans="1:45" ht="191.25" x14ac:dyDescent="0.25">
      <c r="A46" s="5" t="s">
        <v>493</v>
      </c>
      <c r="B46" s="6" t="s">
        <v>494</v>
      </c>
      <c r="C46" s="5" t="s">
        <v>42</v>
      </c>
      <c r="D46" s="5" t="s">
        <v>42</v>
      </c>
      <c r="E46" s="5" t="s">
        <v>92</v>
      </c>
      <c r="F46" s="5" t="s">
        <v>495</v>
      </c>
      <c r="G46" s="5">
        <v>123</v>
      </c>
      <c r="H46" s="7">
        <v>77714</v>
      </c>
      <c r="J46" s="5" t="s">
        <v>515</v>
      </c>
      <c r="K46" s="6" t="s">
        <v>516</v>
      </c>
      <c r="L46" s="5" t="s">
        <v>37</v>
      </c>
      <c r="M46" s="5" t="s">
        <v>37</v>
      </c>
      <c r="N46" s="5" t="s">
        <v>517</v>
      </c>
      <c r="O46" s="5" t="s">
        <v>518</v>
      </c>
      <c r="P46" s="5">
        <v>122</v>
      </c>
      <c r="Q46" s="7">
        <v>180140</v>
      </c>
      <c r="S46" s="5" t="s">
        <v>515</v>
      </c>
      <c r="T46" s="6" t="s">
        <v>516</v>
      </c>
      <c r="U46" s="5" t="s">
        <v>37</v>
      </c>
      <c r="V46" s="5" t="s">
        <v>37</v>
      </c>
      <c r="W46" s="5" t="s">
        <v>517</v>
      </c>
      <c r="X46" s="5" t="s">
        <v>518</v>
      </c>
      <c r="Y46" s="5">
        <v>121</v>
      </c>
      <c r="Z46" s="7">
        <v>97180</v>
      </c>
      <c r="AB46" s="5" t="s">
        <v>515</v>
      </c>
      <c r="AC46" s="6" t="s">
        <v>516</v>
      </c>
      <c r="AD46" s="5" t="s">
        <v>37</v>
      </c>
      <c r="AE46" s="5" t="s">
        <v>37</v>
      </c>
      <c r="AF46" s="5" t="s">
        <v>517</v>
      </c>
      <c r="AG46" s="5" t="s">
        <v>518</v>
      </c>
      <c r="AH46" s="5">
        <v>120</v>
      </c>
      <c r="AI46" s="7">
        <v>94247</v>
      </c>
      <c r="AK46" s="5" t="s">
        <v>576</v>
      </c>
      <c r="AL46" s="6" t="s">
        <v>806</v>
      </c>
      <c r="AM46" s="5" t="s">
        <v>479</v>
      </c>
      <c r="AN46" s="5" t="s">
        <v>479</v>
      </c>
      <c r="AO46" s="5" t="s">
        <v>807</v>
      </c>
      <c r="AP46" s="5" t="s">
        <v>808</v>
      </c>
      <c r="AQ46" s="5">
        <v>119</v>
      </c>
      <c r="AR46" s="7">
        <v>38946</v>
      </c>
    </row>
    <row r="47" spans="1:45" ht="204" x14ac:dyDescent="0.25">
      <c r="A47" s="147" t="s">
        <v>519</v>
      </c>
      <c r="B47" s="148" t="s">
        <v>520</v>
      </c>
      <c r="C47" s="147" t="s">
        <v>42</v>
      </c>
      <c r="D47" s="147" t="s">
        <v>42</v>
      </c>
      <c r="E47" s="147" t="s">
        <v>70</v>
      </c>
      <c r="F47" s="147" t="s">
        <v>521</v>
      </c>
      <c r="G47" s="147">
        <v>123</v>
      </c>
      <c r="H47" s="149">
        <v>12419</v>
      </c>
      <c r="I47" s="9">
        <f>H47+H48+H49</f>
        <v>49677</v>
      </c>
      <c r="J47" s="5" t="s">
        <v>443</v>
      </c>
      <c r="K47" s="6" t="s">
        <v>476</v>
      </c>
      <c r="L47" s="5" t="s">
        <v>37</v>
      </c>
      <c r="M47" s="5" t="s">
        <v>37</v>
      </c>
      <c r="N47" s="5" t="s">
        <v>38</v>
      </c>
      <c r="O47" s="5" t="s">
        <v>477</v>
      </c>
      <c r="P47" s="5">
        <v>122</v>
      </c>
      <c r="Q47" s="7">
        <v>113653</v>
      </c>
      <c r="S47" s="5" t="s">
        <v>443</v>
      </c>
      <c r="T47" s="6" t="s">
        <v>476</v>
      </c>
      <c r="U47" s="5" t="s">
        <v>37</v>
      </c>
      <c r="V47" s="5" t="s">
        <v>37</v>
      </c>
      <c r="W47" s="5" t="s">
        <v>38</v>
      </c>
      <c r="X47" s="5" t="s">
        <v>477</v>
      </c>
      <c r="Y47" s="5">
        <v>121</v>
      </c>
      <c r="Z47" s="7">
        <v>108688</v>
      </c>
      <c r="AB47" s="5" t="s">
        <v>741</v>
      </c>
      <c r="AC47" s="6" t="s">
        <v>742</v>
      </c>
      <c r="AD47" s="5" t="s">
        <v>37</v>
      </c>
      <c r="AE47" s="5" t="s">
        <v>37</v>
      </c>
      <c r="AF47" s="5" t="s">
        <v>743</v>
      </c>
      <c r="AG47" s="5" t="s">
        <v>744</v>
      </c>
      <c r="AH47" s="5">
        <v>120</v>
      </c>
      <c r="AI47" s="7">
        <v>89626</v>
      </c>
      <c r="AK47" s="5" t="s">
        <v>751</v>
      </c>
      <c r="AL47" s="6" t="s">
        <v>752</v>
      </c>
      <c r="AM47" s="5" t="s">
        <v>346</v>
      </c>
      <c r="AN47" s="5" t="s">
        <v>346</v>
      </c>
      <c r="AO47" s="5" t="s">
        <v>753</v>
      </c>
      <c r="AP47" s="5" t="s">
        <v>754</v>
      </c>
      <c r="AQ47" s="5">
        <v>119</v>
      </c>
      <c r="AR47" s="7">
        <v>53725</v>
      </c>
    </row>
    <row r="48" spans="1:45" ht="255" x14ac:dyDescent="0.25">
      <c r="A48" s="147" t="s">
        <v>519</v>
      </c>
      <c r="B48" s="148" t="s">
        <v>520</v>
      </c>
      <c r="C48" s="147" t="s">
        <v>42</v>
      </c>
      <c r="D48" s="147" t="s">
        <v>42</v>
      </c>
      <c r="E48" s="147" t="s">
        <v>203</v>
      </c>
      <c r="F48" s="147" t="s">
        <v>521</v>
      </c>
      <c r="G48" s="147">
        <v>123</v>
      </c>
      <c r="H48" s="149">
        <v>12419</v>
      </c>
      <c r="J48" s="5" t="s">
        <v>608</v>
      </c>
      <c r="K48" s="6" t="s">
        <v>609</v>
      </c>
      <c r="L48" s="5" t="s">
        <v>37</v>
      </c>
      <c r="M48" s="5" t="s">
        <v>37</v>
      </c>
      <c r="N48" s="5" t="s">
        <v>610</v>
      </c>
      <c r="O48" s="5" t="s">
        <v>611</v>
      </c>
      <c r="P48" s="5">
        <v>122</v>
      </c>
      <c r="Q48" s="7">
        <v>79182</v>
      </c>
      <c r="R48" s="9">
        <f>Q48+Q47+Q46+R44+R40</f>
        <v>2234429</v>
      </c>
      <c r="S48" s="5" t="s">
        <v>508</v>
      </c>
      <c r="T48" s="6" t="s">
        <v>509</v>
      </c>
      <c r="U48" s="5" t="s">
        <v>37</v>
      </c>
      <c r="V48" s="5" t="s">
        <v>37</v>
      </c>
      <c r="W48" s="5" t="s">
        <v>510</v>
      </c>
      <c r="X48" s="5" t="s">
        <v>511</v>
      </c>
      <c r="Y48" s="5">
        <v>121</v>
      </c>
      <c r="Z48" s="7">
        <v>450000</v>
      </c>
      <c r="AB48" s="5" t="s">
        <v>608</v>
      </c>
      <c r="AC48" s="6" t="s">
        <v>609</v>
      </c>
      <c r="AD48" s="5" t="s">
        <v>37</v>
      </c>
      <c r="AE48" s="5" t="s">
        <v>37</v>
      </c>
      <c r="AF48" s="5" t="s">
        <v>610</v>
      </c>
      <c r="AG48" s="5" t="s">
        <v>611</v>
      </c>
      <c r="AH48" s="5">
        <v>120</v>
      </c>
      <c r="AI48" s="7">
        <v>80152</v>
      </c>
      <c r="AJ48" s="9">
        <f>AI48+AI47+AI46+AI45+AI44</f>
        <v>800585</v>
      </c>
      <c r="AK48" s="8" t="s">
        <v>98</v>
      </c>
    </row>
    <row r="49" spans="1:36" ht="255" x14ac:dyDescent="0.25">
      <c r="A49" s="147" t="s">
        <v>519</v>
      </c>
      <c r="B49" s="148" t="s">
        <v>520</v>
      </c>
      <c r="C49" s="147" t="s">
        <v>42</v>
      </c>
      <c r="D49" s="147" t="s">
        <v>42</v>
      </c>
      <c r="E49" s="147" t="s">
        <v>213</v>
      </c>
      <c r="F49" s="147" t="s">
        <v>521</v>
      </c>
      <c r="G49" s="147">
        <v>123</v>
      </c>
      <c r="H49" s="149">
        <v>24839</v>
      </c>
      <c r="J49" s="53" t="s">
        <v>176</v>
      </c>
      <c r="K49" s="54" t="s">
        <v>588</v>
      </c>
      <c r="L49" s="53" t="s">
        <v>589</v>
      </c>
      <c r="M49" s="53" t="s">
        <v>48</v>
      </c>
      <c r="N49" s="53" t="s">
        <v>428</v>
      </c>
      <c r="O49" s="53" t="s">
        <v>590</v>
      </c>
      <c r="P49" s="53">
        <v>122</v>
      </c>
      <c r="Q49" s="55">
        <v>123619</v>
      </c>
      <c r="R49" s="9">
        <f>Q49+Q50</f>
        <v>247238</v>
      </c>
      <c r="S49" s="5" t="s">
        <v>608</v>
      </c>
      <c r="T49" s="6" t="s">
        <v>609</v>
      </c>
      <c r="U49" s="5" t="s">
        <v>37</v>
      </c>
      <c r="V49" s="5" t="s">
        <v>37</v>
      </c>
      <c r="W49" s="5" t="s">
        <v>610</v>
      </c>
      <c r="X49" s="5" t="s">
        <v>611</v>
      </c>
      <c r="Y49" s="5">
        <v>121</v>
      </c>
      <c r="Z49" s="7">
        <v>79158</v>
      </c>
      <c r="AA49" s="9">
        <f>Z49+Z48+Z47+Z46</f>
        <v>735026</v>
      </c>
      <c r="AB49" s="238" t="s">
        <v>413</v>
      </c>
      <c r="AC49" s="239" t="s">
        <v>748</v>
      </c>
      <c r="AD49" s="238" t="s">
        <v>47</v>
      </c>
      <c r="AE49" s="238" t="s">
        <v>47</v>
      </c>
      <c r="AF49" s="238" t="s">
        <v>749</v>
      </c>
      <c r="AG49" s="238" t="s">
        <v>750</v>
      </c>
      <c r="AH49" s="238">
        <v>120</v>
      </c>
      <c r="AI49" s="240">
        <v>70000</v>
      </c>
      <c r="AJ49" s="9">
        <f>AI49+AI50</f>
        <v>100000</v>
      </c>
    </row>
    <row r="50" spans="1:36" ht="280.5" x14ac:dyDescent="0.25">
      <c r="A50" s="5" t="s">
        <v>526</v>
      </c>
      <c r="B50" s="6" t="s">
        <v>527</v>
      </c>
      <c r="C50" s="5" t="s">
        <v>42</v>
      </c>
      <c r="D50" s="5" t="s">
        <v>42</v>
      </c>
      <c r="E50" s="5" t="s">
        <v>349</v>
      </c>
      <c r="F50" s="5" t="s">
        <v>528</v>
      </c>
      <c r="G50" s="5">
        <v>123</v>
      </c>
      <c r="H50" s="7">
        <v>19504</v>
      </c>
      <c r="I50" s="9">
        <f>H50+I47+H46+I44</f>
        <v>209342</v>
      </c>
      <c r="J50" s="53" t="s">
        <v>176</v>
      </c>
      <c r="K50" s="54" t="s">
        <v>588</v>
      </c>
      <c r="L50" s="53" t="s">
        <v>589</v>
      </c>
      <c r="M50" s="53" t="s">
        <v>11</v>
      </c>
      <c r="N50" s="53" t="s">
        <v>57</v>
      </c>
      <c r="O50" s="53" t="s">
        <v>590</v>
      </c>
      <c r="P50" s="53">
        <v>122</v>
      </c>
      <c r="Q50" s="55">
        <v>123619</v>
      </c>
      <c r="S50" s="5" t="s">
        <v>473</v>
      </c>
      <c r="T50" s="6" t="s">
        <v>640</v>
      </c>
      <c r="U50" s="5" t="s">
        <v>47</v>
      </c>
      <c r="V50" s="5" t="s">
        <v>47</v>
      </c>
      <c r="W50" s="5" t="s">
        <v>415</v>
      </c>
      <c r="X50" s="5" t="s">
        <v>641</v>
      </c>
      <c r="Y50" s="5">
        <v>121</v>
      </c>
      <c r="Z50" s="7">
        <v>549696</v>
      </c>
      <c r="AB50" s="238" t="s">
        <v>413</v>
      </c>
      <c r="AC50" s="239" t="s">
        <v>748</v>
      </c>
      <c r="AD50" s="238" t="s">
        <v>47</v>
      </c>
      <c r="AE50" s="238" t="s">
        <v>143</v>
      </c>
      <c r="AF50" s="238" t="s">
        <v>758</v>
      </c>
      <c r="AG50" s="238" t="s">
        <v>750</v>
      </c>
      <c r="AH50" s="238">
        <v>120</v>
      </c>
      <c r="AI50" s="240">
        <v>30000</v>
      </c>
    </row>
    <row r="51" spans="1:36" ht="267.75" x14ac:dyDescent="0.25">
      <c r="A51" s="5" t="s">
        <v>496</v>
      </c>
      <c r="B51" s="6" t="s">
        <v>497</v>
      </c>
      <c r="C51" s="5" t="s">
        <v>264</v>
      </c>
      <c r="D51" s="5" t="s">
        <v>264</v>
      </c>
      <c r="E51" s="5" t="s">
        <v>498</v>
      </c>
      <c r="F51" s="5" t="s">
        <v>499</v>
      </c>
      <c r="G51" s="5" t="s">
        <v>267</v>
      </c>
      <c r="H51" s="7">
        <v>74504</v>
      </c>
      <c r="J51" s="5" t="s">
        <v>536</v>
      </c>
      <c r="K51" s="6" t="s">
        <v>537</v>
      </c>
      <c r="L51" s="5" t="s">
        <v>11</v>
      </c>
      <c r="M51" s="5" t="s">
        <v>11</v>
      </c>
      <c r="N51" s="5" t="s">
        <v>187</v>
      </c>
      <c r="O51" s="5" t="s">
        <v>475</v>
      </c>
      <c r="P51" s="5">
        <v>122</v>
      </c>
      <c r="Q51" s="7">
        <v>144562</v>
      </c>
      <c r="S51" s="5" t="s">
        <v>451</v>
      </c>
      <c r="T51" s="6" t="s">
        <v>638</v>
      </c>
      <c r="U51" s="5" t="s">
        <v>11</v>
      </c>
      <c r="V51" s="5" t="s">
        <v>11</v>
      </c>
      <c r="W51" s="5" t="s">
        <v>187</v>
      </c>
      <c r="X51" s="5" t="s">
        <v>639</v>
      </c>
      <c r="Y51" s="5">
        <v>121</v>
      </c>
      <c r="Z51" s="7">
        <v>598285</v>
      </c>
      <c r="AB51" s="5" t="s">
        <v>620</v>
      </c>
      <c r="AC51" s="6" t="s">
        <v>621</v>
      </c>
      <c r="AD51" s="5" t="s">
        <v>47</v>
      </c>
      <c r="AE51" s="5" t="s">
        <v>47</v>
      </c>
      <c r="AF51" s="5" t="s">
        <v>622</v>
      </c>
      <c r="AG51" s="5" t="s">
        <v>623</v>
      </c>
      <c r="AH51" s="5">
        <v>120</v>
      </c>
      <c r="AI51" s="7">
        <v>14943</v>
      </c>
      <c r="AJ51" s="9">
        <f>AI51+AJ49</f>
        <v>114943</v>
      </c>
    </row>
    <row r="52" spans="1:36" ht="191.25" x14ac:dyDescent="0.25">
      <c r="A52" s="5" t="s">
        <v>533</v>
      </c>
      <c r="B52" s="6" t="s">
        <v>534</v>
      </c>
      <c r="C52" s="5" t="s">
        <v>172</v>
      </c>
      <c r="D52" s="5" t="s">
        <v>172</v>
      </c>
      <c r="E52" s="5" t="s">
        <v>175</v>
      </c>
      <c r="F52" s="5" t="s">
        <v>535</v>
      </c>
      <c r="G52" s="5">
        <v>123</v>
      </c>
      <c r="H52" s="7">
        <v>9731</v>
      </c>
      <c r="J52" s="117" t="s">
        <v>616</v>
      </c>
      <c r="K52" s="118" t="s">
        <v>617</v>
      </c>
      <c r="L52" s="117" t="s">
        <v>298</v>
      </c>
      <c r="M52" s="117" t="s">
        <v>346</v>
      </c>
      <c r="N52" s="117" t="s">
        <v>618</v>
      </c>
      <c r="O52" s="117" t="s">
        <v>619</v>
      </c>
      <c r="P52" s="117">
        <v>122</v>
      </c>
      <c r="Q52" s="119">
        <v>33872</v>
      </c>
      <c r="R52" s="9">
        <f>Q52+Q53+Q54</f>
        <v>78872</v>
      </c>
      <c r="S52" s="5" t="s">
        <v>536</v>
      </c>
      <c r="T52" s="6" t="s">
        <v>537</v>
      </c>
      <c r="U52" s="5" t="s">
        <v>11</v>
      </c>
      <c r="V52" s="5" t="s">
        <v>11</v>
      </c>
      <c r="W52" s="5" t="s">
        <v>327</v>
      </c>
      <c r="X52" s="5" t="s">
        <v>475</v>
      </c>
      <c r="Y52" s="5">
        <v>121</v>
      </c>
      <c r="Z52" s="7">
        <v>129382</v>
      </c>
      <c r="AA52" s="9">
        <f>Z51+Z52</f>
        <v>727667</v>
      </c>
      <c r="AB52" s="221" t="s">
        <v>725</v>
      </c>
      <c r="AC52" s="222" t="s">
        <v>697</v>
      </c>
      <c r="AD52" s="221" t="s">
        <v>410</v>
      </c>
      <c r="AE52" s="221" t="s">
        <v>410</v>
      </c>
      <c r="AF52" s="221" t="s">
        <v>726</v>
      </c>
      <c r="AG52" s="221" t="s">
        <v>698</v>
      </c>
      <c r="AH52" s="221">
        <v>120</v>
      </c>
      <c r="AI52" s="223">
        <v>259558</v>
      </c>
      <c r="AJ52" s="9">
        <f>AI52+AI53</f>
        <v>309558</v>
      </c>
    </row>
    <row r="53" spans="1:36" ht="178.5" x14ac:dyDescent="0.25">
      <c r="A53" s="5" t="s">
        <v>443</v>
      </c>
      <c r="B53" s="6" t="s">
        <v>476</v>
      </c>
      <c r="C53" s="5" t="s">
        <v>37</v>
      </c>
      <c r="D53" s="5" t="s">
        <v>37</v>
      </c>
      <c r="E53" s="5" t="s">
        <v>38</v>
      </c>
      <c r="F53" s="5" t="s">
        <v>477</v>
      </c>
      <c r="G53" s="5">
        <v>123</v>
      </c>
      <c r="H53" s="7">
        <v>111651</v>
      </c>
      <c r="J53" s="117" t="s">
        <v>616</v>
      </c>
      <c r="K53" s="118" t="s">
        <v>617</v>
      </c>
      <c r="L53" s="117" t="s">
        <v>298</v>
      </c>
      <c r="M53" s="117" t="s">
        <v>478</v>
      </c>
      <c r="N53" s="117" t="s">
        <v>618</v>
      </c>
      <c r="O53" s="117" t="s">
        <v>619</v>
      </c>
      <c r="P53" s="117">
        <v>122</v>
      </c>
      <c r="Q53" s="119">
        <v>30000</v>
      </c>
      <c r="S53" s="5" t="s">
        <v>648</v>
      </c>
      <c r="T53" s="6" t="s">
        <v>697</v>
      </c>
      <c r="U53" s="5" t="s">
        <v>410</v>
      </c>
      <c r="V53" s="5" t="s">
        <v>42</v>
      </c>
      <c r="W53" s="5" t="s">
        <v>213</v>
      </c>
      <c r="X53" s="5" t="s">
        <v>698</v>
      </c>
      <c r="Y53" s="5">
        <v>121</v>
      </c>
      <c r="Z53" s="7">
        <v>16522</v>
      </c>
      <c r="AB53" s="221" t="s">
        <v>725</v>
      </c>
      <c r="AC53" s="222" t="s">
        <v>697</v>
      </c>
      <c r="AD53" s="221" t="s">
        <v>410</v>
      </c>
      <c r="AE53" s="221" t="s">
        <v>42</v>
      </c>
      <c r="AF53" s="221" t="s">
        <v>252</v>
      </c>
      <c r="AG53" s="221" t="s">
        <v>698</v>
      </c>
      <c r="AH53" s="221">
        <v>120</v>
      </c>
      <c r="AI53" s="223">
        <v>50000</v>
      </c>
    </row>
    <row r="54" spans="1:36" ht="267.75" x14ac:dyDescent="0.25">
      <c r="A54" s="5" t="s">
        <v>515</v>
      </c>
      <c r="B54" s="6" t="s">
        <v>516</v>
      </c>
      <c r="C54" s="5" t="s">
        <v>37</v>
      </c>
      <c r="D54" s="5" t="s">
        <v>37</v>
      </c>
      <c r="E54" s="5" t="s">
        <v>517</v>
      </c>
      <c r="F54" s="5" t="s">
        <v>518</v>
      </c>
      <c r="G54" s="5">
        <v>123</v>
      </c>
      <c r="H54" s="7">
        <v>30260</v>
      </c>
      <c r="J54" s="117" t="s">
        <v>616</v>
      </c>
      <c r="K54" s="118" t="s">
        <v>617</v>
      </c>
      <c r="L54" s="117" t="s">
        <v>298</v>
      </c>
      <c r="M54" s="117" t="s">
        <v>298</v>
      </c>
      <c r="N54" s="117" t="s">
        <v>618</v>
      </c>
      <c r="O54" s="117" t="s">
        <v>619</v>
      </c>
      <c r="P54" s="117">
        <v>122</v>
      </c>
      <c r="Q54" s="119">
        <v>15000</v>
      </c>
      <c r="S54" s="5" t="s">
        <v>529</v>
      </c>
      <c r="T54" s="6" t="s">
        <v>530</v>
      </c>
      <c r="U54" s="5" t="s">
        <v>298</v>
      </c>
      <c r="V54" s="5" t="s">
        <v>298</v>
      </c>
      <c r="W54" s="5" t="s">
        <v>647</v>
      </c>
      <c r="X54" s="5" t="s">
        <v>532</v>
      </c>
      <c r="Y54" s="5" t="s">
        <v>140</v>
      </c>
      <c r="Z54" s="7">
        <v>399820</v>
      </c>
      <c r="AB54" s="5" t="s">
        <v>451</v>
      </c>
      <c r="AC54" s="6" t="s">
        <v>638</v>
      </c>
      <c r="AD54" s="5" t="s">
        <v>259</v>
      </c>
      <c r="AE54" s="5" t="s">
        <v>259</v>
      </c>
      <c r="AF54" s="5" t="s">
        <v>187</v>
      </c>
      <c r="AG54" s="5" t="s">
        <v>639</v>
      </c>
      <c r="AH54" s="5">
        <v>120</v>
      </c>
      <c r="AI54" s="7">
        <v>3000000</v>
      </c>
    </row>
    <row r="55" spans="1:36" ht="178.5" x14ac:dyDescent="0.25">
      <c r="A55" s="5" t="s">
        <v>508</v>
      </c>
      <c r="B55" s="6" t="s">
        <v>509</v>
      </c>
      <c r="C55" s="5" t="s">
        <v>37</v>
      </c>
      <c r="D55" s="5" t="s">
        <v>37</v>
      </c>
      <c r="E55" s="5" t="s">
        <v>510</v>
      </c>
      <c r="F55" s="5" t="s">
        <v>511</v>
      </c>
      <c r="G55" s="5">
        <v>123</v>
      </c>
      <c r="H55" s="7">
        <v>36000</v>
      </c>
      <c r="I55" s="9">
        <f>H55+H54+H53</f>
        <v>177911</v>
      </c>
      <c r="J55" s="8" t="s">
        <v>98</v>
      </c>
      <c r="S55" s="8" t="s">
        <v>98</v>
      </c>
      <c r="AB55" s="5" t="s">
        <v>536</v>
      </c>
      <c r="AC55" s="6" t="s">
        <v>537</v>
      </c>
      <c r="AD55" s="5" t="s">
        <v>259</v>
      </c>
      <c r="AE55" s="5" t="s">
        <v>259</v>
      </c>
      <c r="AF55" s="5" t="s">
        <v>327</v>
      </c>
      <c r="AG55" s="5" t="s">
        <v>475</v>
      </c>
      <c r="AH55" s="5">
        <v>120</v>
      </c>
      <c r="AI55" s="7">
        <v>129709</v>
      </c>
    </row>
    <row r="56" spans="1:36" ht="153" x14ac:dyDescent="0.25">
      <c r="A56" s="5" t="s">
        <v>473</v>
      </c>
      <c r="B56" s="6" t="s">
        <v>474</v>
      </c>
      <c r="C56" s="5" t="s">
        <v>47</v>
      </c>
      <c r="D56" s="5" t="s">
        <v>47</v>
      </c>
      <c r="E56" s="5" t="s">
        <v>327</v>
      </c>
      <c r="F56" s="5" t="s">
        <v>475</v>
      </c>
      <c r="G56" s="5">
        <v>123</v>
      </c>
      <c r="H56" s="7">
        <v>148218</v>
      </c>
      <c r="AB56" s="5" t="s">
        <v>522</v>
      </c>
      <c r="AC56" s="6" t="s">
        <v>730</v>
      </c>
      <c r="AD56" s="5" t="s">
        <v>259</v>
      </c>
      <c r="AE56" s="5" t="s">
        <v>259</v>
      </c>
      <c r="AF56" s="5" t="s">
        <v>187</v>
      </c>
      <c r="AG56" s="5" t="s">
        <v>731</v>
      </c>
      <c r="AH56" s="5">
        <v>120</v>
      </c>
      <c r="AI56" s="7">
        <v>213571</v>
      </c>
      <c r="AJ56" s="9">
        <f>AI56+AI55+AI54</f>
        <v>3343280</v>
      </c>
    </row>
    <row r="57" spans="1:36" ht="204" x14ac:dyDescent="0.25">
      <c r="A57" s="5" t="s">
        <v>413</v>
      </c>
      <c r="B57" s="6" t="s">
        <v>414</v>
      </c>
      <c r="C57" s="5" t="s">
        <v>47</v>
      </c>
      <c r="D57" s="5" t="s">
        <v>47</v>
      </c>
      <c r="E57" s="5" t="s">
        <v>415</v>
      </c>
      <c r="F57" s="5" t="s">
        <v>416</v>
      </c>
      <c r="G57" s="5">
        <v>123</v>
      </c>
      <c r="H57" s="7">
        <v>288741</v>
      </c>
      <c r="I57" s="9">
        <f>H57+H56</f>
        <v>436959</v>
      </c>
      <c r="AB57" s="5" t="s">
        <v>751</v>
      </c>
      <c r="AC57" s="6" t="s">
        <v>752</v>
      </c>
      <c r="AD57" s="5" t="s">
        <v>346</v>
      </c>
      <c r="AE57" s="5" t="s">
        <v>346</v>
      </c>
      <c r="AF57" s="5" t="s">
        <v>753</v>
      </c>
      <c r="AG57" s="5" t="s">
        <v>754</v>
      </c>
      <c r="AH57" s="5">
        <v>120</v>
      </c>
      <c r="AI57" s="7">
        <v>44982</v>
      </c>
    </row>
    <row r="58" spans="1:36" ht="229.5" x14ac:dyDescent="0.25">
      <c r="A58" s="5" t="s">
        <v>393</v>
      </c>
      <c r="B58" s="6" t="s">
        <v>394</v>
      </c>
      <c r="C58" s="5" t="s">
        <v>395</v>
      </c>
      <c r="D58" s="5" t="s">
        <v>395</v>
      </c>
      <c r="E58" s="5" t="s">
        <v>396</v>
      </c>
      <c r="F58" s="5" t="s">
        <v>397</v>
      </c>
      <c r="G58" s="5">
        <v>123</v>
      </c>
      <c r="H58" s="7">
        <v>710000</v>
      </c>
      <c r="AB58" s="8" t="s">
        <v>98</v>
      </c>
    </row>
    <row r="59" spans="1:36" ht="216.75" x14ac:dyDescent="0.25">
      <c r="A59" s="5" t="s">
        <v>408</v>
      </c>
      <c r="B59" s="6" t="s">
        <v>409</v>
      </c>
      <c r="C59" s="5" t="s">
        <v>410</v>
      </c>
      <c r="D59" s="5" t="s">
        <v>410</v>
      </c>
      <c r="E59" s="5" t="s">
        <v>411</v>
      </c>
      <c r="F59" s="5" t="s">
        <v>412</v>
      </c>
      <c r="G59" s="5">
        <v>123</v>
      </c>
      <c r="H59" s="7">
        <v>299997</v>
      </c>
    </row>
    <row r="60" spans="1:36" ht="63.75" x14ac:dyDescent="0.25">
      <c r="A60" s="5" t="s">
        <v>536</v>
      </c>
      <c r="B60" s="6" t="s">
        <v>537</v>
      </c>
      <c r="C60" s="5" t="s">
        <v>11</v>
      </c>
      <c r="D60" s="5" t="s">
        <v>11</v>
      </c>
      <c r="E60" s="5" t="s">
        <v>187</v>
      </c>
      <c r="F60" s="5" t="s">
        <v>475</v>
      </c>
      <c r="G60" s="5">
        <v>123</v>
      </c>
      <c r="H60" s="7">
        <v>6367</v>
      </c>
    </row>
    <row r="61" spans="1:36" ht="63.75" x14ac:dyDescent="0.25">
      <c r="A61" s="5" t="s">
        <v>529</v>
      </c>
      <c r="B61" s="6" t="s">
        <v>530</v>
      </c>
      <c r="C61" s="5" t="s">
        <v>298</v>
      </c>
      <c r="D61" s="5" t="s">
        <v>298</v>
      </c>
      <c r="E61" s="5" t="s">
        <v>531</v>
      </c>
      <c r="F61" s="5" t="s">
        <v>532</v>
      </c>
      <c r="G61" s="5">
        <v>123</v>
      </c>
      <c r="H61" s="7">
        <v>14591</v>
      </c>
    </row>
    <row r="62" spans="1:36" ht="114.75" x14ac:dyDescent="0.25">
      <c r="A62" s="5" t="s">
        <v>462</v>
      </c>
      <c r="B62" s="6" t="s">
        <v>463</v>
      </c>
      <c r="C62" s="5" t="s">
        <v>298</v>
      </c>
      <c r="D62" s="5" t="s">
        <v>298</v>
      </c>
      <c r="E62" s="5" t="s">
        <v>464</v>
      </c>
      <c r="F62" s="5" t="s">
        <v>465</v>
      </c>
      <c r="G62" s="5">
        <v>123</v>
      </c>
      <c r="H62" s="7">
        <v>153028</v>
      </c>
      <c r="I62" s="9">
        <f>H61+H62</f>
        <v>167619</v>
      </c>
    </row>
    <row r="63" spans="1:36" ht="153" x14ac:dyDescent="0.25">
      <c r="A63" s="5" t="s">
        <v>389</v>
      </c>
      <c r="B63" s="6" t="s">
        <v>390</v>
      </c>
      <c r="C63" s="5" t="s">
        <v>373</v>
      </c>
      <c r="D63" s="5" t="s">
        <v>373</v>
      </c>
      <c r="E63" s="5" t="s">
        <v>391</v>
      </c>
      <c r="F63" s="5" t="s">
        <v>392</v>
      </c>
      <c r="G63" s="5">
        <v>123</v>
      </c>
      <c r="H63" s="7">
        <v>750000</v>
      </c>
      <c r="I63" s="9">
        <f>H63+I64</f>
        <v>6249567</v>
      </c>
    </row>
    <row r="64" spans="1:36" ht="280.5" x14ac:dyDescent="0.25">
      <c r="A64" s="138" t="s">
        <v>371</v>
      </c>
      <c r="B64" s="139" t="s">
        <v>372</v>
      </c>
      <c r="C64" s="138" t="s">
        <v>373</v>
      </c>
      <c r="D64" s="138" t="s">
        <v>373</v>
      </c>
      <c r="E64" s="138" t="s">
        <v>448</v>
      </c>
      <c r="F64" s="138" t="s">
        <v>375</v>
      </c>
      <c r="G64" s="138">
        <v>123</v>
      </c>
      <c r="H64" s="140">
        <v>200000</v>
      </c>
      <c r="I64" s="9">
        <f>H64+H65+H66+H67</f>
        <v>5499567</v>
      </c>
    </row>
    <row r="65" spans="1:8" ht="280.5" x14ac:dyDescent="0.25">
      <c r="A65" s="138" t="s">
        <v>371</v>
      </c>
      <c r="B65" s="139" t="s">
        <v>372</v>
      </c>
      <c r="C65" s="138" t="s">
        <v>373</v>
      </c>
      <c r="D65" s="138" t="s">
        <v>48</v>
      </c>
      <c r="E65" s="138" t="s">
        <v>428</v>
      </c>
      <c r="F65" s="138" t="s">
        <v>375</v>
      </c>
      <c r="G65" s="138">
        <v>123</v>
      </c>
      <c r="H65" s="140">
        <v>250000</v>
      </c>
    </row>
    <row r="66" spans="1:8" ht="280.5" x14ac:dyDescent="0.25">
      <c r="A66" s="138" t="s">
        <v>371</v>
      </c>
      <c r="B66" s="139" t="s">
        <v>372</v>
      </c>
      <c r="C66" s="138" t="s">
        <v>373</v>
      </c>
      <c r="D66" s="138" t="s">
        <v>479</v>
      </c>
      <c r="E66" s="138" t="s">
        <v>374</v>
      </c>
      <c r="F66" s="138" t="s">
        <v>375</v>
      </c>
      <c r="G66" s="138">
        <v>123</v>
      </c>
      <c r="H66" s="140">
        <v>100000</v>
      </c>
    </row>
    <row r="67" spans="1:8" ht="280.5" x14ac:dyDescent="0.25">
      <c r="A67" s="138" t="s">
        <v>371</v>
      </c>
      <c r="B67" s="139" t="s">
        <v>372</v>
      </c>
      <c r="C67" s="138" t="s">
        <v>373</v>
      </c>
      <c r="D67" s="138" t="s">
        <v>373</v>
      </c>
      <c r="E67" s="138" t="s">
        <v>374</v>
      </c>
      <c r="F67" s="138" t="s">
        <v>375</v>
      </c>
      <c r="G67" s="138">
        <v>123</v>
      </c>
      <c r="H67" s="140">
        <v>4949567</v>
      </c>
    </row>
    <row r="68" spans="1:8" ht="38.25" x14ac:dyDescent="0.25">
      <c r="A68" s="8" t="s">
        <v>98</v>
      </c>
    </row>
  </sheetData>
  <hyperlinks>
    <hyperlink ref="B67" r:id="rId1" display="https://dellweb.bfa.nsf.gov/AwdLst2/BOTTOM.ASP?DRILLINFO=ABST2331208" xr:uid="{776D28A8-B2CB-4876-B912-B5BE1D2C12F0}"/>
    <hyperlink ref="B24" r:id="rId2" display="https://dellweb.bfa.nsf.gov/AwdLst2/BOTTOM.ASP?DRILLINFO=ABST2300532" xr:uid="{1DBAC44F-7A41-46CE-BAFA-2AD1D2EB7719}"/>
    <hyperlink ref="B28" r:id="rId3" display="https://dellweb.bfa.nsf.gov/AwdLst2/BOTTOM.ASP?DRILLINFO=ABST2243412" xr:uid="{BEF9DC6F-78E2-4E5D-B333-FFF94EA35BE6}"/>
    <hyperlink ref="B11" r:id="rId4" display="https://dellweb.bfa.nsf.gov/AwdLst2/BOTTOM.ASP?DRILLINFO=ABST2303007" xr:uid="{09E6972E-3185-4CC7-A779-86AC8B6C7AC8}"/>
    <hyperlink ref="B63" r:id="rId5" display="https://dellweb.bfa.nsf.gov/AwdLst2/BOTTOM.ASP?DRILLINFO=ABST2235992" xr:uid="{0CB6F877-CAA2-482D-9808-6541754682ED}"/>
    <hyperlink ref="B58" r:id="rId6" display="https://dellweb.bfa.nsf.gov/AwdLst2/BOTTOM.ASP?DRILLINFO=ABST2320410" xr:uid="{71111A51-67CB-4D22-9114-4DCA1A9D1BC2}"/>
    <hyperlink ref="B2" r:id="rId7" display="https://dellweb.bfa.nsf.gov/AwdLst2/BOTTOM.ASP?DRILLINFO=ABST2236782" xr:uid="{6D9BE99C-0DC0-465D-A413-2576AF4CBB23}"/>
    <hyperlink ref="B3" r:id="rId8" display="https://dellweb.bfa.nsf.gov/AwdLst2/BOTTOM.ASP?DRILLINFO=ABST2236782" xr:uid="{CEBC6CCC-83E0-4E5D-B1EF-D62E557D3E27}"/>
    <hyperlink ref="B9" r:id="rId9" display="https://dellweb.bfa.nsf.gov/AwdLst2/BOTTOM.ASP?DRILLINFO=ABST2321102" xr:uid="{884C9ACD-E2D7-40E4-8D08-169993250E3C}"/>
    <hyperlink ref="B4" r:id="rId10" display="https://dellweb.bfa.nsf.gov/AwdLst2/BOTTOM.ASP?DRILLINFO=ABST2312572" xr:uid="{72C61E53-F4D8-4132-AA8A-27D19F71C55D}"/>
    <hyperlink ref="B59" r:id="rId11" display="https://dellweb.bfa.nsf.gov/AwdLst2/BOTTOM.ASP?DRILLINFO=ABST2246324" xr:uid="{EB37DFED-EF47-4389-8C9C-43A516E4B627}"/>
    <hyperlink ref="B57" r:id="rId12" display="https://dellweb.bfa.nsf.gov/AwdLst2/BOTTOM.ASP?DRILLINFO=ABST2309712" xr:uid="{30ADFA3D-5F41-4D4C-B871-162B69F456AE}"/>
    <hyperlink ref="B27" r:id="rId13" display="https://dellweb.bfa.nsf.gov/AwdLst2/BOTTOM.ASP?DRILLINFO=ABST2325041" xr:uid="{6D3035FD-A96A-46A9-AD89-26D43FF31C1B}"/>
    <hyperlink ref="B39" r:id="rId14" display="https://dellweb.bfa.nsf.gov/AwdLst2/BOTTOM.ASP?DRILLINFO=ABST2230618" xr:uid="{F491C85D-D11D-401A-9844-F38353B90C03}"/>
    <hyperlink ref="B30" r:id="rId15" display="https://dellweb.bfa.nsf.gov/AwdLst2/BOTTOM.ASP?DRILLINFO=ABST2236238" xr:uid="{64E91BB1-1DA2-4CC4-98F4-E0045527E018}"/>
    <hyperlink ref="B31" r:id="rId16" display="https://dellweb.bfa.nsf.gov/AwdLst2/BOTTOM.ASP?DRILLINFO=ABST2236238" xr:uid="{E356F634-32F5-47FB-BB25-436CA15825C9}"/>
    <hyperlink ref="B65" r:id="rId17" display="https://dellweb.bfa.nsf.gov/AwdLst2/BOTTOM.ASP?DRILLINFO=ABST2331208" xr:uid="{FAB3F7B2-2D2B-4905-ACA6-558B4505E208}"/>
    <hyperlink ref="B14" r:id="rId18" display="https://dellweb.bfa.nsf.gov/AwdLst2/BOTTOM.ASP?DRILLINFO=ABST2140642" xr:uid="{17BC9DBF-AC04-4F6C-8806-606F31A744D8}"/>
    <hyperlink ref="B26" r:id="rId19" display="https://dellweb.bfa.nsf.gov/AwdLst2/BOTTOM.ASP?DRILLINFO=ABST1946726" xr:uid="{E7C46CF0-9662-46F6-98C7-46F0AAACDBF4}"/>
    <hyperlink ref="B23" r:id="rId20" display="https://dellweb.bfa.nsf.gov/AwdLst2/BOTTOM.ASP?DRILLINFO=ABST2244596" xr:uid="{FAB23642-4A85-4A9D-B721-72A3BD9CC1D5}"/>
    <hyperlink ref="B29" r:id="rId21" display="https://dellweb.bfa.nsf.gov/AwdLst2/BOTTOM.ASP?DRILLINFO=ABST2235543" xr:uid="{C12F0083-60B5-4228-83ED-08F13FA120C1}"/>
    <hyperlink ref="B34" r:id="rId22" display="https://dellweb.bfa.nsf.gov/AwdLst2/BOTTOM.ASP?DRILLINFO=ABST2235294" xr:uid="{78F71846-740F-4AC5-AAD8-C4B426ED2CEF}"/>
    <hyperlink ref="B64" r:id="rId23" display="https://dellweb.bfa.nsf.gov/AwdLst2/BOTTOM.ASP?DRILLINFO=ABST2331208" xr:uid="{5BB61AEB-CB8D-4325-BDE5-49EA9D28CBFA}"/>
    <hyperlink ref="B25" r:id="rId24" display="https://dellweb.bfa.nsf.gov/AwdLst2/BOTTOM.ASP?DRILLINFO=ABST1907840" xr:uid="{1D4A09A7-25CF-4800-845E-28A80291F6DA}"/>
    <hyperlink ref="B5" r:id="rId25" display="https://dellweb.bfa.nsf.gov/AwdLst2/BOTTOM.ASP?DRILLINFO=ABST2312572" xr:uid="{A32B1E02-E903-4672-81DD-AB8D12AF6CF8}"/>
    <hyperlink ref="B6" r:id="rId26" display="https://dellweb.bfa.nsf.gov/AwdLst2/BOTTOM.ASP?DRILLINFO=ABST2309541" xr:uid="{469B9C2F-64EA-44D8-967E-E1896C98A5AB}"/>
    <hyperlink ref="B7" r:id="rId27" display="https://dellweb.bfa.nsf.gov/AwdLst2/BOTTOM.ASP?DRILLINFO=ABST2309541" xr:uid="{DDED970A-4EDC-4AA5-918F-C9ED166140BA}"/>
    <hyperlink ref="B8" r:id="rId28" display="https://dellweb.bfa.nsf.gov/AwdLst2/BOTTOM.ASP?DRILLINFO=ABST2309541" xr:uid="{9C1B6443-5F3F-40B3-810D-FA2F74BEFA2B}"/>
    <hyperlink ref="B37" r:id="rId29" display="https://dellweb.bfa.nsf.gov/AwdLst2/BOTTOM.ASP?DRILLINFO=ABST2113873" xr:uid="{BE1BA1D2-7EC5-424D-B0BA-C157DC1D9D86}"/>
    <hyperlink ref="B17" r:id="rId30" display="https://dellweb.bfa.nsf.gov/AwdLst2/BOTTOM.ASP?DRILLINFO=ABST1942044" xr:uid="{2C6A1C3C-DCF1-45CA-8767-99B4E58C0FD3}"/>
    <hyperlink ref="B22" r:id="rId31" display="https://dellweb.bfa.nsf.gov/AwdLst2/BOTTOM.ASP?DRILLINFO=ABST2244596" xr:uid="{8316E4B2-3162-4C54-9495-A334F98AED59}"/>
    <hyperlink ref="B62" r:id="rId32" display="https://dellweb.bfa.nsf.gov/AwdLst2/BOTTOM.ASP?DRILLINFO=ABST2309405" xr:uid="{B9EC9E8D-0AF1-4567-AB41-DE2613510675}"/>
    <hyperlink ref="B12" r:id="rId33" display="https://dellweb.bfa.nsf.gov/AwdLst2/BOTTOM.ASP?DRILLINFO=ABST2232553" xr:uid="{2728E886-82C8-42FD-8FE3-77C9B42955BA}"/>
    <hyperlink ref="B32" r:id="rId34" display="https://dellweb.bfa.nsf.gov/AwdLst2/BOTTOM.ASP?DRILLINFO=ABST2320619" xr:uid="{CCF45BCE-9128-4479-BADD-7C1D35056141}"/>
    <hyperlink ref="B56" r:id="rId35" display="https://dellweb.bfa.nsf.gov/AwdLst2/BOTTOM.ASP?DRILLINFO=ABST2244635" xr:uid="{9262C94C-F7F4-4540-9886-19830BB85DCF}"/>
    <hyperlink ref="B33" r:id="rId36" display="https://dellweb.bfa.nsf.gov/AwdLst2/BOTTOM.ASP?DRILLINFO=ABST2320619" xr:uid="{45DCCC29-BEBB-44A6-B4E9-0AEF777BED05}"/>
    <hyperlink ref="B53" r:id="rId37" display="https://dellweb.bfa.nsf.gov/AwdLst2/BOTTOM.ASP?DRILLINFO=ABST1848516" xr:uid="{029D3BFC-03F0-4B46-B3AC-2A654A0D8B38}"/>
    <hyperlink ref="B38" r:id="rId38" display="https://dellweb.bfa.nsf.gov/AwdLst2/BOTTOM.ASP?DRILLINFO=ABST2113873" xr:uid="{3D09A38B-A674-4CE2-9BD1-6FD89003C1D8}"/>
    <hyperlink ref="B35" r:id="rId39" display="https://dellweb.bfa.nsf.gov/AwdLst2/BOTTOM.ASP?DRILLINFO=ABST2235294" xr:uid="{1C0D9F1A-817A-4CE2-A5F9-9EF71D48C078}"/>
    <hyperlink ref="B66" r:id="rId40" display="https://dellweb.bfa.nsf.gov/AwdLst2/BOTTOM.ASP?DRILLINFO=ABST2331208" xr:uid="{265D2D3C-7701-4360-AA89-CE78854FA106}"/>
    <hyperlink ref="B36" r:id="rId41" display="https://dellweb.bfa.nsf.gov/AwdLst2/BOTTOM.ASP?DRILLINFO=ABST2235294" xr:uid="{BF10609F-75F7-461A-8786-4A387D5A6E4F}"/>
    <hyperlink ref="B19" r:id="rId42" display="https://dellweb.bfa.nsf.gov/AwdLst2/BOTTOM.ASP?DRILLINFO=ABST1943370" xr:uid="{863F105F-562F-4CDD-A73B-043D99CFE508}"/>
    <hyperlink ref="B21" r:id="rId43" display="https://dellweb.bfa.nsf.gov/AwdLst2/BOTTOM.ASP?DRILLINFO=ABST1846493" xr:uid="{A4C9662C-F1C3-4BB3-AF68-6DD7443C8D4A}"/>
    <hyperlink ref="B20" r:id="rId44" display="https://dellweb.bfa.nsf.gov/AwdLst2/BOTTOM.ASP?DRILLINFO=ABST1943370" xr:uid="{D35C8E61-D793-488B-9350-AEC34DAD6B28}"/>
    <hyperlink ref="B15" r:id="rId45" display="https://dellweb.bfa.nsf.gov/AwdLst2/BOTTOM.ASP?DRILLINFO=ABST2107135" xr:uid="{25532EDC-1C07-4418-87E1-9D15B25F50CC}"/>
    <hyperlink ref="B16" r:id="rId46" display="https://dellweb.bfa.nsf.gov/AwdLst2/BOTTOM.ASP?DRILLINFO=ABST2107135" xr:uid="{946B1CA6-8560-4BAD-B91B-57D25844FE89}"/>
    <hyperlink ref="B46" r:id="rId47" display="https://dellweb.bfa.nsf.gov/AwdLst2/BOTTOM.ASP?DRILLINFO=ABST2122188" xr:uid="{544B922F-9FDC-4A5C-8216-8253C7829064}"/>
    <hyperlink ref="B51" r:id="rId48" display="https://dellweb.bfa.nsf.gov/AwdLst2/BOTTOM.ASP?DRILLINFO=ABST2137120" xr:uid="{5F3845FE-87D3-4F7B-95A8-09673B579F4E}"/>
    <hyperlink ref="B10" r:id="rId49" display="https://dellweb.bfa.nsf.gov/AwdLst2/BOTTOM.ASP?DRILLINFO=ABST2242735" xr:uid="{E09DD422-AA55-4F3B-AA3A-531CB5232962}"/>
    <hyperlink ref="B40" r:id="rId50" display="https://dellweb.bfa.nsf.gov/AwdLst2/BOTTOM.ASP?DRILLINFO=ABST1751268" xr:uid="{323AB3CE-C5A6-420C-BA7F-56CB273836AB}"/>
    <hyperlink ref="B18" r:id="rId51" display="https://dellweb.bfa.nsf.gov/AwdLst2/BOTTOM.ASP?DRILLINFO=ABST1943370" xr:uid="{7FC62660-8A77-4F8C-A70C-A014DA149A84}"/>
    <hyperlink ref="B55" r:id="rId52" display="https://dellweb.bfa.nsf.gov/AwdLst2/BOTTOM.ASP?DRILLINFO=ABST2104918" xr:uid="{EB6D7480-0F4A-4F1E-B208-F5E92E566C45}"/>
    <hyperlink ref="B44" r:id="rId53" display="https://dellweb.bfa.nsf.gov/AwdLst2/BOTTOM.ASP?DRILLINFO=ABST2331818" xr:uid="{C21B54E3-59CC-4C64-BD41-16F82F0BED5A}"/>
    <hyperlink ref="B45" r:id="rId54" display="https://dellweb.bfa.nsf.gov/AwdLst2/BOTTOM.ASP?DRILLINFO=ABST2331818" xr:uid="{CE626A9E-3581-4BC4-A1AC-FEEA95D5A9C1}"/>
    <hyperlink ref="B54" r:id="rId55" display="https://dellweb.bfa.nsf.gov/AwdLst2/BOTTOM.ASP?DRILLINFO=ABST1945650" xr:uid="{34C2C3D1-0DC6-4EE4-93F7-3E989A664AAA}"/>
    <hyperlink ref="B49" r:id="rId56" display="https://dellweb.bfa.nsf.gov/AwdLst2/BOTTOM.ASP?DRILLINFO=ABST2330004" xr:uid="{C93355B8-D529-4E08-87A9-0B09C2550F1C}"/>
    <hyperlink ref="B41" r:id="rId57" display="https://dellweb.bfa.nsf.gov/AwdLst2/BOTTOM.ASP?DRILLINFO=ABST2025505" xr:uid="{01F2A9E2-27A3-4696-8FE4-AC6EBCF80890}"/>
    <hyperlink ref="B42" r:id="rId58" display="https://dellweb.bfa.nsf.gov/AwdLst2/BOTTOM.ASP?DRILLINFO=ABST2025505" xr:uid="{F48D7E73-13DA-45CE-9502-5D8938DB6FEA}"/>
    <hyperlink ref="B50" r:id="rId59" display="https://dellweb.bfa.nsf.gov/AwdLst2/BOTTOM.ASP?DRILLINFO=ABST1952346" xr:uid="{3F8C81A6-CEEB-4D30-969D-3A782F12DE78}"/>
    <hyperlink ref="B43" r:id="rId60" display="https://dellweb.bfa.nsf.gov/AwdLst2/BOTTOM.ASP?DRILLINFO=ABST2025505" xr:uid="{16A65FA2-130E-4347-8F60-3F34E6D8498A}"/>
    <hyperlink ref="B61" r:id="rId61" display="https://dellweb.bfa.nsf.gov/AwdLst2/BOTTOM.ASP?DRILLINFO=ABST2117652" xr:uid="{BBA10D28-1324-45AD-A533-52EA5FCD2A01}"/>
    <hyperlink ref="B47" r:id="rId62" display="https://dellweb.bfa.nsf.gov/AwdLst2/BOTTOM.ASP?DRILLINFO=ABST2330004" xr:uid="{54AF0CF7-75F2-4C86-BEE0-F43819A7075E}"/>
    <hyperlink ref="B48" r:id="rId63" display="https://dellweb.bfa.nsf.gov/AwdLst2/BOTTOM.ASP?DRILLINFO=ABST2330004" xr:uid="{9CDBC184-1A01-40D5-8D00-DC8308CAC1C2}"/>
    <hyperlink ref="B52" r:id="rId64" display="https://dellweb.bfa.nsf.gov/AwdLst2/BOTTOM.ASP?DRILLINFO=ABST2318853" xr:uid="{1EF601C5-BD54-4838-9A5A-067E0EFB35BD}"/>
    <hyperlink ref="B60" r:id="rId65" display="https://dellweb.bfa.nsf.gov/AwdLst2/BOTTOM.ASP?DRILLINFO=ABST2048557" xr:uid="{899288D1-4B83-441B-A058-A82264F50EC9}"/>
    <hyperlink ref="B13" r:id="rId66" display="https://dellweb.bfa.nsf.gov/AwdLst2/BOTTOM.ASP?DRILLINFO=ABST2306113" xr:uid="{16D81C7B-D0C5-462E-8FAB-35B053E36E1B}"/>
    <hyperlink ref="K12" r:id="rId67" display="https://dellweb.bfa.nsf.gov/AwdLst2/BOTTOM.ASP?DRILLINFO=ABST2221665" xr:uid="{07218A82-CE50-4ABC-8E24-A51719FD5C14}"/>
    <hyperlink ref="K3" r:id="rId68" display="https://dellweb.bfa.nsf.gov/AwdLst2/BOTTOM.ASP?DRILLINFO=ABST2215180" xr:uid="{052CB254-49D9-4AA9-903F-317A3C495FB0}"/>
    <hyperlink ref="K13" r:id="rId69" display="https://dellweb.bfa.nsf.gov/AwdLst2/BOTTOM.ASP?DRILLINFO=ABST2142137" xr:uid="{75DE4B44-DC9D-4A8D-9FC7-485A5C6A6126}"/>
    <hyperlink ref="K11" r:id="rId70" display="https://dellweb.bfa.nsf.gov/AwdLst2/BOTTOM.ASP?DRILLINFO=ABST1907840" xr:uid="{41580B5A-3D08-42E4-99DD-D75DD42324ED}"/>
    <hyperlink ref="K23" r:id="rId71" display="https://dellweb.bfa.nsf.gov/AwdLst2/BOTTOM.ASP?DRILLINFO=ABST2216310" xr:uid="{1B0E108B-6B0E-4A83-83FA-FB1D79586D08}"/>
    <hyperlink ref="K40" r:id="rId72" display="https://dellweb.bfa.nsf.gov/AwdLst2/BOTTOM.ASP?DRILLINFO=ABST2227626" xr:uid="{FF85255B-D378-49B4-8FB3-8FE557237178}"/>
    <hyperlink ref="K41" r:id="rId73" display="https://dellweb.bfa.nsf.gov/AwdLst2/BOTTOM.ASP?DRILLINFO=ABST2227626" xr:uid="{9580E3EE-4119-42CC-A6A0-E5EB79A045FD}"/>
    <hyperlink ref="K42" r:id="rId74" display="https://dellweb.bfa.nsf.gov/AwdLst2/BOTTOM.ASP?DRILLINFO=ABST2227626" xr:uid="{DE0AD459-DAE9-4126-9DB7-517EB7123711}"/>
    <hyperlink ref="K43" r:id="rId75" display="https://dellweb.bfa.nsf.gov/AwdLst2/BOTTOM.ASP?DRILLINFO=ABST2227626" xr:uid="{1D5530B7-DA55-498B-974C-52CC84E966C5}"/>
    <hyperlink ref="K29" r:id="rId76" display="https://dellweb.bfa.nsf.gov/AwdLst2/BOTTOM.ASP?DRILLINFO=ABST2148066" xr:uid="{85E716FF-5FBF-402D-AFFB-6B3A4A1421D8}"/>
    <hyperlink ref="K44" r:id="rId77" display="https://dellweb.bfa.nsf.gov/AwdLst2/BOTTOM.ASP?DRILLINFO=ABST2142935" xr:uid="{D8A5F6A2-346F-4193-ACC9-CCA0D7E2748F}"/>
    <hyperlink ref="K6" r:id="rId78" display="https://dellweb.bfa.nsf.gov/AwdLst2/BOTTOM.ASP?DRILLINFO=ABST2140642" xr:uid="{40BBB9AC-D26F-49E6-B691-B9BC1D6C3F56}"/>
    <hyperlink ref="K8" r:id="rId79" display="https://dellweb.bfa.nsf.gov/AwdLst2/BOTTOM.ASP?DRILLINFO=ABST2210082" xr:uid="{E4321348-212A-4D27-B587-565FD4C14A5C}"/>
    <hyperlink ref="K2" r:id="rId80" display="https://dellweb.bfa.nsf.gov/AwdLst2/BOTTOM.ASP?DRILLINFO=ABST2207158" xr:uid="{F926696A-FBD8-4D2F-933D-EE3000FECECE}"/>
    <hyperlink ref="K22" r:id="rId81" display="https://dellweb.bfa.nsf.gov/AwdLst2/BOTTOM.ASP?DRILLINFO=ABST2138697" xr:uid="{99D85A4D-EF0E-4EB6-9001-74C1DC202FD3}"/>
    <hyperlink ref="K46" r:id="rId82" display="https://dellweb.bfa.nsf.gov/AwdLst2/BOTTOM.ASP?DRILLINFO=ABST1945650" xr:uid="{ABA0D953-9B2D-4DF0-B50E-DC7AA36E59F0}"/>
    <hyperlink ref="K14" r:id="rId83" display="https://dellweb.bfa.nsf.gov/AwdLst2/BOTTOM.ASP?DRILLINFO=ABST2142622" xr:uid="{A135641C-09C5-428E-8505-0C38BBF35518}"/>
    <hyperlink ref="K35" r:id="rId84" display="https://dellweb.bfa.nsf.gov/AwdLst2/BOTTOM.ASP?DRILLINFO=ABST2219403" xr:uid="{2F970F34-EA10-4FCA-9573-353929B30FB7}"/>
    <hyperlink ref="K39" r:id="rId85" display="https://dellweb.bfa.nsf.gov/AwdLst2/BOTTOM.ASP?DRILLINFO=ABST2244635" xr:uid="{8787C720-1C5A-492F-9E02-5814F8BCEF29}"/>
    <hyperlink ref="K51" r:id="rId86" display="https://dellweb.bfa.nsf.gov/AwdLst2/BOTTOM.ASP?DRILLINFO=ABST2048557" xr:uid="{22DA20D7-4FEE-4D28-8087-4DA862EADF21}"/>
    <hyperlink ref="K17" r:id="rId87" display="https://dellweb.bfa.nsf.gov/AwdLst2/BOTTOM.ASP?DRILLINFO=ABST1946726" xr:uid="{3AF73347-CB25-40F0-9BAB-FDDEEC41A654}"/>
    <hyperlink ref="K31" r:id="rId88" display="https://dellweb.bfa.nsf.gov/AwdLst2/BOTTOM.ASP?DRILLINFO=ABST2137120" xr:uid="{9825756E-C88B-43F6-9114-D795E471C2A5}"/>
    <hyperlink ref="K49" r:id="rId89" display="https://dellweb.bfa.nsf.gov/AwdLst2/BOTTOM.ASP?DRILLINFO=ABST2213494" xr:uid="{DF83FD41-922F-4A9A-A9C0-5DDDB351918A}"/>
    <hyperlink ref="K50" r:id="rId90" display="https://dellweb.bfa.nsf.gov/AwdLst2/BOTTOM.ASP?DRILLINFO=ABST2213494" xr:uid="{4B289081-5218-416A-9ED4-63BF4EF82998}"/>
    <hyperlink ref="K15" r:id="rId91" display="https://dellweb.bfa.nsf.gov/AwdLst2/BOTTOM.ASP?DRILLINFO=ABST2142622" xr:uid="{6E235048-2BF0-445C-A0CB-20986F0A9D53}"/>
    <hyperlink ref="K33" r:id="rId92" display="https://dellweb.bfa.nsf.gov/AwdLst2/BOTTOM.ASP?DRILLINFO=ABST2122188" xr:uid="{58D0666F-C13A-499B-B302-FB1372B88EAE}"/>
    <hyperlink ref="K47" r:id="rId93" display="https://dellweb.bfa.nsf.gov/AwdLst2/BOTTOM.ASP?DRILLINFO=ABST1848516" xr:uid="{15162B84-D836-4CF5-9AF5-6236D0F659BB}"/>
    <hyperlink ref="K21" r:id="rId94" display="https://dellweb.bfa.nsf.gov/AwdLst2/BOTTOM.ASP?DRILLINFO=ABST1944180" xr:uid="{B6E1160F-9866-4347-9AE6-462B25762F94}"/>
    <hyperlink ref="K45" r:id="rId95" display="https://dellweb.bfa.nsf.gov/AwdLst2/BOTTOM.ASP?DRILLINFO=ABST2142935" xr:uid="{6A4E0AF5-6E11-4665-B586-3BFE99F35D24}"/>
    <hyperlink ref="K36" r:id="rId96" display="https://dellweb.bfa.nsf.gov/AwdLst2/BOTTOM.ASP?DRILLINFO=ABST2219403" xr:uid="{2FBD4E95-AF02-4E5D-965A-5B1A1BCDF087}"/>
    <hyperlink ref="K37" r:id="rId97" display="https://dellweb.bfa.nsf.gov/AwdLst2/BOTTOM.ASP?DRILLINFO=ABST2219403" xr:uid="{5EF33012-D13A-4506-BD76-B406CC1F520A}"/>
    <hyperlink ref="K4" r:id="rId98" display="https://dellweb.bfa.nsf.gov/AwdLst2/BOTTOM.ASP?DRILLINFO=ABST2223932" xr:uid="{2C78ABB5-BBB0-4BE5-BA0A-34AD94787192}"/>
    <hyperlink ref="K20" r:id="rId99" display="https://dellweb.bfa.nsf.gov/AwdLst2/BOTTOM.ASP?DRILLINFO=ABST2217681" xr:uid="{E0EDFA7B-609F-4111-8D02-E08F2738EF54}"/>
    <hyperlink ref="K7" r:id="rId100" display="https://dellweb.bfa.nsf.gov/AwdLst2/BOTTOM.ASP?DRILLINFO=ABST1751278" xr:uid="{49E6072B-0A69-421D-8E7F-926D4CD2C9D3}"/>
    <hyperlink ref="K10" r:id="rId101" display="https://dellweb.bfa.nsf.gov/AwdLst2/BOTTOM.ASP?DRILLINFO=ABST1846493" xr:uid="{B580D55A-E2C9-4EE5-B269-C28257360CAF}"/>
    <hyperlink ref="K18" r:id="rId102" display="https://dellweb.bfa.nsf.gov/AwdLst2/BOTTOM.ASP?DRILLINFO=ABST2113873" xr:uid="{1A6EEDE4-8FD8-40BA-AD48-2B5EC52011A7}"/>
    <hyperlink ref="K32" r:id="rId103" display="https://dellweb.bfa.nsf.gov/AwdLst2/BOTTOM.ASP?DRILLINFO=ABST2128091" xr:uid="{E3E41C48-2905-4172-B681-9FF4AEFE2964}"/>
    <hyperlink ref="K34" r:id="rId104" display="https://dellweb.bfa.nsf.gov/AwdLst2/BOTTOM.ASP?DRILLINFO=ABST1952346" xr:uid="{0E88C32A-928D-4A3F-BD4F-475D1BDECFF7}"/>
    <hyperlink ref="K5" r:id="rId105" display="https://dellweb.bfa.nsf.gov/AwdLst2/BOTTOM.ASP?DRILLINFO=ABST1942044" xr:uid="{9FF78091-F46A-4B52-A6F8-E3F3B5CF62D7}"/>
    <hyperlink ref="K48" r:id="rId106" display="https://dellweb.bfa.nsf.gov/AwdLst2/BOTTOM.ASP?DRILLINFO=ABST1838604" xr:uid="{27F25D16-8448-4514-A2BF-1768B773EFC2}"/>
    <hyperlink ref="K9" r:id="rId107" display="https://dellweb.bfa.nsf.gov/AwdLst2/BOTTOM.ASP?DRILLINFO=ABST2210082" xr:uid="{65BB39D8-77A2-4669-8649-A7BFB2B9007C}"/>
    <hyperlink ref="K27" r:id="rId108" display="https://dellweb.bfa.nsf.gov/AwdLst2/BOTTOM.ASP?DRILLINFO=ABST2025505" xr:uid="{F6831F9A-5369-4C0B-A79A-14A6497A0051}"/>
    <hyperlink ref="K19" r:id="rId109" display="https://dellweb.bfa.nsf.gov/AwdLst2/BOTTOM.ASP?DRILLINFO=ABST2113873" xr:uid="{7B063AA3-35A6-45F5-BD32-20EF0FD92D0C}"/>
    <hyperlink ref="K24" r:id="rId110" display="https://dellweb.bfa.nsf.gov/AwdLst2/BOTTOM.ASP?DRILLINFO=ABST2216310" xr:uid="{5239A3C0-BAC6-4190-A35B-AE13A63917C0}"/>
    <hyperlink ref="K25" r:id="rId111" display="https://dellweb.bfa.nsf.gov/AwdLst2/BOTTOM.ASP?DRILLINFO=ABST2216310" xr:uid="{494E0BCA-5CA1-4CFB-98FF-8E0FF1D2B7E7}"/>
    <hyperlink ref="K30" r:id="rId112" display="https://dellweb.bfa.nsf.gov/AwdLst2/BOTTOM.ASP?DRILLINFO=ABST2137377" xr:uid="{FB68BA70-C856-4DF2-808A-459F0CC2C5CD}"/>
    <hyperlink ref="K52" r:id="rId113" display="https://dellweb.bfa.nsf.gov/AwdLst2/BOTTOM.ASP?DRILLINFO=ABST2228697" xr:uid="{BE8C0929-1621-492A-BD12-EBA753880E9F}"/>
    <hyperlink ref="K53" r:id="rId114" display="https://dellweb.bfa.nsf.gov/AwdLst2/BOTTOM.ASP?DRILLINFO=ABST2228697" xr:uid="{F06B357D-1F61-4278-B499-627E0E2EBE72}"/>
    <hyperlink ref="K38" r:id="rId115" display="https://dellweb.bfa.nsf.gov/AwdLst2/BOTTOM.ASP?DRILLINFO=ABST1914763" xr:uid="{D33D8956-645B-458A-9822-91267A414AB3}"/>
    <hyperlink ref="K26" r:id="rId116" display="https://dellweb.bfa.nsf.gov/AwdLst2/BOTTOM.ASP?DRILLINFO=ABST1751268" xr:uid="{F278E3A4-2C96-4AD9-BEA3-3D88F949F02C}"/>
    <hyperlink ref="K54" r:id="rId117" display="https://dellweb.bfa.nsf.gov/AwdLst2/BOTTOM.ASP?DRILLINFO=ABST2228697" xr:uid="{17A2801E-89DF-444B-94A4-49DD521F3A3B}"/>
    <hyperlink ref="K28" r:id="rId118" display="https://dellweb.bfa.nsf.gov/AwdLst2/BOTTOM.ASP?DRILLINFO=ABST2025505" xr:uid="{E62166A0-2C10-4C0A-AC65-008617673252}"/>
    <hyperlink ref="K16" r:id="rId119" display="https://dellweb.bfa.nsf.gov/AwdLst2/BOTTOM.ASP?DRILLINFO=ABST2000292" xr:uid="{F51D10BE-1150-4453-BA38-A56FCA57BC3C}"/>
    <hyperlink ref="T16" r:id="rId120" display="https://dellweb.bfa.nsf.gov/AwdLst2/BOTTOM.ASP?DRILLINFO=ABST2111549" xr:uid="{E6E5185A-DD0A-4907-8DA4-427925E519C2}"/>
    <hyperlink ref="T45" r:id="rId121" display="https://dellweb.bfa.nsf.gov/AwdLst2/BOTTOM.ASP?DRILLINFO=ABST2126794" xr:uid="{418BA088-C8BD-4AF1-9A6A-985437AA1C3F}"/>
    <hyperlink ref="T51" r:id="rId122" display="https://dellweb.bfa.nsf.gov/AwdLst2/BOTTOM.ASP?DRILLINFO=ABST1826801" xr:uid="{805732F5-1602-46A5-995D-4345CD1F843C}"/>
    <hyperlink ref="T50" r:id="rId123" display="https://dellweb.bfa.nsf.gov/AwdLst2/BOTTOM.ASP?DRILLINFO=ABST2111585" xr:uid="{FAE33E4D-A1D4-4FA9-ABE7-21C7CB931BC4}"/>
    <hyperlink ref="T15" r:id="rId124" display="https://dellweb.bfa.nsf.gov/AwdLst2/BOTTOM.ASP?DRILLINFO=ABST1758436" xr:uid="{4958BB4F-956F-4723-BCA6-4E2345D654F1}"/>
    <hyperlink ref="T48" r:id="rId125" display="https://dellweb.bfa.nsf.gov/AwdLst2/BOTTOM.ASP?DRILLINFO=ABST2104918" xr:uid="{8BCD9C2F-B4D1-412E-B949-081830ACCF21}"/>
    <hyperlink ref="T13" r:id="rId126" display="https://dellweb.bfa.nsf.gov/AwdLst2/BOTTOM.ASP?DRILLINFO=ABST2037658" xr:uid="{C92CEC3B-18D1-43D2-872A-F485B6479962}"/>
    <hyperlink ref="T54" r:id="rId127" display="https://dellweb.bfa.nsf.gov/AwdLst2/BOTTOM.ASP?DRILLINFO=ABST2117652" xr:uid="{2D80107F-8F19-41BB-A7D8-762C0010DFC5}"/>
    <hyperlink ref="T35" r:id="rId128" display="https://dellweb.bfa.nsf.gov/AwdLst2/BOTTOM.ASP?DRILLINFO=ABST2118114" xr:uid="{8F9433D8-FCBD-4870-96A0-E755972EE329}"/>
    <hyperlink ref="T42" r:id="rId129" display="https://dellweb.bfa.nsf.gov/AwdLst2/BOTTOM.ASP?DRILLINFO=ABST2121595" xr:uid="{46A97D3C-8DF2-4FAE-94D0-72A4C492BAEE}"/>
    <hyperlink ref="T43" r:id="rId130" display="https://dellweb.bfa.nsf.gov/AwdLst2/BOTTOM.ASP?DRILLINFO=ABST2052561" xr:uid="{127A9756-A85A-40F3-BA77-4096A430C14B}"/>
    <hyperlink ref="T26" r:id="rId131" display="https://dellweb.bfa.nsf.gov/AwdLst2/BOTTOM.ASP?DRILLINFO=ABST2117661" xr:uid="{2BFBC5FC-7F24-4E66-A4AD-4FDABF80E428}"/>
    <hyperlink ref="T4" r:id="rId132" display="https://dellweb.bfa.nsf.gov/AwdLst2/BOTTOM.ASP?DRILLINFO=ABST2051127" xr:uid="{67E805D4-9D2D-47DA-9C69-3691B7505CA4}"/>
    <hyperlink ref="T9" r:id="rId133" display="https://dellweb.bfa.nsf.gov/AwdLst2/BOTTOM.ASP?DRILLINFO=ABST1751230" xr:uid="{8892967A-D753-4CD6-BB21-EAF53E11599C}"/>
    <hyperlink ref="T19" r:id="rId134" display="https://dellweb.bfa.nsf.gov/AwdLst2/BOTTOM.ASP?DRILLINFO=ABST2051090" xr:uid="{15703CF0-13B2-4120-86E7-07EEE895F417}"/>
    <hyperlink ref="T36" r:id="rId135" display="https://dellweb.bfa.nsf.gov/AwdLst2/BOTTOM.ASP?DRILLINFO=ABST2121108" xr:uid="{9F4368A6-01D7-40FC-BD36-F14FEE8BCBBD}"/>
    <hyperlink ref="T29" r:id="rId136" display="https://dellweb.bfa.nsf.gov/AwdLst2/BOTTOM.ASP?DRILLINFO=ABST2051670" xr:uid="{9A08A014-E3F7-4665-8D01-F4D858FD309A}"/>
    <hyperlink ref="T30" r:id="rId137" display="https://dellweb.bfa.nsf.gov/AwdLst2/BOTTOM.ASP?DRILLINFO=ABST2051670" xr:uid="{5AF29B5A-3759-4C7B-8073-2307AD386EB6}"/>
    <hyperlink ref="T20" r:id="rId138" display="https://dellweb.bfa.nsf.gov/AwdLst2/BOTTOM.ASP?DRILLINFO=ABST2051090" xr:uid="{F252B92E-A951-4A2D-BF0F-D899719E885D}"/>
    <hyperlink ref="T5" r:id="rId139" display="https://dellweb.bfa.nsf.gov/AwdLst2/BOTTOM.ASP?DRILLINFO=ABST2051127" xr:uid="{19A6F42D-3B42-4A9D-90B6-34B6F122F961}"/>
    <hyperlink ref="T8" r:id="rId140" display="https://dellweb.bfa.nsf.gov/AwdLst2/BOTTOM.ASP?DRILLINFO=ABST2107135" xr:uid="{87B5BCD7-5DC0-4980-9CCC-091F229B6347}"/>
    <hyperlink ref="T14" r:id="rId141" display="https://dellweb.bfa.nsf.gov/AwdLst2/BOTTOM.ASP?DRILLINFO=ABST1946726" xr:uid="{F954ABD1-B24B-4107-A352-780500C29DC6}"/>
    <hyperlink ref="T32" r:id="rId142" display="https://dellweb.bfa.nsf.gov/AwdLst2/BOTTOM.ASP?DRILLINFO=ABST1735889" xr:uid="{25CE22FA-AFB2-4153-9F1B-6EC6F79831A7}"/>
    <hyperlink ref="T10" r:id="rId143" display="https://dellweb.bfa.nsf.gov/AwdLst2/BOTTOM.ASP?DRILLINFO=ABST1942044" xr:uid="{580C0FEB-AAE8-4EDB-A406-055423CB6D46}"/>
    <hyperlink ref="T34" r:id="rId144" display="https://dellweb.bfa.nsf.gov/AwdLst2/BOTTOM.ASP?DRILLINFO=ABST2122188" xr:uid="{FD34B6DA-352A-4B81-B5EE-9246B6CB79C0}"/>
    <hyperlink ref="T52" r:id="rId145" display="https://dellweb.bfa.nsf.gov/AwdLst2/BOTTOM.ASP?DRILLINFO=ABST2048557" xr:uid="{DBA49A69-29BA-4D1F-B259-2280E58CC12F}"/>
    <hyperlink ref="T37" r:id="rId146" display="https://dellweb.bfa.nsf.gov/AwdLst2/BOTTOM.ASP?DRILLINFO=ABST2121108" xr:uid="{CF4CC818-BB0D-4D2C-935A-AA6B8FDE346C}"/>
    <hyperlink ref="T7" r:id="rId147" display="https://dellweb.bfa.nsf.gov/AwdLst2/BOTTOM.ASP?DRILLINFO=ABST1751278" xr:uid="{BD2812A3-035D-4D7E-A019-9111205B933B}"/>
    <hyperlink ref="T38" r:id="rId148" display="https://dellweb.bfa.nsf.gov/AwdLst2/BOTTOM.ASP?DRILLINFO=ABST2043150" xr:uid="{68809877-1EBA-4AD5-9A5C-E65C3CF8178E}"/>
    <hyperlink ref="T47" r:id="rId149" display="https://dellweb.bfa.nsf.gov/AwdLst2/BOTTOM.ASP?DRILLINFO=ABST1848516" xr:uid="{53E7DF1E-A49E-43A4-AA2F-17FD51723242}"/>
    <hyperlink ref="T12" r:id="rId150" display="https://dellweb.bfa.nsf.gov/AwdLst2/BOTTOM.ASP?DRILLINFO=ABST2118217" xr:uid="{0E4D77A8-54D2-4D12-A09D-4042BDC5ECAF}"/>
    <hyperlink ref="T46" r:id="rId151" display="https://dellweb.bfa.nsf.gov/AwdLst2/BOTTOM.ASP?DRILLINFO=ABST1945650" xr:uid="{ECC35D61-0B41-4222-9A7C-DC492E906382}"/>
    <hyperlink ref="T44" r:id="rId152" display="https://dellweb.bfa.nsf.gov/AwdLst2/BOTTOM.ASP?DRILLINFO=ABST2128091" xr:uid="{76CC3C8C-C870-4F4E-A548-08094FB63791}"/>
    <hyperlink ref="T6" r:id="rId153" display="https://dellweb.bfa.nsf.gov/AwdLst2/BOTTOM.ASP?DRILLINFO=ABST1846493" xr:uid="{2D1D336E-A5CF-42E5-8A96-884EF02D29D4}"/>
    <hyperlink ref="T18" r:id="rId154" display="https://dellweb.bfa.nsf.gov/AwdLst2/BOTTOM.ASP?DRILLINFO=ABST2113873" xr:uid="{E2999DE0-67C4-4685-B3D5-B376D4B692A4}"/>
    <hyperlink ref="T31" r:id="rId155" display="https://dellweb.bfa.nsf.gov/AwdLst2/BOTTOM.ASP?DRILLINFO=ABST1952346" xr:uid="{116B3CC1-A639-44AA-B673-457DCBCDBCD2}"/>
    <hyperlink ref="T22" r:id="rId156" display="https://dellweb.bfa.nsf.gov/AwdLst2/BOTTOM.ASP?DRILLINFO=ABST2106345" xr:uid="{2606F5FA-87B9-45C8-BEA6-F15F5CE438C7}"/>
    <hyperlink ref="T49" r:id="rId157" display="https://dellweb.bfa.nsf.gov/AwdLst2/BOTTOM.ASP?DRILLINFO=ABST1838604" xr:uid="{3B891D8B-3191-40C0-8141-2476EB8CF938}"/>
    <hyperlink ref="T39" r:id="rId158" display="https://dellweb.bfa.nsf.gov/AwdLst2/BOTTOM.ASP?DRILLINFO=ABST1830976" xr:uid="{5EED0FDD-2018-4104-BDAB-608173C2B232}"/>
    <hyperlink ref="T21" r:id="rId159" display="https://dellweb.bfa.nsf.gov/AwdLst2/BOTTOM.ASP?DRILLINFO=ABST2106345" xr:uid="{2D7220D1-6ACB-48CE-8796-69450F859E1C}"/>
    <hyperlink ref="T40" r:id="rId160" display="https://dellweb.bfa.nsf.gov/AwdLst2/BOTTOM.ASP?DRILLINFO=ABST2054805" xr:uid="{326BF793-357E-4881-A707-A6BC81F20C72}"/>
    <hyperlink ref="T41" r:id="rId161" display="https://dellweb.bfa.nsf.gov/AwdLst2/BOTTOM.ASP?DRILLINFO=ABST2054805" xr:uid="{429C8F91-42FD-4706-AD27-D09741305B44}"/>
    <hyperlink ref="T2" r:id="rId162" display="https://dellweb.bfa.nsf.gov/AwdLst2/BOTTOM.ASP?DRILLINFO=ABST2037660" xr:uid="{30611884-5B64-4E92-B44B-1DDC470420D8}"/>
    <hyperlink ref="T33" r:id="rId163" display="https://dellweb.bfa.nsf.gov/AwdLst2/BOTTOM.ASP?DRILLINFO=ABST2122188" xr:uid="{CE546BE4-7648-4F05-BE7D-8EA08D3CE29B}"/>
    <hyperlink ref="T17" r:id="rId164" display="https://dellweb.bfa.nsf.gov/AwdLst2/BOTTOM.ASP?DRILLINFO=ABST2111549" xr:uid="{867D3806-830A-4171-8F5F-08A5BA7905CD}"/>
    <hyperlink ref="T11" r:id="rId165" display="https://dellweb.bfa.nsf.gov/AwdLst2/BOTTOM.ASP?DRILLINFO=ABST1950599" xr:uid="{56A8B3E6-D135-4E23-A3E6-0666DE02DF2C}"/>
    <hyperlink ref="T28" r:id="rId166" display="https://dellweb.bfa.nsf.gov/AwdLst2/BOTTOM.ASP?DRILLINFO=ABST2035649" xr:uid="{00F45989-0278-43CC-9EB8-DB6767D7942E}"/>
    <hyperlink ref="T23" r:id="rId167" display="https://dellweb.bfa.nsf.gov/AwdLst2/BOTTOM.ASP?DRILLINFO=ABST1825502" xr:uid="{E7E9C998-D4F9-4EDE-848E-A958EE72F68B}"/>
    <hyperlink ref="T24" r:id="rId168" display="https://dellweb.bfa.nsf.gov/AwdLst2/BOTTOM.ASP?DRILLINFO=ABST1825502" xr:uid="{FC27D49E-2AE3-4272-93F4-79224342F415}"/>
    <hyperlink ref="T53" r:id="rId169" display="https://dellweb.bfa.nsf.gov/AwdLst2/BOTTOM.ASP?DRILLINFO=ABST1545903" xr:uid="{F65D286A-527F-4191-A8C2-EDA77667F860}"/>
    <hyperlink ref="T25" r:id="rId170" display="https://dellweb.bfa.nsf.gov/AwdLst2/BOTTOM.ASP?DRILLINFO=ABST2025505" xr:uid="{24B1B2AA-CB46-4017-B16E-F5B71C081F06}"/>
    <hyperlink ref="T3" r:id="rId171" display="https://dellweb.bfa.nsf.gov/AwdLst2/BOTTOM.ASP?DRILLINFO=ABST1916885" xr:uid="{5A38032C-FFCB-46C0-846C-C4900D498F0A}"/>
    <hyperlink ref="T27" r:id="rId172" display="https://dellweb.bfa.nsf.gov/AwdLst2/BOTTOM.ASP?DRILLINFO=ABST1554353" xr:uid="{D4AF9BA8-672A-4581-962B-DBC2DF2216D6}"/>
    <hyperlink ref="AC54" r:id="rId173" display="https://dellweb.bfa.nsf.gov/AwdLst2/BOTTOM.ASP?DRILLINFO=ABST1826801" xr:uid="{C6230C54-A738-4D2D-AF6B-0CF0CF590222}"/>
    <hyperlink ref="AC20" r:id="rId174" display="https://dellweb.bfa.nsf.gov/AwdLst2/BOTTOM.ASP?DRILLINFO=ABST1907840" xr:uid="{7F2C8F3E-EC37-45C6-B28F-B1282193379B}"/>
    <hyperlink ref="AC17" r:id="rId175" display="https://dellweb.bfa.nsf.gov/AwdLst2/BOTTOM.ASP?DRILLINFO=ABST2013613" xr:uid="{56E991AA-93C1-4955-B877-0339D932DB85}"/>
    <hyperlink ref="AC35" r:id="rId176" display="https://dellweb.bfa.nsf.gov/AwdLst2/BOTTOM.ASP?DRILLINFO=ABST1954006" xr:uid="{062176FC-359A-47FF-9E6E-0F0CCC4BADEF}"/>
    <hyperlink ref="AC2" r:id="rId177" display="https://dellweb.bfa.nsf.gov/AwdLst2/BOTTOM.ASP?DRILLINFO=ABST2025250" xr:uid="{4CBC518D-B38D-4B3C-B2C1-63170CBE0E38}"/>
    <hyperlink ref="AC44" r:id="rId178" display="https://dellweb.bfa.nsf.gov/AwdLst2/BOTTOM.ASP?DRILLINFO=ABST1950305" xr:uid="{45028093-A84E-4959-9176-D9CAD1677F30}"/>
    <hyperlink ref="AC12" r:id="rId179" display="https://dellweb.bfa.nsf.gov/AwdLst2/BOTTOM.ASP?DRILLINFO=ABST1950599" xr:uid="{35528F2F-D74E-4D8C-986F-B163A1EEB150}"/>
    <hyperlink ref="AC18" r:id="rId180" display="https://dellweb.bfa.nsf.gov/AwdLst2/BOTTOM.ASP?DRILLINFO=ABST2000292" xr:uid="{69B3CE7C-957B-446F-B42D-DB10243B4F02}"/>
    <hyperlink ref="AC29" r:id="rId181" display="https://dellweb.bfa.nsf.gov/AwdLst2/BOTTOM.ASP?DRILLINFO=ABST2040102" xr:uid="{72D55C07-F585-4534-9D1C-A98CC28013C3}"/>
    <hyperlink ref="AC24" r:id="rId182" display="https://dellweb.bfa.nsf.gov/AwdLst2/BOTTOM.ASP?DRILLINFO=ABST1944180" xr:uid="{FBCA551F-C5F5-47B4-A326-D2984ADA712E}"/>
    <hyperlink ref="AC10" r:id="rId183" display="https://dellweb.bfa.nsf.gov/AwdLst2/BOTTOM.ASP?DRILLINFO=ABST1943319" xr:uid="{8E0F3E4F-3133-42A5-8A54-A7726850AFCE}"/>
    <hyperlink ref="AC43" r:id="rId184" display="https://dellweb.bfa.nsf.gov/AwdLst2/BOTTOM.ASP?DRILLINFO=ABST2037464" xr:uid="{7FEB00D7-54EE-4667-B283-F6AB6F06F710}"/>
    <hyperlink ref="AC38" r:id="rId185" display="https://dellweb.bfa.nsf.gov/AwdLst2/BOTTOM.ASP?DRILLINFO=ABST1954583" xr:uid="{A16C31A1-CB03-4BBC-BB7F-80A63239D9F4}"/>
    <hyperlink ref="AC52" r:id="rId186" display="https://dellweb.bfa.nsf.gov/AwdLst2/BOTTOM.ASP?DRILLINFO=ABST1545903" xr:uid="{BA4D06FC-D716-4EC4-BB4D-622715654663}"/>
    <hyperlink ref="AC13" r:id="rId187" display="https://dellweb.bfa.nsf.gov/AwdLst2/BOTTOM.ASP?DRILLINFO=ABST1943370" xr:uid="{95B8BB07-475D-491F-AF76-7AEE5BADBBBA}"/>
    <hyperlink ref="AC15" r:id="rId188" display="https://dellweb.bfa.nsf.gov/AwdLst2/BOTTOM.ASP?DRILLINFO=ABST2021258" xr:uid="{B4165957-9B2C-4EC4-BF89-F548C8E9BAC4}"/>
    <hyperlink ref="AC56" r:id="rId189" display="https://dellweb.bfa.nsf.gov/AwdLst2/BOTTOM.ASP?DRILLINFO=ABST1929188" xr:uid="{82478EDE-EADE-49E3-B9E5-6757B6A51757}"/>
    <hyperlink ref="AC3" r:id="rId190" display="https://dellweb.bfa.nsf.gov/AwdLst2/BOTTOM.ASP?DRILLINFO=ABST2037660" xr:uid="{EFD5D30A-C62C-4C70-ADA1-8604F2FA7491}"/>
    <hyperlink ref="AC42" r:id="rId191" display="https://dellweb.bfa.nsf.gov/AwdLst2/BOTTOM.ASP?DRILLINFO=ABST1950245" xr:uid="{88712A29-0705-4D33-99BE-35D068B991B0}"/>
    <hyperlink ref="AC19" r:id="rId192" display="https://dellweb.bfa.nsf.gov/AwdLst2/BOTTOM.ASP?DRILLINFO=ABST2000292" xr:uid="{BD2EC125-C5D0-4B73-A559-5F4B2F581FF3}"/>
    <hyperlink ref="AC23" r:id="rId193" display="https://dellweb.bfa.nsf.gov/AwdLst2/BOTTOM.ASP?DRILLINFO=ABST1946726" xr:uid="{644D1CCB-CF68-45DF-A9CE-2E73335FE59C}"/>
    <hyperlink ref="AC25" r:id="rId194" display="https://dellweb.bfa.nsf.gov/AwdLst2/BOTTOM.ASP?DRILLINFO=ABST1944180" xr:uid="{5C34D192-AF3B-430E-959F-C5D39A369501}"/>
    <hyperlink ref="AC40" r:id="rId195" display="https://dellweb.bfa.nsf.gov/AwdLst2/BOTTOM.ASP?DRILLINFO=ABST2001331" xr:uid="{F8176192-33EB-4508-AF56-DDCE1B805E99}"/>
    <hyperlink ref="AC39" r:id="rId196" display="https://dellweb.bfa.nsf.gov/AwdLst2/BOTTOM.ASP?DRILLINFO=ABST1735889" xr:uid="{1EB7C0B8-9985-4755-B6DE-425E018EA14F}"/>
    <hyperlink ref="AC31" r:id="rId197" display="https://dellweb.bfa.nsf.gov/AwdLst2/BOTTOM.ASP?DRILLINFO=ABST2025505" xr:uid="{AF160F07-C9A6-41AA-8E1F-B06E1730D668}"/>
    <hyperlink ref="AC55" r:id="rId198" display="https://dellweb.bfa.nsf.gov/AwdLst2/BOTTOM.ASP?DRILLINFO=ABST2048557" xr:uid="{E3EE556A-F14B-40AC-88D8-EA11A8BB1023}"/>
    <hyperlink ref="AC26" r:id="rId199" display="https://dellweb.bfa.nsf.gov/AwdLst2/BOTTOM.ASP?DRILLINFO=ABST1807809" xr:uid="{58AA9454-042A-4907-96B3-EEE58D011ED3}"/>
    <hyperlink ref="AC27" r:id="rId200" display="https://dellweb.bfa.nsf.gov/AwdLst2/BOTTOM.ASP?DRILLINFO=ABST1807809" xr:uid="{9DAFD190-1785-41B4-B531-F9655B86A750}"/>
    <hyperlink ref="AC28" r:id="rId201" display="https://dellweb.bfa.nsf.gov/AwdLst2/BOTTOM.ASP?DRILLINFO=ABST1807809" xr:uid="{7063D78D-DCD5-4399-9F24-92E4123C36B7}"/>
    <hyperlink ref="AC4" r:id="rId202" display="https://dellweb.bfa.nsf.gov/AwdLst2/BOTTOM.ASP?DRILLINFO=ABST1751278" xr:uid="{44FA2831-BEBE-460D-A346-A32BE57D64E7}"/>
    <hyperlink ref="AC45" r:id="rId203" display="https://dellweb.bfa.nsf.gov/AwdLst2/BOTTOM.ASP?DRILLINFO=ABST1848516" xr:uid="{90B1B28B-E810-4B1F-A44B-6CB14960396A}"/>
    <hyperlink ref="AC33" r:id="rId204" display="https://dellweb.bfa.nsf.gov/AwdLst2/BOTTOM.ASP?DRILLINFO=ABST2025505" xr:uid="{0967937D-514B-4716-A7DC-FDE89E1B8BEF}"/>
    <hyperlink ref="AC46" r:id="rId205" display="https://dellweb.bfa.nsf.gov/AwdLst2/BOTTOM.ASP?DRILLINFO=ABST1945650" xr:uid="{5968D116-6661-465A-A9C3-22D230BACDCE}"/>
    <hyperlink ref="AC47" r:id="rId206" display="https://dellweb.bfa.nsf.gov/AwdLst2/BOTTOM.ASP?DRILLINFO=ABST1555270" xr:uid="{E7C6960F-BBCF-4C99-B9C3-AD8C4B3F8A9D}"/>
    <hyperlink ref="AC8" r:id="rId207" display="https://dellweb.bfa.nsf.gov/AwdLst2/BOTTOM.ASP?DRILLINFO=ABST1751230" xr:uid="{66067F57-06D2-4671-8744-CE2060E66535}"/>
    <hyperlink ref="AC48" r:id="rId208" display="https://dellweb.bfa.nsf.gov/AwdLst2/BOTTOM.ASP?DRILLINFO=ABST1838604" xr:uid="{C19A7A8B-EDFB-4DFD-8291-EC45A295DA2D}"/>
    <hyperlink ref="AC22" r:id="rId209" display="https://dellweb.bfa.nsf.gov/AwdLst2/BOTTOM.ASP?DRILLINFO=ABST2010614" xr:uid="{F4B72CA7-0736-4290-8E19-370929F7ED89}"/>
    <hyperlink ref="AC34" r:id="rId210" display="https://dellweb.bfa.nsf.gov/AwdLst2/BOTTOM.ASP?DRILLINFO=ABST2025505" xr:uid="{2F47D6FC-953B-42D6-AED3-145D13F10AD7}"/>
    <hyperlink ref="AC11" r:id="rId211" display="https://dellweb.bfa.nsf.gov/AwdLst2/BOTTOM.ASP?DRILLINFO=ABST1942044" xr:uid="{96E8F1E6-770E-45A3-812D-030ABA6C57C4}"/>
    <hyperlink ref="AC49" r:id="rId212" display="https://dellweb.bfa.nsf.gov/AwdLst2/BOTTOM.ASP?DRILLINFO=ABST1952674" xr:uid="{20DD34AD-D9C2-4A5D-9EA6-C392668E7790}"/>
    <hyperlink ref="AC16" r:id="rId213" display="https://dellweb.bfa.nsf.gov/AwdLst2/BOTTOM.ASP?DRILLINFO=ABST2021258" xr:uid="{F054B4D0-7400-45CF-884B-C1CB9F2ACF22}"/>
    <hyperlink ref="AC14" r:id="rId214" display="https://dellweb.bfa.nsf.gov/AwdLst2/BOTTOM.ASP?DRILLINFO=ABST1943370" xr:uid="{2D1BB91D-5BE0-4DF3-AC47-8FD74CD9AFBD}"/>
    <hyperlink ref="AC53" r:id="rId215" display="https://dellweb.bfa.nsf.gov/AwdLst2/BOTTOM.ASP?DRILLINFO=ABST1545903" xr:uid="{942CBB61-97CB-424F-9006-2FED5C620F16}"/>
    <hyperlink ref="AC7" r:id="rId216" display="https://dellweb.bfa.nsf.gov/AwdLst2/BOTTOM.ASP?DRILLINFO=ABST2016981" xr:uid="{8204A64F-9C3B-4766-B22D-C206C1D2DD38}"/>
    <hyperlink ref="AC57" r:id="rId217" display="https://dellweb.bfa.nsf.gov/AwdLst2/BOTTOM.ASP?DRILLINFO=ABST1827574" xr:uid="{633223D1-8939-41AC-9C5C-E3BBDA8FD771}"/>
    <hyperlink ref="AC9" r:id="rId218" display="https://dellweb.bfa.nsf.gov/AwdLst2/BOTTOM.ASP?DRILLINFO=ABST1943319" xr:uid="{D83B8B9A-5308-422F-B8A3-59852552AA93}"/>
    <hyperlink ref="AC36" r:id="rId219" display="https://dellweb.bfa.nsf.gov/AwdLst2/BOTTOM.ASP?DRILLINFO=ABST2029940" xr:uid="{89629D14-C17B-463D-928A-7DC4D9C03A6D}"/>
    <hyperlink ref="AC37" r:id="rId220" display="https://dellweb.bfa.nsf.gov/AwdLst2/BOTTOM.ASP?DRILLINFO=ABST2029940" xr:uid="{6EE04FE0-08EA-4854-BC4B-3E99206D2B6E}"/>
    <hyperlink ref="AC50" r:id="rId221" display="https://dellweb.bfa.nsf.gov/AwdLst2/BOTTOM.ASP?DRILLINFO=ABST1952674" xr:uid="{295923AB-CF6A-4093-B0DD-63736B12DF1F}"/>
    <hyperlink ref="AC5" r:id="rId222" display="https://dellweb.bfa.nsf.gov/AwdLst2/BOTTOM.ASP?DRILLINFO=ABST2025309" xr:uid="{03A25B3D-1DF6-43BF-8E92-537071723FD9}"/>
    <hyperlink ref="AC41" r:id="rId223" display="https://dellweb.bfa.nsf.gov/AwdLst2/BOTTOM.ASP?DRILLINFO=ABST1936461" xr:uid="{3892BEC2-F57A-4889-83E8-028219786008}"/>
    <hyperlink ref="AC30" r:id="rId224" display="https://dellweb.bfa.nsf.gov/AwdLst2/BOTTOM.ASP?DRILLINFO=ABST1554353" xr:uid="{AFB8841F-CAC3-4CF9-80D3-928DDE7538C0}"/>
    <hyperlink ref="AC51" r:id="rId225" display="https://dellweb.bfa.nsf.gov/AwdLst2/BOTTOM.ASP?DRILLINFO=ABST1914763" xr:uid="{C58729D8-A0D5-4B61-98B7-B39E07DBE6D3}"/>
    <hyperlink ref="AC32" r:id="rId226" display="https://dellweb.bfa.nsf.gov/AwdLst2/BOTTOM.ASP?DRILLINFO=ABST2025505" xr:uid="{58BC5BA4-4835-43F5-8FF2-544934C2FE82}"/>
    <hyperlink ref="AC21" r:id="rId227" display="https://dellweb.bfa.nsf.gov/AwdLst2/BOTTOM.ASP?DRILLINFO=ABST2010614" xr:uid="{769CA817-F0F7-4E20-B580-94E13486D6E0}"/>
    <hyperlink ref="AC6" r:id="rId228" display="https://dellweb.bfa.nsf.gov/AwdLst2/BOTTOM.ASP?DRILLINFO=ABST2016981" xr:uid="{12155F65-6BEA-403E-B31D-87EB675AA76E}"/>
    <hyperlink ref="AL8" r:id="rId229" display="https://dellweb.bfa.nsf.gov/AwdLst2/BOTTOM.ASP?DRILLINFO=ABST1907840" xr:uid="{FAD9FD06-EEFC-4D42-AF49-F67746E2CAE8}"/>
    <hyperlink ref="AL9" r:id="rId230" display="https://dellweb.bfa.nsf.gov/AwdLst2/BOTTOM.ASP?DRILLINFO=ABST1906160" xr:uid="{9279AC48-D45F-44CE-BACE-F8D46FC96E11}"/>
    <hyperlink ref="AL10" r:id="rId231" display="https://dellweb.bfa.nsf.gov/AwdLst2/BOTTOM.ASP?DRILLINFO=ABST1930464" xr:uid="{6F903754-4151-4C96-8819-7C78EF1B4FBB}"/>
    <hyperlink ref="AL2" r:id="rId232" display="https://dellweb.bfa.nsf.gov/AwdLst2/BOTTOM.ASP?DRILLINFO=ABST1920936" xr:uid="{806EE83D-77EE-4BB0-A238-1AE5602B0427}"/>
    <hyperlink ref="AL44" r:id="rId233" display="https://dellweb.bfa.nsf.gov/AwdLst2/BOTTOM.ASP?DRILLINFO=ABST1545903" xr:uid="{2A16F2F1-06A8-4C8D-8E28-7F7EC2AD8DA4}"/>
    <hyperlink ref="AL4" r:id="rId234" display="https://dellweb.bfa.nsf.gov/AwdLst2/BOTTOM.ASP?DRILLINFO=ABST1916885" xr:uid="{687D9721-1DA7-4EC2-B389-382E69F8F86B}"/>
    <hyperlink ref="AL33" r:id="rId235" display="https://dellweb.bfa.nsf.gov/AwdLst2/BOTTOM.ASP?DRILLINFO=ABST1920336" xr:uid="{A148478C-03E8-4EA9-9386-918F49329B07}"/>
    <hyperlink ref="AL11" r:id="rId236" display="https://dellweb.bfa.nsf.gov/AwdLst2/BOTTOM.ASP?DRILLINFO=ABST1856653" xr:uid="{1329E2B0-CA5A-4EB9-8CB3-0C3D7535C270}"/>
    <hyperlink ref="AL35" r:id="rId237" display="https://dellweb.bfa.nsf.gov/AwdLst2/BOTTOM.ASP?DRILLINFO=ABST1905311" xr:uid="{CBA1C0E8-81AF-4AAF-8EC2-8EBA699A2F1E}"/>
    <hyperlink ref="AL21" r:id="rId238" display="https://dellweb.bfa.nsf.gov/AwdLst2/BOTTOM.ASP?DRILLINFO=ABST1918488" xr:uid="{4A92BCB2-1D3D-46DE-83CC-FA62DAAB0749}"/>
    <hyperlink ref="AL12" r:id="rId239" display="https://dellweb.bfa.nsf.gov/AwdLst2/BOTTOM.ASP?DRILLINFO=ABST1761383" xr:uid="{E9F98B2D-A70F-4952-8F3C-F243B9AB57CB}"/>
    <hyperlink ref="AL38" r:id="rId240" display="https://dellweb.bfa.nsf.gov/AwdLst2/BOTTOM.ASP?DRILLINFO=ABST1554166" xr:uid="{D1C615E9-49B6-43D1-95D5-D588C5CFD950}"/>
    <hyperlink ref="AL36" r:id="rId241" display="https://dellweb.bfa.nsf.gov/AwdLst2/BOTTOM.ASP?DRILLINFO=ABST1905311" xr:uid="{BCE29805-E742-4663-800B-875E6E146225}"/>
    <hyperlink ref="AL32" r:id="rId242" display="https://dellweb.bfa.nsf.gov/AwdLst2/BOTTOM.ASP?DRILLINFO=ABST1925204" xr:uid="{49CE06AF-FAED-459D-91D7-FF3B451B6EAA}"/>
    <hyperlink ref="AL7" r:id="rId243" display="https://dellweb.bfa.nsf.gov/AwdLst2/BOTTOM.ASP?DRILLINFO=ABST1846493" xr:uid="{EF66DE2B-E137-41D3-BC54-6267B630FEC4}"/>
    <hyperlink ref="AL39" r:id="rId244" display="https://dellweb.bfa.nsf.gov/AwdLst2/BOTTOM.ASP?DRILLINFO=ABST1710640" xr:uid="{61FB9A97-5CFF-4B0B-9E0D-018522225035}"/>
    <hyperlink ref="AL22" r:id="rId245" display="https://dellweb.bfa.nsf.gov/AwdLst2/BOTTOM.ASP?DRILLINFO=ABST1830976" xr:uid="{B66397FA-FC0A-4724-978A-CD57D8AD5266}"/>
    <hyperlink ref="AL24" r:id="rId246" display="https://dellweb.bfa.nsf.gov/AwdLst2/BOTTOM.ASP?DRILLINFO=ABST1914491" xr:uid="{42BACD92-9E78-48E7-BA24-7CAB281C6677}"/>
    <hyperlink ref="AL31" r:id="rId247" display="https://dellweb.bfa.nsf.gov/AwdLst2/BOTTOM.ASP?DRILLINFO=ABST1735889" xr:uid="{0E03067C-E518-4030-AB13-03832B4E0B8C}"/>
    <hyperlink ref="AL14" r:id="rId248" display="https://dellweb.bfa.nsf.gov/AwdLst2/BOTTOM.ASP?DRILLINFO=ABST1807809" xr:uid="{D2005BA2-A0DB-453C-8112-B0726FD4E888}"/>
    <hyperlink ref="AL15" r:id="rId249" display="https://dellweb.bfa.nsf.gov/AwdLst2/BOTTOM.ASP?DRILLINFO=ABST1807809" xr:uid="{3BF29574-417E-4EC4-9257-AA57BC9611EE}"/>
    <hyperlink ref="AL16" r:id="rId250" display="https://dellweb.bfa.nsf.gov/AwdLst2/BOTTOM.ASP?DRILLINFO=ABST1807809" xr:uid="{B8EF5F4B-7AD7-4E7B-87FD-619CD773AF7A}"/>
    <hyperlink ref="AL40" r:id="rId251" display="https://dellweb.bfa.nsf.gov/AwdLst2/BOTTOM.ASP?DRILLINFO=ABST1454984" xr:uid="{EC658FB6-C450-4272-BD43-E371C2CF531E}"/>
    <hyperlink ref="AL41" r:id="rId252" display="https://dellweb.bfa.nsf.gov/AwdLst2/BOTTOM.ASP?DRILLINFO=ABST1848516" xr:uid="{9AA947FA-39B6-40BD-B4D3-4C0DD605F11E}"/>
    <hyperlink ref="AL42" r:id="rId253" display="https://dellweb.bfa.nsf.gov/AwdLst2/BOTTOM.ASP?DRILLINFO=ABST1555270" xr:uid="{635610F2-58AE-47EA-AF53-447AD3A65BAD}"/>
    <hyperlink ref="AL5" r:id="rId254" display="https://dellweb.bfa.nsf.gov/AwdLst2/BOTTOM.ASP?DRILLINFO=ABST1751278" xr:uid="{49B46EB2-A193-494A-9436-900B11677B94}"/>
    <hyperlink ref="AL13" r:id="rId255" display="https://dellweb.bfa.nsf.gov/AwdLst2/BOTTOM.ASP?DRILLINFO=ABST1946726" xr:uid="{C8EB9AB5-F28A-40D4-A95D-394729C3BF66}"/>
    <hyperlink ref="AL23" r:id="rId256" display="https://dellweb.bfa.nsf.gov/AwdLst2/BOTTOM.ASP?DRILLINFO=ABST1830976" xr:uid="{7FC55E2E-E0B1-4ABC-B423-EA7AF1A8AE46}"/>
    <hyperlink ref="AL43" r:id="rId257" display="https://dellweb.bfa.nsf.gov/AwdLst2/BOTTOM.ASP?DRILLINFO=ABST1838604" xr:uid="{22035CAB-DE81-41AA-B65C-AF6C6450BF7B}"/>
    <hyperlink ref="AL45" r:id="rId258" display="https://dellweb.bfa.nsf.gov/AwdLst2/BOTTOM.ASP?DRILLINFO=ABST1545903" xr:uid="{5B75B46E-D221-4A5D-B176-4A19419A7AEE}"/>
    <hyperlink ref="AL25" r:id="rId259" display="https://dellweb.bfa.nsf.gov/AwdLst2/BOTTOM.ASP?DRILLINFO=ABST1914491" xr:uid="{38D068A8-815C-432B-9473-56379AF389A7}"/>
    <hyperlink ref="AL26" r:id="rId260" display="https://dellweb.bfa.nsf.gov/AwdLst2/BOTTOM.ASP?DRILLINFO=ABST1914491" xr:uid="{E820C864-869E-4B80-86F5-FA2DEC9D9328}"/>
    <hyperlink ref="AL30" r:id="rId261" display="https://dellweb.bfa.nsf.gov/AwdLst2/BOTTOM.ASP?DRILLINFO=ABST1725229" xr:uid="{0738CB0E-8DEB-4BFF-90FF-D2D045906FEA}"/>
    <hyperlink ref="AL47" r:id="rId262" display="https://dellweb.bfa.nsf.gov/AwdLst2/BOTTOM.ASP?DRILLINFO=ABST1827574" xr:uid="{46258D84-799C-4C89-9069-5231F2FB92D3}"/>
    <hyperlink ref="AL17" r:id="rId263" display="https://dellweb.bfa.nsf.gov/AwdLst2/BOTTOM.ASP?DRILLINFO=ABST1937926" xr:uid="{00B77BF8-DA93-418F-908B-924CAD9E5C3F}"/>
    <hyperlink ref="AL3" r:id="rId264" display="https://dellweb.bfa.nsf.gov/AwdLst2/BOTTOM.ASP?DRILLINFO=ABST1852133" xr:uid="{DFACCE24-DE64-4FA0-BF34-F6FC1B326D5F}"/>
    <hyperlink ref="AL46" r:id="rId265" display="https://dellweb.bfa.nsf.gov/AwdLst2/BOTTOM.ASP?DRILLINFO=ABST1744643" xr:uid="{F1ED9C82-A370-485A-BC0C-F17212716AA7}"/>
    <hyperlink ref="AL27" r:id="rId266" display="https://dellweb.bfa.nsf.gov/AwdLst2/BOTTOM.ASP?DRILLINFO=ABST1352631" xr:uid="{C3D1097A-016A-41D7-A58E-7B9E8CC80A48}"/>
    <hyperlink ref="AL6" r:id="rId267" display="https://dellweb.bfa.nsf.gov/AwdLst2/BOTTOM.ASP?DRILLINFO=ABST1923043" xr:uid="{22DFE93E-A034-47C6-B63A-262DCEF086D3}"/>
    <hyperlink ref="AL28" r:id="rId268" display="https://dellweb.bfa.nsf.gov/AwdLst2/BOTTOM.ASP?DRILLINFO=ABST1914598" xr:uid="{2C07351F-7564-4CFD-98CB-5FB5291DBAE3}"/>
    <hyperlink ref="AL29" r:id="rId269" display="https://dellweb.bfa.nsf.gov/AwdLst2/BOTTOM.ASP?DRILLINFO=ABST1914598" xr:uid="{C944E0D3-BBF8-4A18-A405-DF8AE195656D}"/>
    <hyperlink ref="AL37" r:id="rId270" display="https://dellweb.bfa.nsf.gov/AwdLst2/BOTTOM.ASP?DRILLINFO=ABST1905311" xr:uid="{FE365084-0615-49FF-BE25-9AE76BF5AFB4}"/>
    <hyperlink ref="AL18" r:id="rId271" display="https://dellweb.bfa.nsf.gov/AwdLst2/BOTTOM.ASP?DRILLINFO=ABST1554353" xr:uid="{DE101AA4-7995-408B-A7EB-F5574684EFE9}"/>
    <hyperlink ref="AL34" r:id="rId272" display="https://dellweb.bfa.nsf.gov/AwdLst2/BOTTOM.ASP?DRILLINFO=ABST1914763" xr:uid="{0E0BCC56-2684-4610-BDA5-405B50EA664B}"/>
    <hyperlink ref="AL19" r:id="rId273" display="https://dellweb.bfa.nsf.gov/AwdLst2/BOTTOM.ASP?DRILLINFO=ABST1831143" xr:uid="{92251BF9-C320-4D67-AD8D-9976DC714058}"/>
    <hyperlink ref="AL20" r:id="rId274" display="https://dellweb.bfa.nsf.gov/AwdLst2/BOTTOM.ASP?DRILLINFO=ABST1831143" xr:uid="{EB68A4FF-CF28-47F0-AC9F-72B7429DB2EE}"/>
  </hyperlinks>
  <pageMargins left="0.7" right="0.7" top="0.75" bottom="0.75" header="0.3" footer="0.3"/>
  <drawing r:id="rId2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FDCD-3685-4F8B-B519-C28C34094C87}">
  <dimension ref="A1:AS18"/>
  <sheetViews>
    <sheetView topLeftCell="AB6" workbookViewId="0">
      <selection activeCell="AS6" sqref="AS6"/>
    </sheetView>
  </sheetViews>
  <sheetFormatPr defaultRowHeight="15" x14ac:dyDescent="0.25"/>
  <cols>
    <col min="9" max="9" width="10.85546875" bestFit="1" customWidth="1"/>
    <col min="18" max="18" width="10.85546875" bestFit="1" customWidth="1"/>
    <col min="36" max="36" width="10.85546875" bestFit="1" customWidth="1"/>
  </cols>
  <sheetData>
    <row r="1" spans="1:45" ht="38.25" x14ac:dyDescent="0.25">
      <c r="A1" s="10" t="s">
        <v>99</v>
      </c>
      <c r="B1" s="10" t="s">
        <v>100</v>
      </c>
      <c r="C1" s="10" t="s">
        <v>101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>
        <v>2023</v>
      </c>
      <c r="J1" s="10" t="s">
        <v>99</v>
      </c>
      <c r="K1" s="10" t="s">
        <v>100</v>
      </c>
      <c r="L1" s="10" t="s">
        <v>101</v>
      </c>
      <c r="M1" s="10" t="s">
        <v>102</v>
      </c>
      <c r="N1" s="10" t="s">
        <v>103</v>
      </c>
      <c r="O1" s="10" t="s">
        <v>104</v>
      </c>
      <c r="P1" s="10" t="s">
        <v>105</v>
      </c>
      <c r="Q1" s="10" t="s">
        <v>106</v>
      </c>
      <c r="R1">
        <v>2022</v>
      </c>
      <c r="S1" s="10" t="s">
        <v>99</v>
      </c>
      <c r="T1" s="10" t="s">
        <v>100</v>
      </c>
      <c r="U1" s="10" t="s">
        <v>101</v>
      </c>
      <c r="V1" s="10" t="s">
        <v>102</v>
      </c>
      <c r="W1" s="10" t="s">
        <v>103</v>
      </c>
      <c r="X1" s="10" t="s">
        <v>104</v>
      </c>
      <c r="Y1" s="10" t="s">
        <v>105</v>
      </c>
      <c r="Z1" s="10" t="s">
        <v>106</v>
      </c>
      <c r="AA1">
        <v>2021</v>
      </c>
      <c r="AB1" s="10" t="s">
        <v>99</v>
      </c>
      <c r="AC1" s="10" t="s">
        <v>100</v>
      </c>
      <c r="AD1" s="10" t="s">
        <v>101</v>
      </c>
      <c r="AE1" s="10" t="s">
        <v>102</v>
      </c>
      <c r="AF1" s="10" t="s">
        <v>103</v>
      </c>
      <c r="AG1" s="10" t="s">
        <v>104</v>
      </c>
      <c r="AH1" s="10" t="s">
        <v>105</v>
      </c>
      <c r="AI1" s="10" t="s">
        <v>106</v>
      </c>
      <c r="AJ1">
        <v>2020</v>
      </c>
      <c r="AK1" s="10" t="s">
        <v>99</v>
      </c>
      <c r="AL1" s="10" t="s">
        <v>100</v>
      </c>
      <c r="AM1" s="10" t="s">
        <v>101</v>
      </c>
      <c r="AN1" s="10" t="s">
        <v>102</v>
      </c>
      <c r="AO1" s="10" t="s">
        <v>103</v>
      </c>
      <c r="AP1" s="10" t="s">
        <v>104</v>
      </c>
      <c r="AQ1" s="10" t="s">
        <v>105</v>
      </c>
      <c r="AR1" s="10" t="s">
        <v>106</v>
      </c>
      <c r="AS1">
        <v>2019</v>
      </c>
    </row>
    <row r="2" spans="1:45" ht="242.25" x14ac:dyDescent="0.25">
      <c r="A2" s="5" t="s">
        <v>835</v>
      </c>
      <c r="B2" s="6" t="s">
        <v>836</v>
      </c>
      <c r="C2" s="5" t="s">
        <v>32</v>
      </c>
      <c r="D2" s="5" t="s">
        <v>32</v>
      </c>
      <c r="E2" s="5" t="s">
        <v>33</v>
      </c>
      <c r="F2" s="5" t="s">
        <v>837</v>
      </c>
      <c r="G2" s="5">
        <v>123</v>
      </c>
      <c r="H2" s="7">
        <v>99883</v>
      </c>
      <c r="J2" s="5" t="s">
        <v>835</v>
      </c>
      <c r="K2" s="6" t="s">
        <v>872</v>
      </c>
      <c r="L2" s="5" t="s">
        <v>32</v>
      </c>
      <c r="M2" s="5" t="s">
        <v>32</v>
      </c>
      <c r="N2" s="5" t="s">
        <v>33</v>
      </c>
      <c r="O2" s="5" t="s">
        <v>873</v>
      </c>
      <c r="P2" s="5">
        <v>122</v>
      </c>
      <c r="Q2" s="7">
        <v>62476</v>
      </c>
      <c r="S2" s="5" t="s">
        <v>853</v>
      </c>
      <c r="T2" s="6" t="s">
        <v>882</v>
      </c>
      <c r="U2" s="5" t="s">
        <v>32</v>
      </c>
      <c r="V2" s="5" t="s">
        <v>32</v>
      </c>
      <c r="W2" s="5" t="s">
        <v>33</v>
      </c>
      <c r="X2" s="5" t="s">
        <v>883</v>
      </c>
      <c r="Y2" s="5">
        <v>121</v>
      </c>
      <c r="Z2" s="7">
        <v>199998</v>
      </c>
      <c r="AB2" s="11" t="s">
        <v>884</v>
      </c>
      <c r="AC2" s="12" t="s">
        <v>885</v>
      </c>
      <c r="AD2" s="11" t="s">
        <v>32</v>
      </c>
      <c r="AE2" s="11" t="s">
        <v>32</v>
      </c>
      <c r="AF2" s="11" t="s">
        <v>887</v>
      </c>
      <c r="AG2" s="11" t="s">
        <v>886</v>
      </c>
      <c r="AH2" s="11">
        <v>120</v>
      </c>
      <c r="AI2" s="13">
        <v>924991</v>
      </c>
      <c r="AJ2" s="9">
        <f>AI2+AI3</f>
        <v>934991</v>
      </c>
      <c r="AK2" s="5" t="s">
        <v>900</v>
      </c>
      <c r="AL2" s="6" t="s">
        <v>909</v>
      </c>
      <c r="AM2" s="5" t="s">
        <v>633</v>
      </c>
      <c r="AN2" s="5" t="s">
        <v>633</v>
      </c>
      <c r="AO2" s="5" t="s">
        <v>387</v>
      </c>
      <c r="AP2" s="5" t="s">
        <v>910</v>
      </c>
      <c r="AQ2" s="5">
        <v>419</v>
      </c>
      <c r="AR2" s="7">
        <v>52091</v>
      </c>
    </row>
    <row r="3" spans="1:45" ht="191.25" x14ac:dyDescent="0.25">
      <c r="A3" s="5" t="s">
        <v>838</v>
      </c>
      <c r="B3" s="6" t="s">
        <v>839</v>
      </c>
      <c r="C3" s="5" t="s">
        <v>437</v>
      </c>
      <c r="D3" s="5" t="s">
        <v>437</v>
      </c>
      <c r="E3" s="5" t="s">
        <v>840</v>
      </c>
      <c r="F3" s="5" t="s">
        <v>841</v>
      </c>
      <c r="G3" s="5">
        <v>123</v>
      </c>
      <c r="H3" s="7">
        <v>75000</v>
      </c>
      <c r="J3" s="5" t="s">
        <v>859</v>
      </c>
      <c r="K3" s="6" t="s">
        <v>860</v>
      </c>
      <c r="L3" s="5" t="s">
        <v>178</v>
      </c>
      <c r="M3" s="5" t="s">
        <v>178</v>
      </c>
      <c r="N3" s="5" t="s">
        <v>861</v>
      </c>
      <c r="O3" s="5" t="s">
        <v>862</v>
      </c>
      <c r="P3" s="5">
        <v>122</v>
      </c>
      <c r="Q3" s="7">
        <v>271016</v>
      </c>
      <c r="S3" s="5" t="s">
        <v>884</v>
      </c>
      <c r="T3" s="6" t="s">
        <v>885</v>
      </c>
      <c r="U3" s="5" t="s">
        <v>32</v>
      </c>
      <c r="V3" s="5" t="s">
        <v>32</v>
      </c>
      <c r="W3" s="5" t="s">
        <v>165</v>
      </c>
      <c r="X3" s="5" t="s">
        <v>886</v>
      </c>
      <c r="Y3" s="5">
        <v>121</v>
      </c>
      <c r="Z3" s="7">
        <v>65000</v>
      </c>
      <c r="AA3" s="9">
        <f>Z2+Z3</f>
        <v>264998</v>
      </c>
      <c r="AB3" s="11" t="s">
        <v>884</v>
      </c>
      <c r="AC3" s="12" t="s">
        <v>885</v>
      </c>
      <c r="AD3" s="11" t="s">
        <v>32</v>
      </c>
      <c r="AE3" s="11" t="s">
        <v>32</v>
      </c>
      <c r="AF3" s="11" t="s">
        <v>195</v>
      </c>
      <c r="AG3" s="11" t="s">
        <v>886</v>
      </c>
      <c r="AH3" s="11">
        <v>120</v>
      </c>
      <c r="AI3" s="13">
        <v>10000</v>
      </c>
      <c r="AK3" s="5" t="s">
        <v>856</v>
      </c>
      <c r="AL3" s="6" t="s">
        <v>857</v>
      </c>
      <c r="AM3" s="5" t="s">
        <v>199</v>
      </c>
      <c r="AN3" s="5" t="s">
        <v>199</v>
      </c>
      <c r="AO3" s="5" t="s">
        <v>132</v>
      </c>
      <c r="AP3" s="5" t="s">
        <v>858</v>
      </c>
      <c r="AQ3" s="5">
        <v>419</v>
      </c>
      <c r="AR3" s="7">
        <v>665960</v>
      </c>
    </row>
    <row r="4" spans="1:45" ht="178.5" x14ac:dyDescent="0.25">
      <c r="A4" s="5" t="s">
        <v>842</v>
      </c>
      <c r="B4" s="6" t="s">
        <v>843</v>
      </c>
      <c r="C4" s="5" t="s">
        <v>53</v>
      </c>
      <c r="D4" s="5" t="s">
        <v>53</v>
      </c>
      <c r="E4" s="5" t="s">
        <v>54</v>
      </c>
      <c r="F4" s="5" t="s">
        <v>55</v>
      </c>
      <c r="G4" s="5" t="s">
        <v>56</v>
      </c>
      <c r="H4" s="7">
        <v>49000</v>
      </c>
      <c r="J4" s="5" t="s">
        <v>863</v>
      </c>
      <c r="K4" s="6" t="s">
        <v>864</v>
      </c>
      <c r="L4" s="5" t="s">
        <v>123</v>
      </c>
      <c r="M4" s="5" t="s">
        <v>11</v>
      </c>
      <c r="N4" s="5" t="s">
        <v>317</v>
      </c>
      <c r="O4" s="5" t="s">
        <v>865</v>
      </c>
      <c r="P4" s="5">
        <v>122</v>
      </c>
      <c r="Q4" s="7">
        <v>262971</v>
      </c>
      <c r="S4" s="5" t="s">
        <v>842</v>
      </c>
      <c r="T4" s="6" t="s">
        <v>843</v>
      </c>
      <c r="U4" s="5" t="s">
        <v>199</v>
      </c>
      <c r="V4" s="5" t="s">
        <v>11</v>
      </c>
      <c r="W4" s="5" t="s">
        <v>54</v>
      </c>
      <c r="X4" s="5" t="s">
        <v>55</v>
      </c>
      <c r="Y4" s="5">
        <v>121</v>
      </c>
      <c r="Z4" s="7">
        <v>46000</v>
      </c>
      <c r="AB4" s="5" t="s">
        <v>884</v>
      </c>
      <c r="AC4" s="6" t="s">
        <v>891</v>
      </c>
      <c r="AD4" s="5" t="s">
        <v>32</v>
      </c>
      <c r="AE4" s="5" t="s">
        <v>32</v>
      </c>
      <c r="AF4" s="5" t="s">
        <v>195</v>
      </c>
      <c r="AG4" s="5" t="s">
        <v>892</v>
      </c>
      <c r="AH4" s="5">
        <v>120</v>
      </c>
      <c r="AI4" s="7">
        <v>199999</v>
      </c>
      <c r="AJ4" s="9">
        <f>AJ2+AI4</f>
        <v>1134990</v>
      </c>
      <c r="AK4" s="5" t="s">
        <v>874</v>
      </c>
      <c r="AL4" s="6" t="s">
        <v>875</v>
      </c>
      <c r="AM4" s="5" t="s">
        <v>42</v>
      </c>
      <c r="AN4" s="5" t="s">
        <v>42</v>
      </c>
      <c r="AO4" s="5" t="s">
        <v>906</v>
      </c>
      <c r="AP4" s="5" t="s">
        <v>876</v>
      </c>
      <c r="AQ4" s="5">
        <v>119</v>
      </c>
      <c r="AR4" s="7">
        <v>409691</v>
      </c>
    </row>
    <row r="5" spans="1:45" ht="204" x14ac:dyDescent="0.25">
      <c r="A5" s="5" t="s">
        <v>820</v>
      </c>
      <c r="B5" s="6" t="s">
        <v>821</v>
      </c>
      <c r="C5" s="5" t="s">
        <v>53</v>
      </c>
      <c r="D5" s="5" t="s">
        <v>53</v>
      </c>
      <c r="E5" s="5" t="s">
        <v>132</v>
      </c>
      <c r="F5" s="5" t="s">
        <v>822</v>
      </c>
      <c r="G5" s="5">
        <v>423</v>
      </c>
      <c r="H5" s="7">
        <v>1295235</v>
      </c>
      <c r="I5" s="9">
        <f>H4+H5</f>
        <v>1344235</v>
      </c>
      <c r="J5" s="5" t="s">
        <v>838</v>
      </c>
      <c r="K5" s="6" t="s">
        <v>839</v>
      </c>
      <c r="L5" s="5" t="s">
        <v>437</v>
      </c>
      <c r="M5" s="5" t="s">
        <v>437</v>
      </c>
      <c r="N5" s="5" t="s">
        <v>840</v>
      </c>
      <c r="O5" s="5" t="s">
        <v>841</v>
      </c>
      <c r="P5" s="5">
        <v>122</v>
      </c>
      <c r="Q5" s="7">
        <v>75000</v>
      </c>
      <c r="S5" s="5" t="s">
        <v>844</v>
      </c>
      <c r="T5" s="6" t="s">
        <v>877</v>
      </c>
      <c r="U5" s="5" t="s">
        <v>42</v>
      </c>
      <c r="V5" s="5" t="s">
        <v>42</v>
      </c>
      <c r="W5" s="5" t="s">
        <v>213</v>
      </c>
      <c r="X5" s="5" t="s">
        <v>878</v>
      </c>
      <c r="Y5" s="5" t="s">
        <v>140</v>
      </c>
      <c r="Z5" s="7">
        <v>378093</v>
      </c>
      <c r="AB5" s="5" t="s">
        <v>888</v>
      </c>
      <c r="AC5" s="6" t="s">
        <v>889</v>
      </c>
      <c r="AD5" s="5" t="s">
        <v>178</v>
      </c>
      <c r="AE5" s="5" t="s">
        <v>178</v>
      </c>
      <c r="AF5" s="5" t="s">
        <v>289</v>
      </c>
      <c r="AG5" s="5" t="s">
        <v>890</v>
      </c>
      <c r="AH5" s="5">
        <v>120</v>
      </c>
      <c r="AI5" s="7">
        <v>476566</v>
      </c>
      <c r="AK5" s="5" t="s">
        <v>844</v>
      </c>
      <c r="AL5" s="6" t="s">
        <v>845</v>
      </c>
      <c r="AM5" s="5" t="s">
        <v>42</v>
      </c>
      <c r="AN5" s="5" t="s">
        <v>42</v>
      </c>
      <c r="AO5" s="5" t="s">
        <v>203</v>
      </c>
      <c r="AP5" s="5" t="s">
        <v>848</v>
      </c>
      <c r="AQ5" s="5">
        <v>119</v>
      </c>
      <c r="AR5" s="7">
        <v>291865</v>
      </c>
      <c r="AS5" s="9">
        <f>AR4+AR5</f>
        <v>701556</v>
      </c>
    </row>
    <row r="6" spans="1:45" ht="229.5" x14ac:dyDescent="0.25">
      <c r="A6" s="5" t="s">
        <v>844</v>
      </c>
      <c r="B6" s="6" t="s">
        <v>845</v>
      </c>
      <c r="C6" s="5" t="s">
        <v>42</v>
      </c>
      <c r="D6" s="5" t="s">
        <v>846</v>
      </c>
      <c r="E6" s="5" t="s">
        <v>847</v>
      </c>
      <c r="F6" s="5" t="s">
        <v>848</v>
      </c>
      <c r="G6" s="5">
        <v>123</v>
      </c>
      <c r="H6" s="7">
        <v>30383</v>
      </c>
      <c r="J6" s="5" t="s">
        <v>869</v>
      </c>
      <c r="K6" s="6" t="s">
        <v>870</v>
      </c>
      <c r="L6" s="5" t="s">
        <v>381</v>
      </c>
      <c r="M6" s="5" t="s">
        <v>381</v>
      </c>
      <c r="N6" s="5" t="s">
        <v>382</v>
      </c>
      <c r="O6" s="5" t="s">
        <v>871</v>
      </c>
      <c r="P6" s="5">
        <v>422</v>
      </c>
      <c r="Q6" s="7">
        <v>74975</v>
      </c>
      <c r="S6" s="48" t="s">
        <v>874</v>
      </c>
      <c r="T6" s="49" t="s">
        <v>875</v>
      </c>
      <c r="U6" s="48" t="s">
        <v>42</v>
      </c>
      <c r="V6" s="48" t="s">
        <v>42</v>
      </c>
      <c r="W6" s="48" t="s">
        <v>213</v>
      </c>
      <c r="X6" s="48" t="s">
        <v>876</v>
      </c>
      <c r="Y6" s="48">
        <v>121</v>
      </c>
      <c r="Z6" s="50">
        <v>108286</v>
      </c>
      <c r="AA6" s="9">
        <f>Z6+Z7</f>
        <v>159508</v>
      </c>
      <c r="AB6" s="241" t="s">
        <v>902</v>
      </c>
      <c r="AC6" s="242" t="s">
        <v>903</v>
      </c>
      <c r="AD6" s="241" t="s">
        <v>199</v>
      </c>
      <c r="AE6" s="241" t="s">
        <v>199</v>
      </c>
      <c r="AF6" s="241" t="s">
        <v>626</v>
      </c>
      <c r="AG6" s="241" t="s">
        <v>904</v>
      </c>
      <c r="AH6" s="241">
        <v>420</v>
      </c>
      <c r="AI6" s="243">
        <v>0</v>
      </c>
      <c r="AJ6" s="9">
        <f>AI6+AI7</f>
        <v>0</v>
      </c>
      <c r="AK6" s="5" t="s">
        <v>914</v>
      </c>
      <c r="AL6" s="6" t="s">
        <v>915</v>
      </c>
      <c r="AM6" s="5" t="s">
        <v>264</v>
      </c>
      <c r="AN6" s="5" t="s">
        <v>264</v>
      </c>
      <c r="AO6" s="5" t="s">
        <v>315</v>
      </c>
      <c r="AP6" s="5" t="s">
        <v>916</v>
      </c>
      <c r="AQ6" s="5" t="s">
        <v>267</v>
      </c>
      <c r="AR6" s="7">
        <v>20000</v>
      </c>
    </row>
    <row r="7" spans="1:45" ht="229.5" x14ac:dyDescent="0.25">
      <c r="A7" s="5" t="s">
        <v>849</v>
      </c>
      <c r="B7" s="6" t="s">
        <v>850</v>
      </c>
      <c r="C7" s="5" t="s">
        <v>846</v>
      </c>
      <c r="D7" s="5" t="s">
        <v>846</v>
      </c>
      <c r="E7" s="5" t="s">
        <v>344</v>
      </c>
      <c r="F7" s="5" t="s">
        <v>851</v>
      </c>
      <c r="G7" s="5">
        <v>123</v>
      </c>
      <c r="H7" s="7">
        <v>15158</v>
      </c>
      <c r="J7" s="5" t="s">
        <v>853</v>
      </c>
      <c r="K7" s="6" t="s">
        <v>854</v>
      </c>
      <c r="L7" s="5" t="s">
        <v>381</v>
      </c>
      <c r="M7" s="5" t="s">
        <v>381</v>
      </c>
      <c r="N7" s="5" t="s">
        <v>551</v>
      </c>
      <c r="O7" s="5" t="s">
        <v>855</v>
      </c>
      <c r="P7" s="5" t="s">
        <v>553</v>
      </c>
      <c r="Q7" s="7">
        <v>1499956</v>
      </c>
      <c r="R7" s="9">
        <f>Q6+Q7</f>
        <v>1574931</v>
      </c>
      <c r="S7" s="48" t="s">
        <v>874</v>
      </c>
      <c r="T7" s="49" t="s">
        <v>875</v>
      </c>
      <c r="U7" s="48" t="s">
        <v>42</v>
      </c>
      <c r="V7" s="48" t="s">
        <v>190</v>
      </c>
      <c r="W7" s="48" t="s">
        <v>721</v>
      </c>
      <c r="X7" s="48" t="s">
        <v>876</v>
      </c>
      <c r="Y7" s="48">
        <v>121</v>
      </c>
      <c r="Z7" s="50">
        <v>51222</v>
      </c>
      <c r="AA7" s="9">
        <f>Z5+AA6</f>
        <v>537601</v>
      </c>
      <c r="AB7" s="241" t="s">
        <v>902</v>
      </c>
      <c r="AC7" s="242" t="s">
        <v>903</v>
      </c>
      <c r="AD7" s="241" t="s">
        <v>199</v>
      </c>
      <c r="AE7" s="241" t="s">
        <v>199</v>
      </c>
      <c r="AF7" s="241" t="s">
        <v>905</v>
      </c>
      <c r="AG7" s="241" t="s">
        <v>904</v>
      </c>
      <c r="AH7" s="241">
        <v>420</v>
      </c>
      <c r="AI7" s="243">
        <v>0</v>
      </c>
      <c r="AK7" s="5" t="s">
        <v>826</v>
      </c>
      <c r="AL7" s="6" t="s">
        <v>907</v>
      </c>
      <c r="AM7" s="5" t="s">
        <v>395</v>
      </c>
      <c r="AN7" s="5" t="s">
        <v>395</v>
      </c>
      <c r="AO7" s="5" t="s">
        <v>828</v>
      </c>
      <c r="AP7" s="5" t="s">
        <v>908</v>
      </c>
      <c r="AQ7" s="5">
        <v>119</v>
      </c>
      <c r="AR7" s="7">
        <v>362854</v>
      </c>
    </row>
    <row r="8" spans="1:45" ht="204" x14ac:dyDescent="0.25">
      <c r="A8" s="147" t="s">
        <v>826</v>
      </c>
      <c r="B8" s="148" t="s">
        <v>827</v>
      </c>
      <c r="C8" s="147" t="s">
        <v>395</v>
      </c>
      <c r="D8" s="147" t="s">
        <v>395</v>
      </c>
      <c r="E8" s="147" t="s">
        <v>828</v>
      </c>
      <c r="F8" s="147" t="s">
        <v>829</v>
      </c>
      <c r="G8" s="147">
        <v>123</v>
      </c>
      <c r="H8" s="149">
        <v>235994</v>
      </c>
      <c r="I8" s="9">
        <f>H8+H9+H10</f>
        <v>449994</v>
      </c>
      <c r="J8" s="5" t="s">
        <v>842</v>
      </c>
      <c r="K8" s="6" t="s">
        <v>843</v>
      </c>
      <c r="L8" s="5" t="s">
        <v>53</v>
      </c>
      <c r="M8" s="5" t="s">
        <v>53</v>
      </c>
      <c r="N8" s="5" t="s">
        <v>54</v>
      </c>
      <c r="O8" s="5" t="s">
        <v>55</v>
      </c>
      <c r="P8" s="5">
        <v>422</v>
      </c>
      <c r="Q8" s="7">
        <v>46000</v>
      </c>
      <c r="S8" s="5" t="s">
        <v>879</v>
      </c>
      <c r="T8" s="6" t="s">
        <v>880</v>
      </c>
      <c r="U8" s="5" t="s">
        <v>190</v>
      </c>
      <c r="V8" s="5" t="s">
        <v>190</v>
      </c>
      <c r="W8" s="5" t="s">
        <v>387</v>
      </c>
      <c r="X8" s="5" t="s">
        <v>881</v>
      </c>
      <c r="Y8" s="5" t="s">
        <v>140</v>
      </c>
      <c r="Z8" s="7">
        <v>284964</v>
      </c>
      <c r="AB8" s="5" t="s">
        <v>856</v>
      </c>
      <c r="AC8" s="6" t="s">
        <v>857</v>
      </c>
      <c r="AD8" s="5" t="s">
        <v>199</v>
      </c>
      <c r="AE8" s="5" t="s">
        <v>199</v>
      </c>
      <c r="AF8" s="5" t="s">
        <v>132</v>
      </c>
      <c r="AG8" s="5" t="s">
        <v>858</v>
      </c>
      <c r="AH8" s="5">
        <v>420</v>
      </c>
      <c r="AI8" s="7">
        <v>203775</v>
      </c>
      <c r="AK8" s="5" t="s">
        <v>830</v>
      </c>
      <c r="AL8" s="6" t="s">
        <v>911</v>
      </c>
      <c r="AM8" s="5" t="s">
        <v>832</v>
      </c>
      <c r="AN8" s="5" t="s">
        <v>832</v>
      </c>
      <c r="AO8" s="5" t="s">
        <v>912</v>
      </c>
      <c r="AP8" s="5" t="s">
        <v>913</v>
      </c>
      <c r="AQ8" s="5">
        <v>119</v>
      </c>
      <c r="AR8" s="7">
        <v>41984</v>
      </c>
    </row>
    <row r="9" spans="1:45" ht="204" x14ac:dyDescent="0.25">
      <c r="A9" s="147" t="s">
        <v>826</v>
      </c>
      <c r="B9" s="148" t="s">
        <v>827</v>
      </c>
      <c r="C9" s="147" t="s">
        <v>395</v>
      </c>
      <c r="D9" s="147" t="s">
        <v>11</v>
      </c>
      <c r="E9" s="147" t="s">
        <v>57</v>
      </c>
      <c r="F9" s="147" t="s">
        <v>829</v>
      </c>
      <c r="G9" s="147">
        <v>123</v>
      </c>
      <c r="H9" s="149">
        <v>174000</v>
      </c>
      <c r="J9" s="5" t="s">
        <v>856</v>
      </c>
      <c r="K9" s="6" t="s">
        <v>857</v>
      </c>
      <c r="L9" s="5" t="s">
        <v>53</v>
      </c>
      <c r="M9" s="5" t="s">
        <v>53</v>
      </c>
      <c r="N9" s="5" t="s">
        <v>132</v>
      </c>
      <c r="O9" s="5" t="s">
        <v>858</v>
      </c>
      <c r="P9" s="5">
        <v>422</v>
      </c>
      <c r="Q9" s="7">
        <v>520992</v>
      </c>
      <c r="R9" s="9">
        <f>Q8+Q9</f>
        <v>566992</v>
      </c>
      <c r="S9" s="5" t="s">
        <v>830</v>
      </c>
      <c r="T9" s="6" t="s">
        <v>831</v>
      </c>
      <c r="U9" s="5" t="s">
        <v>832</v>
      </c>
      <c r="V9" s="5" t="s">
        <v>832</v>
      </c>
      <c r="W9" s="5" t="s">
        <v>833</v>
      </c>
      <c r="X9" s="5" t="s">
        <v>834</v>
      </c>
      <c r="Y9" s="5">
        <v>121</v>
      </c>
      <c r="Z9" s="7">
        <v>131002</v>
      </c>
      <c r="AB9" s="5" t="s">
        <v>900</v>
      </c>
      <c r="AC9" s="6" t="s">
        <v>901</v>
      </c>
      <c r="AD9" s="5" t="s">
        <v>190</v>
      </c>
      <c r="AE9" s="5" t="s">
        <v>190</v>
      </c>
      <c r="AF9" s="5" t="s">
        <v>721</v>
      </c>
      <c r="AG9" s="5" t="s">
        <v>722</v>
      </c>
      <c r="AH9" s="5">
        <v>120</v>
      </c>
      <c r="AI9" s="7">
        <v>35000</v>
      </c>
      <c r="AK9" s="8" t="s">
        <v>98</v>
      </c>
    </row>
    <row r="10" spans="1:45" ht="204" x14ac:dyDescent="0.25">
      <c r="A10" s="147" t="s">
        <v>826</v>
      </c>
      <c r="B10" s="148" t="s">
        <v>827</v>
      </c>
      <c r="C10" s="147" t="s">
        <v>395</v>
      </c>
      <c r="D10" s="147" t="s">
        <v>386</v>
      </c>
      <c r="E10" s="147" t="s">
        <v>604</v>
      </c>
      <c r="F10" s="147" t="s">
        <v>829</v>
      </c>
      <c r="G10" s="147">
        <v>123</v>
      </c>
      <c r="H10" s="149">
        <v>40000</v>
      </c>
      <c r="J10" s="5" t="s">
        <v>849</v>
      </c>
      <c r="K10" s="6" t="s">
        <v>850</v>
      </c>
      <c r="L10" s="5" t="s">
        <v>846</v>
      </c>
      <c r="M10" s="5" t="s">
        <v>846</v>
      </c>
      <c r="N10" s="5" t="s">
        <v>344</v>
      </c>
      <c r="O10" s="5" t="s">
        <v>851</v>
      </c>
      <c r="P10" s="5">
        <v>122</v>
      </c>
      <c r="Q10" s="7">
        <v>79099</v>
      </c>
      <c r="S10" s="8" t="s">
        <v>98</v>
      </c>
      <c r="AB10" s="232" t="s">
        <v>893</v>
      </c>
      <c r="AC10" s="233" t="s">
        <v>894</v>
      </c>
      <c r="AD10" s="232" t="s">
        <v>395</v>
      </c>
      <c r="AE10" s="232" t="s">
        <v>259</v>
      </c>
      <c r="AF10" s="232" t="s">
        <v>317</v>
      </c>
      <c r="AG10" s="232" t="s">
        <v>895</v>
      </c>
      <c r="AH10" s="232">
        <v>120</v>
      </c>
      <c r="AI10" s="234">
        <v>173268</v>
      </c>
      <c r="AJ10" s="9">
        <f>AI10+AI11</f>
        <v>329085</v>
      </c>
    </row>
    <row r="11" spans="1:45" ht="242.25" x14ac:dyDescent="0.25">
      <c r="A11" s="5" t="s">
        <v>830</v>
      </c>
      <c r="B11" s="6" t="s">
        <v>831</v>
      </c>
      <c r="C11" s="5" t="s">
        <v>832</v>
      </c>
      <c r="D11" s="5" t="s">
        <v>832</v>
      </c>
      <c r="E11" s="5" t="s">
        <v>833</v>
      </c>
      <c r="F11" s="5" t="s">
        <v>834</v>
      </c>
      <c r="G11" s="5">
        <v>123</v>
      </c>
      <c r="H11" s="7">
        <v>112495</v>
      </c>
      <c r="J11" s="117" t="s">
        <v>866</v>
      </c>
      <c r="K11" s="118" t="s">
        <v>867</v>
      </c>
      <c r="L11" s="117" t="s">
        <v>42</v>
      </c>
      <c r="M11" s="117" t="s">
        <v>42</v>
      </c>
      <c r="N11" s="117" t="s">
        <v>152</v>
      </c>
      <c r="O11" s="117" t="s">
        <v>868</v>
      </c>
      <c r="P11" s="117">
        <v>122</v>
      </c>
      <c r="Q11" s="119">
        <v>244122</v>
      </c>
      <c r="R11" s="9">
        <f>Q11+Q12</f>
        <v>404141</v>
      </c>
      <c r="AB11" s="232" t="s">
        <v>893</v>
      </c>
      <c r="AC11" s="233" t="s">
        <v>894</v>
      </c>
      <c r="AD11" s="232" t="s">
        <v>395</v>
      </c>
      <c r="AE11" s="232" t="s">
        <v>259</v>
      </c>
      <c r="AF11" s="232" t="s">
        <v>57</v>
      </c>
      <c r="AG11" s="232" t="s">
        <v>895</v>
      </c>
      <c r="AH11" s="232">
        <v>120</v>
      </c>
      <c r="AI11" s="234">
        <v>155817</v>
      </c>
    </row>
    <row r="12" spans="1:45" ht="255" x14ac:dyDescent="0.25">
      <c r="A12" s="5" t="s">
        <v>823</v>
      </c>
      <c r="B12" s="6" t="s">
        <v>824</v>
      </c>
      <c r="C12" s="5" t="s">
        <v>298</v>
      </c>
      <c r="D12" s="5" t="s">
        <v>11</v>
      </c>
      <c r="E12" s="5" t="s">
        <v>317</v>
      </c>
      <c r="F12" s="5" t="s">
        <v>825</v>
      </c>
      <c r="G12" s="5">
        <v>123</v>
      </c>
      <c r="H12" s="7">
        <v>744396</v>
      </c>
      <c r="J12" s="117" t="s">
        <v>866</v>
      </c>
      <c r="K12" s="118" t="s">
        <v>867</v>
      </c>
      <c r="L12" s="117" t="s">
        <v>42</v>
      </c>
      <c r="M12" s="117" t="s">
        <v>11</v>
      </c>
      <c r="N12" s="117" t="s">
        <v>57</v>
      </c>
      <c r="O12" s="117" t="s">
        <v>868</v>
      </c>
      <c r="P12" s="117">
        <v>122</v>
      </c>
      <c r="Q12" s="119">
        <v>160019</v>
      </c>
      <c r="AB12" s="229" t="s">
        <v>896</v>
      </c>
      <c r="AC12" s="230" t="s">
        <v>897</v>
      </c>
      <c r="AD12" s="229" t="s">
        <v>37</v>
      </c>
      <c r="AE12" s="229" t="s">
        <v>259</v>
      </c>
      <c r="AF12" s="229" t="s">
        <v>57</v>
      </c>
      <c r="AG12" s="229" t="s">
        <v>898</v>
      </c>
      <c r="AH12" s="229">
        <v>120</v>
      </c>
      <c r="AI12" s="231">
        <v>151669</v>
      </c>
      <c r="AJ12" s="9">
        <f>AI12+AI13+AI14</f>
        <v>308345</v>
      </c>
    </row>
    <row r="13" spans="1:45" ht="165.75" x14ac:dyDescent="0.25">
      <c r="A13" s="8" t="s">
        <v>98</v>
      </c>
      <c r="J13" s="153" t="s">
        <v>844</v>
      </c>
      <c r="K13" s="154" t="s">
        <v>845</v>
      </c>
      <c r="L13" s="153" t="s">
        <v>42</v>
      </c>
      <c r="M13" s="153" t="s">
        <v>42</v>
      </c>
      <c r="N13" s="153" t="s">
        <v>351</v>
      </c>
      <c r="O13" s="153" t="s">
        <v>848</v>
      </c>
      <c r="P13" s="153">
        <v>122</v>
      </c>
      <c r="Q13" s="155">
        <v>49430</v>
      </c>
      <c r="R13" s="9">
        <f>Q13+Q14</f>
        <v>79321</v>
      </c>
      <c r="AB13" s="229" t="s">
        <v>896</v>
      </c>
      <c r="AC13" s="230" t="s">
        <v>897</v>
      </c>
      <c r="AD13" s="229" t="s">
        <v>37</v>
      </c>
      <c r="AE13" s="229" t="s">
        <v>37</v>
      </c>
      <c r="AF13" s="229" t="s">
        <v>565</v>
      </c>
      <c r="AG13" s="229" t="s">
        <v>898</v>
      </c>
      <c r="AH13" s="229">
        <v>120</v>
      </c>
      <c r="AI13" s="231">
        <v>100000</v>
      </c>
    </row>
    <row r="14" spans="1:45" ht="165.75" x14ac:dyDescent="0.25">
      <c r="J14" s="153" t="s">
        <v>844</v>
      </c>
      <c r="K14" s="154" t="s">
        <v>845</v>
      </c>
      <c r="L14" s="153" t="s">
        <v>42</v>
      </c>
      <c r="M14" s="153" t="s">
        <v>846</v>
      </c>
      <c r="N14" s="153" t="s">
        <v>721</v>
      </c>
      <c r="O14" s="153" t="s">
        <v>848</v>
      </c>
      <c r="P14" s="153">
        <v>122</v>
      </c>
      <c r="Q14" s="155">
        <v>29891</v>
      </c>
      <c r="AB14" s="229" t="s">
        <v>896</v>
      </c>
      <c r="AC14" s="230" t="s">
        <v>897</v>
      </c>
      <c r="AD14" s="229" t="s">
        <v>37</v>
      </c>
      <c r="AE14" s="229" t="s">
        <v>37</v>
      </c>
      <c r="AF14" s="229" t="s">
        <v>899</v>
      </c>
      <c r="AG14" s="229" t="s">
        <v>898</v>
      </c>
      <c r="AH14" s="229">
        <v>120</v>
      </c>
      <c r="AI14" s="231">
        <v>56676</v>
      </c>
      <c r="AJ14" s="9"/>
    </row>
    <row r="15" spans="1:45" ht="89.25" x14ac:dyDescent="0.25">
      <c r="J15" s="203" t="s">
        <v>874</v>
      </c>
      <c r="K15" s="204" t="s">
        <v>875</v>
      </c>
      <c r="L15" s="203" t="s">
        <v>42</v>
      </c>
      <c r="M15" s="203" t="s">
        <v>846</v>
      </c>
      <c r="N15" s="203" t="s">
        <v>721</v>
      </c>
      <c r="O15" s="203" t="s">
        <v>876</v>
      </c>
      <c r="P15" s="203">
        <v>122</v>
      </c>
      <c r="Q15" s="205">
        <v>48200</v>
      </c>
      <c r="R15" s="9">
        <f>Q15+Q16</f>
        <v>75541</v>
      </c>
      <c r="AB15" s="8" t="s">
        <v>98</v>
      </c>
    </row>
    <row r="16" spans="1:45" ht="89.25" x14ac:dyDescent="0.25">
      <c r="J16" s="203" t="s">
        <v>874</v>
      </c>
      <c r="K16" s="204" t="s">
        <v>875</v>
      </c>
      <c r="L16" s="203" t="s">
        <v>42</v>
      </c>
      <c r="M16" s="203" t="s">
        <v>42</v>
      </c>
      <c r="N16" s="203" t="s">
        <v>351</v>
      </c>
      <c r="O16" s="203" t="s">
        <v>876</v>
      </c>
      <c r="P16" s="203">
        <v>122</v>
      </c>
      <c r="Q16" s="205">
        <v>27341</v>
      </c>
      <c r="R16" s="9">
        <f>R15+R13+R11</f>
        <v>559003</v>
      </c>
    </row>
    <row r="17" spans="10:17" ht="165.75" x14ac:dyDescent="0.25">
      <c r="J17" s="5" t="s">
        <v>830</v>
      </c>
      <c r="K17" s="6" t="s">
        <v>831</v>
      </c>
      <c r="L17" s="5" t="s">
        <v>832</v>
      </c>
      <c r="M17" s="5" t="s">
        <v>832</v>
      </c>
      <c r="N17" s="5" t="s">
        <v>833</v>
      </c>
      <c r="O17" s="5" t="s">
        <v>834</v>
      </c>
      <c r="P17" s="5">
        <v>122</v>
      </c>
      <c r="Q17" s="7">
        <v>511805</v>
      </c>
    </row>
    <row r="18" spans="10:17" ht="38.25" x14ac:dyDescent="0.25">
      <c r="J18" s="8" t="s">
        <v>98</v>
      </c>
    </row>
  </sheetData>
  <hyperlinks>
    <hyperlink ref="B5" r:id="rId1" display="https://dellweb.bfa.nsf.gov/AwdLst2/BOTTOM.ASP?DRILLINFO=ABST2234718" xr:uid="{611969C1-57AD-40FF-BFF4-BB34BBC027D1}"/>
    <hyperlink ref="B12" r:id="rId2" display="https://dellweb.bfa.nsf.gov/AwdLst2/BOTTOM.ASP?DRILLINFO=ABST2320040" xr:uid="{4BC29767-E22F-4676-BBE6-9D9B723B0426}"/>
    <hyperlink ref="B8" r:id="rId3" display="https://dellweb.bfa.nsf.gov/AwdLst2/BOTTOM.ASP?DRILLINFO=ABST2305020" xr:uid="{987A4696-A57A-4B94-800D-81C396CC5B7D}"/>
    <hyperlink ref="B9" r:id="rId4" display="https://dellweb.bfa.nsf.gov/AwdLst2/BOTTOM.ASP?DRILLINFO=ABST2305020" xr:uid="{37B55A58-413F-4061-BE40-D4E8FC44FAE6}"/>
    <hyperlink ref="B11" r:id="rId5" display="https://dellweb.bfa.nsf.gov/AwdLst2/BOTTOM.ASP?DRILLINFO=ABST2012839" xr:uid="{37DDF9E9-E47D-4AA1-A99D-4DD69E65ADB4}"/>
    <hyperlink ref="B2" r:id="rId6" display="https://dellweb.bfa.nsf.gov/AwdLst2/BOTTOM.ASP?DRILLINFO=ABST2244011" xr:uid="{BB8E9DD7-6885-4C7D-A677-BF6DF275CD12}"/>
    <hyperlink ref="B3" r:id="rId7" display="https://dellweb.bfa.nsf.gov/AwdLst2/BOTTOM.ASP?DRILLINFO=ABST2210252" xr:uid="{409D35BD-69BC-4FF1-9CDD-559CF3D41B18}"/>
    <hyperlink ref="B4" r:id="rId8" display="https://dellweb.bfa.nsf.gov/AwdLst2/BOTTOM.ASP?DRILLINFO=ABST2141543" xr:uid="{6B9FA6C3-2705-4914-B416-1B041AA46B98}"/>
    <hyperlink ref="B10" r:id="rId9" display="https://dellweb.bfa.nsf.gov/AwdLst2/BOTTOM.ASP?DRILLINFO=ABST2305020" xr:uid="{9FD4F8E5-504C-4598-BB84-88A7C35E7687}"/>
    <hyperlink ref="B6" r:id="rId10" display="https://dellweb.bfa.nsf.gov/AwdLst2/BOTTOM.ASP?DRILLINFO=ABST1653998" xr:uid="{A3BD6D5D-5228-4853-BD4E-32923653688F}"/>
    <hyperlink ref="B7" r:id="rId11" display="https://dellweb.bfa.nsf.gov/AwdLst2/BOTTOM.ASP?DRILLINFO=ABST2220554" xr:uid="{D4A5E383-E2DC-4F1B-BF28-B8C8EB83606C}"/>
    <hyperlink ref="K7" r:id="rId12" display="https://dellweb.bfa.nsf.gov/AwdLst2/BOTTOM.ASP?DRILLINFO=ABST2220844" xr:uid="{CF2F2A81-F65C-47DC-9653-F6BC5D2FB835}"/>
    <hyperlink ref="K9" r:id="rId13" display="https://dellweb.bfa.nsf.gov/AwdLst2/BOTTOM.ASP?DRILLINFO=ABST1504528" xr:uid="{E9F566E4-14F1-46E7-88D5-D7CE486C804C}"/>
    <hyperlink ref="K17" r:id="rId14" display="https://dellweb.bfa.nsf.gov/AwdLst2/BOTTOM.ASP?DRILLINFO=ABST2012839" xr:uid="{49D7C294-0765-4CF9-A33A-23F87C1F8216}"/>
    <hyperlink ref="K3" r:id="rId15" display="https://dellweb.bfa.nsf.gov/AwdLst2/BOTTOM.ASP?DRILLINFO=ABST2145398" xr:uid="{BD6A176C-02EE-458A-A828-EE8B748BC49C}"/>
    <hyperlink ref="K4" r:id="rId16" display="https://dellweb.bfa.nsf.gov/AwdLst2/BOTTOM.ASP?DRILLINFO=ABST2216005" xr:uid="{066900DD-8020-4EB5-8095-20F5DEC2BB75}"/>
    <hyperlink ref="K11" r:id="rId17" display="https://dellweb.bfa.nsf.gov/AwdLst2/BOTTOM.ASP?DRILLINFO=ABST2140480" xr:uid="{D4891589-E737-47A7-8749-209962988168}"/>
    <hyperlink ref="K12" r:id="rId18" display="https://dellweb.bfa.nsf.gov/AwdLst2/BOTTOM.ASP?DRILLINFO=ABST2140480" xr:uid="{FA26F9D6-948E-465D-A3C3-00065AD76F46}"/>
    <hyperlink ref="K10" r:id="rId19" display="https://dellweb.bfa.nsf.gov/AwdLst2/BOTTOM.ASP?DRILLINFO=ABST2220554" xr:uid="{127F11C0-629B-47E1-B8D6-DA22D8FDDFCB}"/>
    <hyperlink ref="K5" r:id="rId20" display="https://dellweb.bfa.nsf.gov/AwdLst2/BOTTOM.ASP?DRILLINFO=ABST2210252" xr:uid="{35E39952-2575-4180-AB87-EC249F4B9010}"/>
    <hyperlink ref="K6" r:id="rId21" display="https://dellweb.bfa.nsf.gov/AwdLst2/BOTTOM.ASP?DRILLINFO=ABST2151100" xr:uid="{7C674FED-3D8C-4037-A9DC-CAB6FBF306E7}"/>
    <hyperlink ref="K2" r:id="rId22" display="https://dellweb.bfa.nsf.gov/AwdLst2/BOTTOM.ASP?DRILLINFO=ABST1754224" xr:uid="{B12FD58F-7E8D-414D-9A19-97C35640FA11}"/>
    <hyperlink ref="K13" r:id="rId23" display="https://dellweb.bfa.nsf.gov/AwdLst2/BOTTOM.ASP?DRILLINFO=ABST1653998" xr:uid="{E96BA997-22C2-4869-AFE6-3BDD91792960}"/>
    <hyperlink ref="K15" r:id="rId24" display="https://dellweb.bfa.nsf.gov/AwdLst2/BOTTOM.ASP?DRILLINFO=ABST1331872" xr:uid="{CF51E0BB-0299-42EC-80CE-56FDB4F61312}"/>
    <hyperlink ref="K8" r:id="rId25" display="https://dellweb.bfa.nsf.gov/AwdLst2/BOTTOM.ASP?DRILLINFO=ABST2141543" xr:uid="{2321A880-6F90-4253-B133-F6798790B026}"/>
    <hyperlink ref="K14" r:id="rId26" display="https://dellweb.bfa.nsf.gov/AwdLst2/BOTTOM.ASP?DRILLINFO=ABST1653998" xr:uid="{9D2BE244-603D-4105-A754-C99DF9C14721}"/>
    <hyperlink ref="K16" r:id="rId27" display="https://dellweb.bfa.nsf.gov/AwdLst2/BOTTOM.ASP?DRILLINFO=ABST1331872" xr:uid="{11049D56-E02D-4CB0-A4E3-47C4D9FCBA42}"/>
    <hyperlink ref="T5" r:id="rId28" display="https://dellweb.bfa.nsf.gov/AwdLst2/BOTTOM.ASP?DRILLINFO=ABST2102342" xr:uid="{FF3255D5-BF3C-44F0-835E-28884D8921B5}"/>
    <hyperlink ref="T8" r:id="rId29" display="https://dellweb.bfa.nsf.gov/AwdLst2/BOTTOM.ASP?DRILLINFO=ABST2120038" xr:uid="{6BC6E351-44BC-4711-A966-74BDE24854CC}"/>
    <hyperlink ref="T2" r:id="rId30" display="https://dellweb.bfa.nsf.gov/AwdLst2/BOTTOM.ASP?DRILLINFO=ABST2118125" xr:uid="{55431BFC-8CFC-4C7F-A0AB-EC374B04F25C}"/>
    <hyperlink ref="T9" r:id="rId31" display="https://dellweb.bfa.nsf.gov/AwdLst2/BOTTOM.ASP?DRILLINFO=ABST2012839" xr:uid="{15FBC0E9-E245-478A-8640-A84ECA6FEE67}"/>
    <hyperlink ref="T6" r:id="rId32" display="https://dellweb.bfa.nsf.gov/AwdLst2/BOTTOM.ASP?DRILLINFO=ABST1331872" xr:uid="{EBCEAA2A-B703-4C17-8A9F-791DB79E1E78}"/>
    <hyperlink ref="T3" r:id="rId33" display="https://dellweb.bfa.nsf.gov/AwdLst2/BOTTOM.ASP?DRILLINFO=ABST2015616" xr:uid="{35C2A76B-EC7A-43E4-9EA6-1BBCBB860ABB}"/>
    <hyperlink ref="T7" r:id="rId34" display="https://dellweb.bfa.nsf.gov/AwdLst2/BOTTOM.ASP?DRILLINFO=ABST1331872" xr:uid="{8DB5D98F-B3D9-4A60-A737-5FC54D6E73E5}"/>
    <hyperlink ref="T4" r:id="rId35" display="https://dellweb.bfa.nsf.gov/AwdLst2/BOTTOM.ASP?DRILLINFO=ABST2141543" xr:uid="{5954A3BA-D521-448A-A86B-DBBF0E625A76}"/>
    <hyperlink ref="AC2" r:id="rId36" display="https://dellweb.bfa.nsf.gov/AwdLst2/BOTTOM.ASP?DRILLINFO=ABST2015616" xr:uid="{F4CF5A22-A3FC-4ADA-8A0D-A275B0F21F76}"/>
    <hyperlink ref="AC5" r:id="rId37" display="https://dellweb.bfa.nsf.gov/AwdLst2/BOTTOM.ASP?DRILLINFO=ABST2027608" xr:uid="{A3747CE2-562A-47F3-B345-C665BA68180E}"/>
    <hyperlink ref="AC8" r:id="rId38" display="https://dellweb.bfa.nsf.gov/AwdLst2/BOTTOM.ASP?DRILLINFO=ABST1504528" xr:uid="{01DB8CB9-5D69-4677-867B-C66D60622492}"/>
    <hyperlink ref="AC4" r:id="rId39" display="https://dellweb.bfa.nsf.gov/AwdLst2/BOTTOM.ASP?DRILLINFO=ABST1935839" xr:uid="{A3641ED0-4CE0-443F-927B-0BB9800F9E76}"/>
    <hyperlink ref="AC10" r:id="rId40" display="https://dellweb.bfa.nsf.gov/AwdLst2/BOTTOM.ASP?DRILLINFO=ABST2019074" xr:uid="{A16D2072-F3C1-4632-8633-120F69B4E596}"/>
    <hyperlink ref="AC11" r:id="rId41" display="https://dellweb.bfa.nsf.gov/AwdLst2/BOTTOM.ASP?DRILLINFO=ABST2019074" xr:uid="{238296F7-DFA8-4243-9EAD-669B72E0D40B}"/>
    <hyperlink ref="AC12" r:id="rId42" display="https://dellweb.bfa.nsf.gov/AwdLst2/BOTTOM.ASP?DRILLINFO=ABST2004257" xr:uid="{01BCF499-0CF0-4365-8C73-26EBFE8904A7}"/>
    <hyperlink ref="AC13" r:id="rId43" display="https://dellweb.bfa.nsf.gov/AwdLst2/BOTTOM.ASP?DRILLINFO=ABST2004257" xr:uid="{8EA96620-418D-4BF0-B61D-BD687F6FD431}"/>
    <hyperlink ref="AC14" r:id="rId44" display="https://dellweb.bfa.nsf.gov/AwdLst2/BOTTOM.ASP?DRILLINFO=ABST2004257" xr:uid="{63E878D7-E61E-4B7E-80F2-C5FDF03B2E04}"/>
    <hyperlink ref="AC9" r:id="rId45" display="https://dellweb.bfa.nsf.gov/AwdLst2/BOTTOM.ASP?DRILLINFO=ABST2037438" xr:uid="{BD56287C-3DD6-48CB-A988-2CAF2DD18A6D}"/>
    <hyperlink ref="AC3" r:id="rId46" display="https://dellweb.bfa.nsf.gov/AwdLst2/BOTTOM.ASP?DRILLINFO=ABST2015616" xr:uid="{CF4309B7-B9B7-469B-BF47-01FE3B3CCB10}"/>
    <hyperlink ref="AC6" r:id="rId47" display="https://dellweb.bfa.nsf.gov/AwdLst2/BOTTOM.ASP?DRILLINFO=ABST1953525" xr:uid="{CFCA24FE-ED42-4A10-BB76-4E8C383F87B6}"/>
    <hyperlink ref="AC7" r:id="rId48" display="https://dellweb.bfa.nsf.gov/AwdLst2/BOTTOM.ASP?DRILLINFO=ABST1953525" xr:uid="{ED05D7B0-B669-4254-808C-FD26FBF82DD9}"/>
    <hyperlink ref="AL3" r:id="rId49" display="https://dellweb.bfa.nsf.gov/AwdLst2/BOTTOM.ASP?DRILLINFO=ABST1504528" xr:uid="{359613E8-E4F9-45AC-9909-BFBBAAC6442D}"/>
    <hyperlink ref="AL4" r:id="rId50" display="https://dellweb.bfa.nsf.gov/AwdLst2/BOTTOM.ASP?DRILLINFO=ABST1331872" xr:uid="{6330210B-AAE0-48BF-8377-33EEB7686E78}"/>
    <hyperlink ref="AL7" r:id="rId51" display="https://dellweb.bfa.nsf.gov/AwdLst2/BOTTOM.ASP?DRILLINFO=ABST1904166" xr:uid="{E2EB3CBC-63EE-482D-8285-26A384EE4778}"/>
    <hyperlink ref="AL5" r:id="rId52" display="https://dellweb.bfa.nsf.gov/AwdLst2/BOTTOM.ASP?DRILLINFO=ABST1653998" xr:uid="{8B44BA2C-50B1-47C9-AE75-4E9D796D3DF7}"/>
    <hyperlink ref="AL2" r:id="rId53" display="https://dellweb.bfa.nsf.gov/AwdLst2/BOTTOM.ASP?DRILLINFO=ABST1914946" xr:uid="{2D61935A-6296-48A0-AB4B-F82E90C1851F}"/>
    <hyperlink ref="AL8" r:id="rId54" display="https://dellweb.bfa.nsf.gov/AwdLst2/BOTTOM.ASP?DRILLINFO=ABST1615146" xr:uid="{F7E19262-E276-46E7-B825-A25A1B55B708}"/>
    <hyperlink ref="AL6" r:id="rId55" display="https://dellweb.bfa.nsf.gov/AwdLst2/BOTTOM.ASP?DRILLINFO=ABST1817597" xr:uid="{FAF4BA66-4DD4-4D7C-8E19-715CDC8ED869}"/>
  </hyperlinks>
  <pageMargins left="0.7" right="0.7" top="0.75" bottom="0.75" header="0.3" footer="0.3"/>
  <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UI Total</vt:lpstr>
      <vt:lpstr>BSU Total</vt:lpstr>
      <vt:lpstr>ISU Total</vt:lpstr>
      <vt:lpstr>UI Data</vt:lpstr>
      <vt:lpstr>BSU Data</vt:lpstr>
      <vt:lpstr>ISU Data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Noble, Tami (tnoble@uidaho.edu)</dc:creator>
  <cp:lastModifiedBy>Noble, Tami (tnoble@uidaho.edu)</cp:lastModifiedBy>
  <dcterms:created xsi:type="dcterms:W3CDTF">2023-11-14T16:13:09Z</dcterms:created>
  <dcterms:modified xsi:type="dcterms:W3CDTF">2023-12-01T19:15:33Z</dcterms:modified>
</cp:coreProperties>
</file>