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papakonstantinou\Desktop\"/>
    </mc:Choice>
  </mc:AlternateContent>
  <bookViews>
    <workbookView activeTab="1" windowHeight="7755" windowWidth="20490" xWindow="0" yWindow="0"/>
  </bookViews>
  <sheets>
    <sheet name="Question 2a" sheetId="1" r:id="rId1"/>
    <sheet name="Question 2b" sheetId="2" r:id="rId2"/>
    <sheet name="Questio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<sst xmlns="http://schemas.openxmlformats.org/spreadsheetml/2006/main" count="41" uniqueCount="24">
  <si>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year</t>
  </si>
  <si>
    <t>capital cost</t>
  </si>
  <si>
    <t>operation</t>
  </si>
  <si>
    <t>land compensation</t>
  </si>
  <si>
    <t>total</t>
  </si>
  <si>
    <t>generation</t>
  </si>
  <si>
    <t>GWh</t>
  </si>
  <si>
    <t>million$</t>
  </si>
  <si>
    <t>dr</t>
  </si>
  <si>
    <t>NPV</t>
  </si>
  <si>
    <t>tariff $/KWh</t>
  </si>
  <si>
    <t>revenue</t>
  </si>
  <si>
    <t>irr</t>
  </si>
  <si>
    <t>number of cars</t>
  </si>
  <si>
    <t>number of gasoline powered</t>
  </si>
  <si>
    <t>number of electricity powered</t>
  </si>
  <si>
    <t>electricity needed per year</t>
  </si>
  <si>
    <t>solar power capacity</t>
  </si>
  <si>
    <t>MWh</t>
  </si>
  <si>
    <t>MW</t>
  </si>
  <si>
    <t>increase</t>
  </si>
  <si>
    <t>rate increase</t>
  </si>
  <si>
    <t>LCOE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</si>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</sst>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count="1" mc:Ignorable="x14ac">
  <numFmts count="37">
    <numFmt numFmtId="0" formatCode="General"/>
    <numFmt numFmtId="1" formatCode="0"/>
    <numFmt numFmtId="2" formatCode="0.00"/>
    <numFmt numFmtId="3" formatCode="#,##0"/>
    <numFmt numFmtId="4" formatCode="#,##0.00"/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9" formatCode="0%"/>
    <numFmt numFmtId="10" formatCode="0.00%"/>
    <numFmt numFmtId="11" formatCode="0.00E+00"/>
    <numFmt numFmtId="12" formatCode="# ?/?"/>
    <numFmt numFmtId="13" formatCode="# ??/??"/>
    <numFmt numFmtId="14" formatCode="m/d/yyyy"/>
    <numFmt numFmtId="15" formatCode="d-mmm-yy"/>
    <numFmt numFmtId="16" formatCode="d-mmm"/>
    <numFmt numFmtId="17" formatCode="mmm-yy"/>
    <numFmt numFmtId="18" formatCode="h:mm AM/PM"/>
    <numFmt numFmtId="19" formatCode="h:mm:ss AM/PM"/>
    <numFmt numFmtId="20" formatCode="h:mm"/>
    <numFmt numFmtId="21" formatCode="h:mm:ss"/>
    <numFmt numFmtId="22" formatCode="m/d/yyyy h:mm"/>
    <numFmt numFmtId="37" formatCode="_(#,##0_);(#,##0)"/>
    <numFmt numFmtId="38" formatCode="_(#,##0_);[Red](#,##0)"/>
    <numFmt numFmtId="39" formatCode="_(#,##0.00_);(#,##0.00)"/>
    <numFmt numFmtId="40" formatCode="_(#,##0.00_);[Red](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45" formatCode="mm:ss"/>
    <numFmt numFmtId="46" formatCode="[h]:mm:ss"/>
    <numFmt numFmtId="47" formatCode="mm:ss.0"/>
    <numFmt numFmtId="48" formatCode="##0.0E+0"/>
    <numFmt numFmtId="49" formatCode="@"/>
    <numFmt numFmtId="164" formatCode="&quot;$&quot;#,##0.00_);[Red]\(&quot;$&quot;#,##0.00\)"/>
  </numFmts>
  <fonts count="1">
    <font>
      <name val="Calibri"/>
      <family val="2"/>
      <color rgb="FF000000"/>
      <sz val="1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70AD47"/>
        <bgColor indexed="64"/>
      </patternFill>
    </fill>
  </fills>
  <borders count="4">
    <border diagonalDown="1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1">
      <left style="none">
        <color rgb="FF000000"/>
      </left>
      <right style="none">
        <color rgb="FF000000"/>
      </right>
      <top style="thin"/>
      <bottom style="double"/>
      <diagonal style="none">
        <color rgb="FF000000"/>
      </diagonal>
    </border>
    <border diagonalDown="1"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 diagonalDown="1">
      <left style="none">
        <color rgb="FF000000"/>
      </left>
      <right style="none">
        <color rgb="FF000000"/>
      </right>
      <top style="none">
        <color rgb="FF000000"/>
      </top>
      <bottom style="double"/>
      <diagonal style="none">
        <color rgb="FF000000"/>
      </diagonal>
    </border>
  </borders>
  <cellStyleXfs count="1">
    <xf numFmtId="0" fontId="0" fillId="0" borderId="0" xf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2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E4" sqref="E4"/>
    </sheetView>
  </sheetViews>
  <sheetFormatPr baseColWidth="8" defaultRowHeight="15"/>
  <cols>
    <col min="1" max="1" width="7.28515625" style="1" customWidth="1"/>
    <col min="2" max="2" width="14" style="1" customWidth="1"/>
    <col min="3" max="3" width="12.42578125" style="1" bestFit="1" customWidth="1"/>
    <col min="4" max="4" width="11.85546875" style="1" customWidth="1"/>
    <col min="5" max="5" width="20.28515625" style="1" customWidth="1"/>
    <col min="6" max="6" width="9.85546875" style="1" bestFit="1" customWidth="1"/>
    <col min="9" max="9" width="9.85546875" bestFit="1" customWidth="1"/>
  </cols>
  <sheetData>
    <row r="1" spans="1:9" s="7" customFormat="1" x14ac:dyDescent="0.25">
      <c r="A1" s="6"/>
      <c r="B1" s="6"/>
      <c r="C1" s="6"/>
      <c r="D1" s="6"/>
      <c r="E1" s="6"/>
      <c r="F1" s="6"/>
    </row>
    <row ht="15.75" customHeight="1" r="2" spans="1:9" thickBot="1" x14ac:dyDescent="0.3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  <c r="F2" s="8" t="s">
        <v>4</v>
      </c>
      <c r="H2" s="10" t="s">
        <v>8</v>
      </c>
      <c r="I2" s="11">
        <v>0.066</v>
      </c>
    </row>
    <row ht="16.5" customHeight="1" r="3" spans="1:9" thickBot="1" thickTop="1" x14ac:dyDescent="0.3">
      <c r="A3" s="9"/>
      <c r="B3" s="9" t="s">
        <v>6</v>
      </c>
      <c r="C3" s="9" t="s">
        <v>7</v>
      </c>
      <c r="D3" s="9" t="s">
        <v>7</v>
      </c>
      <c r="E3" s="9" t="s">
        <v>7</v>
      </c>
      <c r="F3" s="9" t="s">
        <v>7</v>
      </c>
    </row>
    <row ht="15.75" customHeight="1" r="4" spans="1:9" thickTop="1" x14ac:dyDescent="0.25">
      <c r="A4" s="3">
        <v>0</v>
      </c>
      <c r="B4" s="3">
        <v>0</v>
      </c>
      <c r="C4" s="3">
        <v>904.5</v>
      </c>
      <c r="D4" s="3">
        <v>0</v>
      </c>
      <c r="E4" s="3">
        <v>1.9287</v>
      </c>
      <c r="F4" s="3">
        <f>E4+C4+D4</f>
        <v>906.4287</v>
      </c>
      <c r="H4" t="s">
        <v>22</v>
      </c>
      <c r="I4" s="2">
        <f>F30/B30</f>
        <v>0.214491522970944</v>
      </c>
    </row>
    <row r="5" spans="1:9" x14ac:dyDescent="0.25">
      <c r="A5" s="3">
        <v>1</v>
      </c>
      <c r="B5" s="3">
        <v>569.5</v>
      </c>
      <c r="C5" s="3"/>
      <c r="D5" s="3">
        <v>45.225</v>
      </c>
      <c r="E5" s="3">
        <v>1.9287</v>
      </c>
      <c r="F5" s="3">
        <f>E5+C5+D5</f>
        <v>47.1537</v>
      </c>
    </row>
    <row r="6" spans="1:9" x14ac:dyDescent="0.25">
      <c r="A6" s="3">
        <v>2</v>
      </c>
      <c r="B6" s="3">
        <v>569.5</v>
      </c>
      <c r="C6" s="3"/>
      <c r="D6" s="3">
        <v>45.225</v>
      </c>
      <c r="E6" s="3">
        <v>1.9287</v>
      </c>
      <c r="F6" s="3">
        <f>E6+C6+D6</f>
        <v>47.1537</v>
      </c>
    </row>
    <row r="7" spans="1:9" x14ac:dyDescent="0.25">
      <c r="A7" s="3">
        <v>3</v>
      </c>
      <c r="B7" s="3">
        <v>569.5</v>
      </c>
      <c r="C7" s="3"/>
      <c r="D7" s="3">
        <v>45.225</v>
      </c>
      <c r="E7" s="3">
        <v>1.9287</v>
      </c>
      <c r="F7" s="3">
        <f>E7+C7+D7</f>
        <v>47.1537</v>
      </c>
    </row>
    <row r="8" spans="1:9" x14ac:dyDescent="0.25">
      <c r="A8" s="3">
        <v>4</v>
      </c>
      <c r="B8" s="3">
        <v>569.5</v>
      </c>
      <c r="C8" s="3"/>
      <c r="D8" s="3">
        <v>45.225</v>
      </c>
      <c r="E8" s="3">
        <v>1.9287</v>
      </c>
      <c r="F8" s="3">
        <f>E8+C8+D8</f>
        <v>47.1537</v>
      </c>
    </row>
    <row r="9" spans="1:9" x14ac:dyDescent="0.25">
      <c r="A9" s="3">
        <v>5</v>
      </c>
      <c r="B9" s="3">
        <v>569.5</v>
      </c>
      <c r="C9" s="3"/>
      <c r="D9" s="3">
        <v>45.225</v>
      </c>
      <c r="E9" s="3">
        <v>1.9287</v>
      </c>
      <c r="F9" s="3">
        <f>E9+C9+D9</f>
        <v>47.1537</v>
      </c>
    </row>
    <row r="10" spans="1:9" x14ac:dyDescent="0.25">
      <c r="A10" s="3">
        <v>6</v>
      </c>
      <c r="B10" s="3">
        <v>569.5</v>
      </c>
      <c r="C10" s="3"/>
      <c r="D10" s="3">
        <v>45.225</v>
      </c>
      <c r="E10" s="3">
        <v>1.9287</v>
      </c>
      <c r="F10" s="3">
        <f>E10+C10+D10</f>
        <v>47.1537</v>
      </c>
    </row>
    <row r="11" spans="1:9" x14ac:dyDescent="0.25">
      <c r="A11" s="3">
        <v>7</v>
      </c>
      <c r="B11" s="3">
        <v>569.5</v>
      </c>
      <c r="C11" s="3"/>
      <c r="D11" s="3">
        <v>45.225</v>
      </c>
      <c r="E11" s="3">
        <v>1.9287</v>
      </c>
      <c r="F11" s="3">
        <f>E11+C11+D11</f>
        <v>47.1537</v>
      </c>
    </row>
    <row r="12" spans="1:9" x14ac:dyDescent="0.25">
      <c r="A12" s="3">
        <v>8</v>
      </c>
      <c r="B12" s="3">
        <v>569.5</v>
      </c>
      <c r="C12" s="3"/>
      <c r="D12" s="3">
        <v>45.225</v>
      </c>
      <c r="E12" s="3">
        <v>1.9287</v>
      </c>
      <c r="F12" s="3">
        <f>E12+C12+D12</f>
        <v>47.1537</v>
      </c>
    </row>
    <row r="13" spans="1:9" x14ac:dyDescent="0.25">
      <c r="A13" s="3">
        <v>9</v>
      </c>
      <c r="B13" s="3">
        <v>569.5</v>
      </c>
      <c r="C13" s="3"/>
      <c r="D13" s="3">
        <v>45.225</v>
      </c>
      <c r="E13" s="3">
        <v>1.9287</v>
      </c>
      <c r="F13" s="3">
        <f>E13+C13+D13</f>
        <v>47.1537</v>
      </c>
    </row>
    <row r="14" spans="1:9" x14ac:dyDescent="0.25">
      <c r="A14" s="3">
        <v>10</v>
      </c>
      <c r="B14" s="3">
        <v>569.5</v>
      </c>
      <c r="C14" s="3"/>
      <c r="D14" s="3">
        <v>45.225</v>
      </c>
      <c r="E14" s="3">
        <v>1.9287</v>
      </c>
      <c r="F14" s="3">
        <f>E14+C14+D14</f>
        <v>47.1537</v>
      </c>
    </row>
    <row r="15" spans="1:9" x14ac:dyDescent="0.25">
      <c r="A15" s="3">
        <v>11</v>
      </c>
      <c r="B15" s="3">
        <v>569.5</v>
      </c>
      <c r="C15" s="3"/>
      <c r="D15" s="3">
        <v>45.225</v>
      </c>
      <c r="E15" s="3">
        <v>1.9287</v>
      </c>
      <c r="F15" s="3">
        <f>E15+C15+D15</f>
        <v>47.1537</v>
      </c>
    </row>
    <row r="16" spans="1:9" x14ac:dyDescent="0.25">
      <c r="A16" s="3">
        <v>12</v>
      </c>
      <c r="B16" s="3">
        <v>569.5</v>
      </c>
      <c r="C16" s="3"/>
      <c r="D16" s="3">
        <v>45.225</v>
      </c>
      <c r="E16" s="3">
        <v>1.9287</v>
      </c>
      <c r="F16" s="3">
        <f>E16+C16+D16</f>
        <v>47.1537</v>
      </c>
    </row>
    <row r="17" spans="1:6" x14ac:dyDescent="0.25">
      <c r="A17" s="3">
        <v>13</v>
      </c>
      <c r="B17" s="3">
        <v>569.5</v>
      </c>
      <c r="C17" s="3"/>
      <c r="D17" s="3">
        <v>45.225</v>
      </c>
      <c r="E17" s="3">
        <v>1.9287</v>
      </c>
      <c r="F17" s="3">
        <f>E17+C17+D17</f>
        <v>47.1537</v>
      </c>
    </row>
    <row r="18" spans="1:6" x14ac:dyDescent="0.25">
      <c r="A18" s="3">
        <v>14</v>
      </c>
      <c r="B18" s="3">
        <v>569.5</v>
      </c>
      <c r="C18" s="3"/>
      <c r="D18" s="3">
        <v>45.225</v>
      </c>
      <c r="E18" s="3">
        <v>1.9287</v>
      </c>
      <c r="F18" s="3">
        <f>E18+C18+D18</f>
        <v>47.1537</v>
      </c>
    </row>
    <row r="19" spans="1:6" x14ac:dyDescent="0.25">
      <c r="A19" s="3">
        <v>15</v>
      </c>
      <c r="B19" s="3">
        <v>569.5</v>
      </c>
      <c r="C19" s="3"/>
      <c r="D19" s="3">
        <v>45.225</v>
      </c>
      <c r="E19" s="3">
        <v>1.9287</v>
      </c>
      <c r="F19" s="3">
        <f>E19+C19+D19</f>
        <v>47.1537</v>
      </c>
    </row>
    <row r="20" spans="1:6" x14ac:dyDescent="0.25">
      <c r="A20" s="3">
        <v>16</v>
      </c>
      <c r="B20" s="3">
        <v>569.5</v>
      </c>
      <c r="C20" s="3"/>
      <c r="D20" s="3">
        <v>45.225</v>
      </c>
      <c r="E20" s="3">
        <v>1.9287</v>
      </c>
      <c r="F20" s="3">
        <f>E20+C20+D20</f>
        <v>47.1537</v>
      </c>
    </row>
    <row r="21" spans="1:6" x14ac:dyDescent="0.25">
      <c r="A21" s="3">
        <v>17</v>
      </c>
      <c r="B21" s="3">
        <v>569.5</v>
      </c>
      <c r="C21" s="3"/>
      <c r="D21" s="3">
        <v>45.225</v>
      </c>
      <c r="E21" s="3">
        <v>1.9287</v>
      </c>
      <c r="F21" s="3">
        <f>E21+C21+D21</f>
        <v>47.1537</v>
      </c>
    </row>
    <row r="22" spans="1:6" x14ac:dyDescent="0.25">
      <c r="A22" s="3">
        <v>18</v>
      </c>
      <c r="B22" s="3">
        <v>569.5</v>
      </c>
      <c r="C22" s="3"/>
      <c r="D22" s="3">
        <v>45.225</v>
      </c>
      <c r="E22" s="3">
        <v>1.9287</v>
      </c>
      <c r="F22" s="3">
        <f>E22+C22+D22</f>
        <v>47.1537</v>
      </c>
    </row>
    <row r="23" spans="1:6" x14ac:dyDescent="0.25">
      <c r="A23" s="3">
        <v>19</v>
      </c>
      <c r="B23" s="3">
        <v>569.5</v>
      </c>
      <c r="C23" s="3"/>
      <c r="D23" s="3">
        <v>45.225</v>
      </c>
      <c r="E23" s="3">
        <v>1.9287</v>
      </c>
      <c r="F23" s="3">
        <f>E23+C23+D23</f>
        <v>47.1537</v>
      </c>
    </row>
    <row r="24" spans="1:6" x14ac:dyDescent="0.25">
      <c r="A24" s="3">
        <v>20</v>
      </c>
      <c r="B24" s="3">
        <v>569.5</v>
      </c>
      <c r="C24" s="3"/>
      <c r="D24" s="3">
        <v>45.225</v>
      </c>
      <c r="E24" s="3">
        <v>1.9287</v>
      </c>
      <c r="F24" s="3">
        <f>E24+C24+D24</f>
        <v>47.1537</v>
      </c>
    </row>
    <row r="25" spans="1:6" x14ac:dyDescent="0.25">
      <c r="A25" s="3">
        <v>21</v>
      </c>
      <c r="B25" s="3">
        <v>569.5</v>
      </c>
      <c r="C25" s="3"/>
      <c r="D25" s="3">
        <v>45.225</v>
      </c>
      <c r="E25" s="3">
        <v>1.9287</v>
      </c>
      <c r="F25" s="3">
        <f>E25+C25+D25</f>
        <v>47.1537</v>
      </c>
    </row>
    <row r="26" spans="1:6" x14ac:dyDescent="0.25">
      <c r="A26" s="3">
        <v>22</v>
      </c>
      <c r="B26" s="3">
        <v>569.5</v>
      </c>
      <c r="C26" s="3"/>
      <c r="D26" s="3">
        <v>45.225</v>
      </c>
      <c r="E26" s="3">
        <v>1.9287</v>
      </c>
      <c r="F26" s="3">
        <f>E26+C26+D26</f>
        <v>47.1537</v>
      </c>
    </row>
    <row r="27" spans="1:6" x14ac:dyDescent="0.25">
      <c r="A27" s="3">
        <v>23</v>
      </c>
      <c r="B27" s="3">
        <v>569.5</v>
      </c>
      <c r="C27" s="3"/>
      <c r="D27" s="3">
        <v>45.225</v>
      </c>
      <c r="E27" s="3">
        <v>1.9287</v>
      </c>
      <c r="F27" s="3">
        <f>E27+C27+D27</f>
        <v>47.1537</v>
      </c>
    </row>
    <row r="28" spans="1:6" x14ac:dyDescent="0.25">
      <c r="A28" s="3">
        <v>24</v>
      </c>
      <c r="B28" s="3">
        <v>569.5</v>
      </c>
      <c r="C28" s="3"/>
      <c r="D28" s="3">
        <v>45.225</v>
      </c>
      <c r="E28" s="3">
        <v>1.9287</v>
      </c>
      <c r="F28" s="3">
        <f>E28+C28+D28</f>
        <v>47.1537</v>
      </c>
    </row>
    <row r="29" spans="1:6" x14ac:dyDescent="0.25">
      <c r="A29" s="3">
        <v>25</v>
      </c>
      <c r="B29" s="3">
        <v>569.5</v>
      </c>
      <c r="C29" s="3"/>
      <c r="D29" s="3">
        <v>45.225</v>
      </c>
      <c r="E29" s="3">
        <v>1.9287</v>
      </c>
      <c r="F29" s="3">
        <f>E29+C29+D29</f>
        <v>47.1537</v>
      </c>
    </row>
    <row r="30" spans="1:6" x14ac:dyDescent="0.25">
      <c r="A30" s="4" t="s">
        <v>9</v>
      </c>
      <c r="B30" s="5">
        <f>NPV(I2,B4:B29)</f>
        <v>6456.74167918708</v>
      </c>
      <c r="C30" s="4"/>
      <c r="D30" s="4"/>
      <c r="E30" s="4"/>
      <c r="F30" s="5">
        <f>NPV(I2,F4:F29)</f>
        <v>1384.91635619881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F1" workbookViewId="0" tabSelected="1">
      <selection pane="topLeft" activeCell="F5" sqref="F5"/>
    </sheetView>
  </sheetViews>
  <sheetFormatPr baseColWidth="8" defaultRowHeight="15"/>
  <cols>
    <col min="2" max="2" width="12.140625" customWidth="1"/>
    <col min="3" max="3" width="13.5703125" customWidth="1"/>
    <col min="4" max="4" width="12.85546875" customWidth="1"/>
    <col min="5" max="5" width="20.85546875" customWidth="1"/>
    <col min="6" max="6" width="20.85546875" customWidth="1"/>
    <col min="7" max="7" width="12" customWidth="1"/>
    <col min="9" max="9" width="11.85546875" bestFit="1" customWidth="1"/>
  </cols>
  <sheetData>
    <row r="2" spans="1:11" x14ac:dyDescent="0.25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  <c r="F2" s="8" t="s">
        <v>11</v>
      </c>
      <c r="G2" s="8" t="s">
        <v>4</v>
      </c>
    </row>
    <row ht="15.75" customHeight="1" r="3" spans="1:11" thickBot="1" x14ac:dyDescent="0.3">
      <c r="A3" s="9"/>
      <c r="B3" s="9" t="s">
        <v>6</v>
      </c>
      <c r="C3" s="9" t="s">
        <v>7</v>
      </c>
      <c r="D3" s="9" t="s">
        <v>7</v>
      </c>
      <c r="E3" s="9" t="s">
        <v>7</v>
      </c>
      <c r="F3" s="9" t="s">
        <v>7</v>
      </c>
      <c r="G3" s="9" t="s">
        <v>7</v>
      </c>
    </row>
    <row ht="15.75" customHeight="1" r="4" spans="1:11" thickTop="1" x14ac:dyDescent="0.25">
      <c r="A4" s="3">
        <v>0</v>
      </c>
      <c r="B4" s="3">
        <v>0</v>
      </c>
      <c r="C4">
        <v>-904.5</v>
      </c>
      <c r="D4" s="3">
        <v>0</v>
      </c>
      <c r="E4" s="3">
        <v>-1.9287</v>
      </c>
      <c r="F4" s="3"/>
      <c r="G4" s="3">
        <f>F4+E4+C4+D4</f>
        <v>-906.4287</v>
      </c>
    </row>
    <row ht="15.75" customHeight="1" r="5" spans="1:11" thickBot="1" x14ac:dyDescent="0.3">
      <c r="A5" s="3">
        <v>1</v>
      </c>
      <c r="B5" s="3">
        <v>569.5</v>
      </c>
      <c r="C5" s="3"/>
      <c r="D5" s="3">
        <v>-45.225</v>
      </c>
      <c r="E5" s="3">
        <v>-1.9287</v>
      </c>
      <c r="F5" s="3">
        <f>$J$5*B5</f>
        <v>170.85</v>
      </c>
      <c r="G5" s="3">
        <f>F5+E5+C5+D5</f>
        <v>123.6963</v>
      </c>
      <c r="I5" s="13" t="s">
        <v>10</v>
      </c>
      <c r="J5" s="13">
        <v>0.3</v>
      </c>
    </row>
    <row ht="15.75" customHeight="1" r="6" spans="1:11" thickTop="1" x14ac:dyDescent="0.25">
      <c r="A6" s="3">
        <v>2</v>
      </c>
      <c r="B6" s="3">
        <v>569.5</v>
      </c>
      <c r="C6" s="3"/>
      <c r="D6" s="3">
        <v>-45.225</v>
      </c>
      <c r="E6" s="3">
        <v>-1.9287</v>
      </c>
      <c r="F6" s="3">
        <f>$J$5*B6</f>
        <v>170.85</v>
      </c>
      <c r="G6" s="3">
        <f>F6+E6+C6+D6</f>
        <v>123.6963</v>
      </c>
    </row>
    <row r="7" spans="1:11" x14ac:dyDescent="0.25">
      <c r="A7" s="3">
        <v>3</v>
      </c>
      <c r="B7" s="3">
        <v>569.5</v>
      </c>
      <c r="C7" s="3"/>
      <c r="D7" s="3">
        <v>-45.225</v>
      </c>
      <c r="E7" s="3">
        <v>-1.9287</v>
      </c>
      <c r="F7" s="3">
        <f>$J$5*B7</f>
        <v>170.85</v>
      </c>
      <c r="G7" s="3">
        <f>F7+E7+C7+D7</f>
        <v>123.6963</v>
      </c>
    </row>
    <row ht="15.75" customHeight="1" r="8" spans="1:11" thickBot="1" x14ac:dyDescent="0.3">
      <c r="A8" s="3">
        <v>4</v>
      </c>
      <c r="B8" s="3">
        <v>569.5</v>
      </c>
      <c r="C8" s="3"/>
      <c r="D8" s="3">
        <v>-45.225</v>
      </c>
      <c r="E8" s="3">
        <v>-1.9287</v>
      </c>
      <c r="F8" s="3">
        <f>$J$5*B8</f>
        <v>170.85</v>
      </c>
      <c r="G8" s="3">
        <f>F8+E8+C8+D8</f>
        <v>123.6963</v>
      </c>
      <c r="I8" s="14" t="s">
        <v>12</v>
      </c>
      <c r="J8" s="17">
        <f>IRR(G4:G29)</f>
        <v>0.13004150390625</v>
      </c>
    </row>
    <row ht="16.5" customHeight="1" r="9" spans="1:11" thickBot="1" thickTop="1" x14ac:dyDescent="0.3">
      <c r="A9" s="3">
        <v>5</v>
      </c>
      <c r="B9" s="3">
        <v>569.5</v>
      </c>
      <c r="C9" s="3"/>
      <c r="D9" s="3">
        <v>-45.225</v>
      </c>
      <c r="E9" s="3">
        <v>-1.9287</v>
      </c>
      <c r="F9" s="3">
        <f>$J$5*B9</f>
        <v>170.85</v>
      </c>
      <c r="G9" s="3">
        <f>F9+E9+C9+D9</f>
        <v>123.6963</v>
      </c>
      <c r="J9" s="18">
        <f>J8*100</f>
        <v>13.004150390625</v>
      </c>
      <c r="K9" s="18" t="s">
        <v>23</v>
      </c>
    </row>
    <row ht="15.75" customHeight="1" r="10" spans="1:11" thickTop="1" x14ac:dyDescent="0.25">
      <c r="A10" s="3">
        <v>6</v>
      </c>
      <c r="B10" s="3">
        <v>569.5</v>
      </c>
      <c r="C10" s="3"/>
      <c r="D10" s="3">
        <v>-45.225</v>
      </c>
      <c r="E10" s="3">
        <v>-1.9287</v>
      </c>
      <c r="F10" s="3">
        <f>$J$5*B10</f>
        <v>170.85</v>
      </c>
      <c r="G10" s="3">
        <f>F10+E10+C10+D10</f>
        <v>123.6963</v>
      </c>
    </row>
    <row r="11" spans="1:11" x14ac:dyDescent="0.25">
      <c r="A11" s="3">
        <v>7</v>
      </c>
      <c r="B11" s="3">
        <v>569.5</v>
      </c>
      <c r="C11" s="3"/>
      <c r="D11" s="3">
        <v>-45.225</v>
      </c>
      <c r="E11" s="3">
        <v>-1.9287</v>
      </c>
      <c r="F11" s="3">
        <f>$J$5*B11</f>
        <v>170.85</v>
      </c>
      <c r="G11" s="3">
        <f>F11+E11+C11+D11</f>
        <v>123.6963</v>
      </c>
    </row>
    <row r="12" spans="1:11" x14ac:dyDescent="0.25">
      <c r="A12" s="3">
        <v>8</v>
      </c>
      <c r="B12" s="3">
        <v>569.5</v>
      </c>
      <c r="C12" s="3"/>
      <c r="D12" s="3">
        <v>-45.225</v>
      </c>
      <c r="E12" s="3">
        <v>-1.9287</v>
      </c>
      <c r="F12" s="3">
        <f>$J$5*B12</f>
        <v>170.85</v>
      </c>
      <c r="G12" s="3">
        <f>F12+E12+C12+D12</f>
        <v>123.6963</v>
      </c>
    </row>
    <row r="13" spans="1:11" x14ac:dyDescent="0.25">
      <c r="A13" s="3">
        <v>9</v>
      </c>
      <c r="B13" s="3">
        <v>569.5</v>
      </c>
      <c r="C13" s="3"/>
      <c r="D13" s="3">
        <v>-45.225</v>
      </c>
      <c r="E13" s="3">
        <v>-1.9287</v>
      </c>
      <c r="F13" s="3">
        <f>$J$5*B13</f>
        <v>170.85</v>
      </c>
      <c r="G13" s="3">
        <f>F13+E13+C13+D13</f>
        <v>123.6963</v>
      </c>
    </row>
    <row r="14" spans="1:11" x14ac:dyDescent="0.25">
      <c r="A14" s="3">
        <v>10</v>
      </c>
      <c r="B14" s="3">
        <v>569.5</v>
      </c>
      <c r="C14" s="3"/>
      <c r="D14" s="3">
        <v>-45.225</v>
      </c>
      <c r="E14" s="3">
        <v>-1.9287</v>
      </c>
      <c r="F14" s="3">
        <f>$J$5*B14</f>
        <v>170.85</v>
      </c>
      <c r="G14" s="3">
        <f>F14+E14+C14+D14</f>
        <v>123.6963</v>
      </c>
    </row>
    <row r="15" spans="1:11" x14ac:dyDescent="0.25">
      <c r="A15" s="3">
        <v>11</v>
      </c>
      <c r="B15" s="3">
        <v>569.5</v>
      </c>
      <c r="C15" s="3"/>
      <c r="D15" s="3">
        <v>-45.225</v>
      </c>
      <c r="E15" s="3">
        <v>-1.9287</v>
      </c>
      <c r="F15" s="3">
        <f>$J$5*B15</f>
        <v>170.85</v>
      </c>
      <c r="G15" s="3">
        <f>F15+E15+C15+D15</f>
        <v>123.6963</v>
      </c>
    </row>
    <row r="16" spans="1:11" x14ac:dyDescent="0.25">
      <c r="A16" s="3">
        <v>12</v>
      </c>
      <c r="B16" s="3">
        <v>569.5</v>
      </c>
      <c r="C16" s="3"/>
      <c r="D16" s="3">
        <v>-45.225</v>
      </c>
      <c r="E16" s="3">
        <v>-1.9287</v>
      </c>
      <c r="F16" s="3">
        <f>$J$5*B16</f>
        <v>170.85</v>
      </c>
      <c r="G16" s="3">
        <f>F16+E16+C16+D16</f>
        <v>123.6963</v>
      </c>
    </row>
    <row r="17" spans="1:7" x14ac:dyDescent="0.25">
      <c r="A17" s="3">
        <v>13</v>
      </c>
      <c r="B17" s="3">
        <v>569.5</v>
      </c>
      <c r="C17" s="3"/>
      <c r="D17" s="3">
        <v>-45.225</v>
      </c>
      <c r="E17" s="3">
        <v>-1.9287</v>
      </c>
      <c r="F17" s="3">
        <f>$J$5*B17</f>
        <v>170.85</v>
      </c>
      <c r="G17" s="3">
        <f>F17+E17+C17+D17</f>
        <v>123.6963</v>
      </c>
    </row>
    <row r="18" spans="1:7" x14ac:dyDescent="0.25">
      <c r="A18" s="3">
        <v>14</v>
      </c>
      <c r="B18" s="3">
        <v>569.5</v>
      </c>
      <c r="C18" s="3"/>
      <c r="D18" s="3">
        <v>-45.225</v>
      </c>
      <c r="E18" s="3">
        <v>-1.9287</v>
      </c>
      <c r="F18" s="3">
        <f>$J$5*B18</f>
        <v>170.85</v>
      </c>
      <c r="G18" s="3">
        <f>F18+E18+C18+D18</f>
        <v>123.6963</v>
      </c>
    </row>
    <row r="19" spans="1:7" x14ac:dyDescent="0.25">
      <c r="A19" s="3">
        <v>15</v>
      </c>
      <c r="B19" s="3">
        <v>569.5</v>
      </c>
      <c r="C19" s="3"/>
      <c r="D19" s="3">
        <v>-45.225</v>
      </c>
      <c r="E19" s="3">
        <v>-1.9287</v>
      </c>
      <c r="F19" s="3">
        <f>$J$5*B19</f>
        <v>170.85</v>
      </c>
      <c r="G19" s="3">
        <f>F19+E19+C19+D19</f>
        <v>123.6963</v>
      </c>
    </row>
    <row r="20" spans="1:7" x14ac:dyDescent="0.25">
      <c r="A20" s="3">
        <v>16</v>
      </c>
      <c r="B20" s="3">
        <v>569.5</v>
      </c>
      <c r="C20" s="3"/>
      <c r="D20" s="3">
        <v>-45.225</v>
      </c>
      <c r="E20" s="3">
        <v>-1.9287</v>
      </c>
      <c r="F20" s="3">
        <f>$J$5*B20</f>
        <v>170.85</v>
      </c>
      <c r="G20" s="3">
        <f>F20+E20+C20+D20</f>
        <v>123.6963</v>
      </c>
    </row>
    <row r="21" spans="1:7" x14ac:dyDescent="0.25">
      <c r="A21" s="3">
        <v>17</v>
      </c>
      <c r="B21" s="3">
        <v>569.5</v>
      </c>
      <c r="C21" s="3"/>
      <c r="D21" s="3">
        <v>-45.225</v>
      </c>
      <c r="E21" s="3">
        <v>-1.9287</v>
      </c>
      <c r="F21" s="3">
        <f>$J$5*B21</f>
        <v>170.85</v>
      </c>
      <c r="G21" s="3">
        <f>F21+E21+C21+D21</f>
        <v>123.6963</v>
      </c>
    </row>
    <row r="22" spans="1:7" x14ac:dyDescent="0.25">
      <c r="A22" s="3">
        <v>18</v>
      </c>
      <c r="B22" s="3">
        <v>569.5</v>
      </c>
      <c r="C22" s="3"/>
      <c r="D22" s="3">
        <v>-45.225</v>
      </c>
      <c r="E22" s="3">
        <v>-1.9287</v>
      </c>
      <c r="F22" s="3">
        <f>$J$5*B22</f>
        <v>170.85</v>
      </c>
      <c r="G22" s="3">
        <f>F22+E22+C22+D22</f>
        <v>123.6963</v>
      </c>
    </row>
    <row r="23" spans="1:7" x14ac:dyDescent="0.25">
      <c r="A23" s="3">
        <v>19</v>
      </c>
      <c r="B23" s="3">
        <v>569.5</v>
      </c>
      <c r="C23" s="3"/>
      <c r="D23" s="3">
        <v>-45.225</v>
      </c>
      <c r="E23" s="3">
        <v>-1.9287</v>
      </c>
      <c r="F23" s="3">
        <f>$J$5*B23</f>
        <v>170.85</v>
      </c>
      <c r="G23" s="3">
        <f>F23+E23+C23+D23</f>
        <v>123.6963</v>
      </c>
    </row>
    <row r="24" spans="1:7" x14ac:dyDescent="0.25">
      <c r="A24" s="3">
        <v>20</v>
      </c>
      <c r="B24" s="3">
        <v>569.5</v>
      </c>
      <c r="C24" s="3"/>
      <c r="D24" s="3">
        <v>-45.225</v>
      </c>
      <c r="E24" s="3">
        <v>-1.9287</v>
      </c>
      <c r="F24" s="3">
        <f>$J$5*B24</f>
        <v>170.85</v>
      </c>
      <c r="G24" s="3">
        <f>F24+E24+C24+D24</f>
        <v>123.6963</v>
      </c>
    </row>
    <row r="25" spans="1:7" x14ac:dyDescent="0.25">
      <c r="A25" s="3">
        <v>21</v>
      </c>
      <c r="B25" s="3">
        <v>569.5</v>
      </c>
      <c r="C25" s="3"/>
      <c r="D25" s="3">
        <v>-45.225</v>
      </c>
      <c r="E25" s="3">
        <v>-1.9287</v>
      </c>
      <c r="F25" s="3">
        <f>$J$5*B25</f>
        <v>170.85</v>
      </c>
      <c r="G25" s="3">
        <f>F25+E25+C25+D25</f>
        <v>123.6963</v>
      </c>
    </row>
    <row r="26" spans="1:7" x14ac:dyDescent="0.25">
      <c r="A26" s="3">
        <v>22</v>
      </c>
      <c r="B26" s="3">
        <v>569.5</v>
      </c>
      <c r="C26" s="3"/>
      <c r="D26" s="3">
        <v>-45.225</v>
      </c>
      <c r="E26" s="3">
        <v>-1.9287</v>
      </c>
      <c r="F26" s="3">
        <f>$J$5*B26</f>
        <v>170.85</v>
      </c>
      <c r="G26" s="3">
        <f>F26+E26+C26+D26</f>
        <v>123.6963</v>
      </c>
    </row>
    <row r="27" spans="1:7" x14ac:dyDescent="0.25">
      <c r="A27" s="3">
        <v>23</v>
      </c>
      <c r="B27" s="3">
        <v>569.5</v>
      </c>
      <c r="C27" s="3"/>
      <c r="D27" s="3">
        <v>-45.225</v>
      </c>
      <c r="E27" s="3">
        <v>-1.9287</v>
      </c>
      <c r="F27" s="3">
        <f>$J$5*B27</f>
        <v>170.85</v>
      </c>
      <c r="G27" s="3">
        <f>F27+E27+C27+D27</f>
        <v>123.6963</v>
      </c>
    </row>
    <row r="28" spans="1:7" x14ac:dyDescent="0.25">
      <c r="A28" s="3">
        <v>24</v>
      </c>
      <c r="B28" s="3">
        <v>569.5</v>
      </c>
      <c r="C28" s="3"/>
      <c r="D28" s="3">
        <v>-45.225</v>
      </c>
      <c r="E28" s="3">
        <v>-1.9287</v>
      </c>
      <c r="F28" s="3">
        <f>$J$5*B28</f>
        <v>170.85</v>
      </c>
      <c r="G28" s="3">
        <f>F28+E28+C28+D28</f>
        <v>123.6963</v>
      </c>
    </row>
    <row r="29" spans="1:7" x14ac:dyDescent="0.25">
      <c r="A29" s="3">
        <v>25</v>
      </c>
      <c r="B29" s="3">
        <v>569.5</v>
      </c>
      <c r="C29" s="3"/>
      <c r="D29" s="3">
        <v>-45.225</v>
      </c>
      <c r="E29" s="3">
        <v>-1.9287</v>
      </c>
      <c r="F29" s="3">
        <f>$J$5*B29</f>
        <v>170.85</v>
      </c>
      <c r="G29" s="3">
        <f>F29+E29+C29+D29</f>
        <v>123.6963</v>
      </c>
    </row>
    <row r="30" spans="1:7" x14ac:dyDescent="0.25">
      <c r="A30" s="6"/>
      <c r="B30" s="12"/>
      <c r="C30" s="6"/>
      <c r="D30" s="6"/>
      <c r="E30" s="6"/>
      <c r="F30" s="6"/>
      <c r="G30" s="12"/>
    </row>
    <row r="31" spans="1:7" x14ac:dyDescent="0.25">
      <c r="A31" s="7"/>
      <c r="B31" s="7"/>
      <c r="C31" s="7"/>
      <c r="D31" s="7"/>
      <c r="E31" s="7"/>
      <c r="F31" s="7"/>
      <c r="G31" s="7"/>
    </row>
    <row r="32" spans="1:7" x14ac:dyDescent="0.25">
      <c r="A32" s="7"/>
      <c r="B32" s="7"/>
      <c r="C32" s="7"/>
      <c r="D32" s="7"/>
      <c r="E32" s="7"/>
      <c r="F32" s="7"/>
      <c r="G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D12" sqref="D12"/>
    </sheetView>
  </sheetViews>
  <sheetFormatPr baseColWidth="8" defaultRowHeight="15"/>
  <cols>
    <col min="1" max="1" width="9.140625" style="1" customWidth="1"/>
    <col min="2" max="2" width="14.28515625" style="1" bestFit="1" customWidth="1"/>
    <col min="3" max="3" width="28.5703125" style="1" bestFit="1" customWidth="1"/>
    <col min="4" max="4" width="27.140625" style="1" bestFit="1" customWidth="1"/>
    <col min="5" max="5" width="25.28515625" style="1" bestFit="1" customWidth="1"/>
    <col min="6" max="6" width="19.28515625" style="1" bestFit="1" customWidth="1"/>
    <col min="7" max="7" width="15" style="1" customWidth="1"/>
    <col min="8" max="8" width="12.42578125" style="1" bestFit="1" customWidth="1"/>
  </cols>
  <sheetData>
    <row r="1" spans="1:8" x14ac:dyDescent="0.25">
      <c r="A1" s="16"/>
      <c r="B1" s="16"/>
      <c r="C1" s="16"/>
      <c r="D1" s="16"/>
      <c r="E1" s="16" t="s">
        <v>18</v>
      </c>
      <c r="F1" s="16" t="s">
        <v>19</v>
      </c>
      <c r="G1" s="16" t="s">
        <v>19</v>
      </c>
      <c r="H1" s="16"/>
    </row>
    <row r="2" spans="1:8" x14ac:dyDescent="0.25">
      <c r="A2" s="16" t="s">
        <v>0</v>
      </c>
      <c r="B2" s="16" t="s">
        <v>13</v>
      </c>
      <c r="C2" s="16" t="s">
        <v>15</v>
      </c>
      <c r="D2" s="16" t="s">
        <v>14</v>
      </c>
      <c r="E2" s="16" t="s">
        <v>16</v>
      </c>
      <c r="F2" s="16" t="s">
        <v>17</v>
      </c>
      <c r="G2" s="16" t="s">
        <v>20</v>
      </c>
      <c r="H2" s="16" t="s">
        <v>21</v>
      </c>
    </row>
    <row r="3" spans="1:8" x14ac:dyDescent="0.25">
      <c r="A3" s="15">
        <v>0</v>
      </c>
      <c r="B3" s="15">
        <v>500000</v>
      </c>
      <c r="C3" s="15">
        <v>250000</v>
      </c>
      <c r="D3" s="15">
        <v>250000</v>
      </c>
      <c r="E3" s="15">
        <f>6.6007*C3</f>
        <v>1650175</v>
      </c>
      <c r="F3" s="15">
        <f>E3/1700</f>
        <v>970.691176470588</v>
      </c>
      <c r="G3" s="15">
        <f>F3</f>
        <v>970.691176470588</v>
      </c>
      <c r="H3" s="15"/>
    </row>
    <row r="4" spans="1:8" x14ac:dyDescent="0.25">
      <c r="A4" s="15">
        <v>1</v>
      </c>
      <c r="B4" s="15">
        <f>ROUND(1.03*B3,0)</f>
        <v>515000</v>
      </c>
      <c r="C4" s="15">
        <f>B4-250000</f>
        <v>265000</v>
      </c>
      <c r="D4" s="15">
        <v>250000</v>
      </c>
      <c r="E4" s="15">
        <f>6.6007*C4</f>
        <v>1749185.5</v>
      </c>
      <c r="F4" s="15">
        <f>E4/1700</f>
        <v>1028.93264705882</v>
      </c>
      <c r="G4" s="15">
        <f>F4-F3</f>
        <v>58.2414705882352</v>
      </c>
      <c r="H4" s="15">
        <f>(F4-F3)/F3*100</f>
        <v>5.99999999999999</v>
      </c>
    </row>
    <row r="5" spans="1:8" x14ac:dyDescent="0.25">
      <c r="A5" s="15">
        <v>2</v>
      </c>
      <c r="B5" s="15">
        <f>ROUND(1.03*B4,0)</f>
        <v>530450</v>
      </c>
      <c r="C5" s="15">
        <f>B5-250000</f>
        <v>280450</v>
      </c>
      <c r="D5" s="15">
        <v>250000</v>
      </c>
      <c r="E5" s="15">
        <f>6.6007*C5</f>
        <v>1851166.315</v>
      </c>
      <c r="F5" s="15">
        <f>E5/1700</f>
        <v>1088.92136176471</v>
      </c>
      <c r="G5" s="15">
        <f>F5-F4</f>
        <v>59.9887147058823</v>
      </c>
      <c r="H5" s="15">
        <f>(F5-F4)/F4*100</f>
        <v>5.83018867924528</v>
      </c>
    </row>
    <row r="6" spans="1:8" x14ac:dyDescent="0.25">
      <c r="A6" s="15">
        <v>3</v>
      </c>
      <c r="B6" s="15">
        <f>ROUND(1.03*B5,0)</f>
        <v>546364</v>
      </c>
      <c r="C6" s="15">
        <f>B6-250000</f>
        <v>296364</v>
      </c>
      <c r="D6" s="15">
        <v>250000</v>
      </c>
      <c r="E6" s="15">
        <f>6.6007*C6</f>
        <v>1956209.8548</v>
      </c>
      <c r="F6" s="15">
        <f>E6/1700</f>
        <v>1150.71167929412</v>
      </c>
      <c r="G6" s="15">
        <f>F6-F5</f>
        <v>61.7903175294118</v>
      </c>
      <c r="H6" s="15">
        <f>(F6-F5)/F5*100</f>
        <v>5.67445177393475</v>
      </c>
    </row>
    <row r="7" spans="1:8" x14ac:dyDescent="0.25">
      <c r="A7" s="15">
        <v>4</v>
      </c>
      <c r="B7" s="15">
        <f>ROUND(1.03*B6,0)</f>
        <v>562755</v>
      </c>
      <c r="C7" s="15">
        <f>B7-250000</f>
        <v>312755</v>
      </c>
      <c r="D7" s="15">
        <v>250000</v>
      </c>
      <c r="E7" s="15">
        <f>6.6007*C7</f>
        <v>2064401.9285</v>
      </c>
      <c r="F7" s="15">
        <f>E7/1700</f>
        <v>1214.35407558824</v>
      </c>
      <c r="G7" s="15">
        <f>F7-F6</f>
        <v>63.6423962941176</v>
      </c>
      <c r="H7" s="15">
        <f>(F7-F6)/F6*100</f>
        <v>5.53069873533897</v>
      </c>
    </row>
    <row r="8" spans="1:8" x14ac:dyDescent="0.25">
      <c r="A8" s="15">
        <v>5</v>
      </c>
      <c r="B8" s="15">
        <f>ROUND(1.03*B7,0)</f>
        <v>579638</v>
      </c>
      <c r="C8" s="15">
        <f>B8-250000</f>
        <v>329638</v>
      </c>
      <c r="D8" s="15">
        <v>250000</v>
      </c>
      <c r="E8" s="15">
        <f>6.6007*C8</f>
        <v>2175841.5466</v>
      </c>
      <c r="F8" s="15">
        <f>E8/1700</f>
        <v>1279.90679211765</v>
      </c>
      <c r="G8" s="15">
        <f>F8-F7</f>
        <v>65.5527165294118</v>
      </c>
      <c r="H8" s="15">
        <f>(F8-F7)/F7*100</f>
        <v>5.39815510543397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2a</vt:lpstr>
      <vt:lpstr>Question 2b</vt:lpstr>
      <vt:lpstr>Question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Papakonstantinou</dc:creator>
  <cp:lastModifiedBy>Ilia Papakonstantinou</cp:lastModifiedBy>
  <dcterms:created xsi:type="dcterms:W3CDTF">2014-02-13T17:32:07Z</dcterms:created>
  <dcterms:modified xsi:type="dcterms:W3CDTF">2014-10-29T09:10:45Z</dcterms:modified>
</cp:coreProperties>
</file>