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\AM4\workfiles\"/>
    </mc:Choice>
  </mc:AlternateContent>
  <xr:revisionPtr revIDLastSave="0" documentId="13_ncr:1_{78D6F2CD-0FF9-4F0F-B7B1-EF88891F1F6C}" xr6:coauthVersionLast="47" xr6:coauthVersionMax="47" xr10:uidLastSave="{00000000-0000-0000-0000-000000000000}"/>
  <bookViews>
    <workbookView xWindow="-120" yWindow="-120" windowWidth="29040" windowHeight="15720" tabRatio="823" activeTab="1" xr2:uid="{00000000-000D-0000-FFFF-FFFF00000000}"/>
  </bookViews>
  <sheets>
    <sheet name="sales" sheetId="29" r:id="rId1"/>
    <sheet name="staff" sheetId="33" r:id="rId2"/>
    <sheet name="analysis" sheetId="22" r:id="rId3"/>
    <sheet name="yr 2008" sheetId="39" r:id="rId4"/>
    <sheet name="forecast 2009" sheetId="32" r:id="rId5"/>
    <sheet name="forecast 2010" sheetId="40" r:id="rId6"/>
    <sheet name="subtotals" sheetId="41" r:id="rId7"/>
    <sheet name="charting" sheetId="28" r:id="rId8"/>
    <sheet name="pivot" sheetId="31" r:id="rId9"/>
  </sheets>
  <definedNames>
    <definedName name="_xlnm._FilterDatabase" localSheetId="6" hidden="1">subtotals!$C$1:$D$84</definedName>
    <definedName name="_xlnm._FilterDatabase" localSheetId="3" hidden="1">'yr 2008'!$A$1:$D$81</definedName>
    <definedName name="_Regression_Int" localSheetId="2" hidden="1">1</definedName>
    <definedName name="quarter_totals">'forecast 2009'!$B$5:$B$8</definedName>
    <definedName name="sales">sales!$C$2:$C$18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41" l="1"/>
  <c r="D68" i="41"/>
  <c r="D51" i="41"/>
  <c r="D30" i="41"/>
  <c r="D86" i="41" s="1"/>
  <c r="B10" i="32"/>
  <c r="D33" i="22"/>
  <c r="C33" i="22"/>
  <c r="B33" i="22"/>
  <c r="J6" i="22" l="1"/>
  <c r="J7" i="22"/>
  <c r="J8" i="22"/>
  <c r="J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5" i="22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2" i="29"/>
  <c r="C106" i="31"/>
  <c r="C105" i="31"/>
  <c r="C104" i="31"/>
  <c r="D85" i="39"/>
  <c r="D83" i="39"/>
  <c r="C40" i="33"/>
  <c r="B10" i="40"/>
  <c r="C20" i="29"/>
  <c r="D20" i="29" l="1"/>
</calcChain>
</file>

<file path=xl/sharedStrings.xml><?xml version="1.0" encoding="utf-8"?>
<sst xmlns="http://schemas.openxmlformats.org/spreadsheetml/2006/main" count="815" uniqueCount="149">
  <si>
    <t>Date</t>
  </si>
  <si>
    <t>Country</t>
  </si>
  <si>
    <t>Sales (€000)</t>
  </si>
  <si>
    <t>Belgium</t>
  </si>
  <si>
    <t>Denmark</t>
  </si>
  <si>
    <t>England</t>
  </si>
  <si>
    <t>France</t>
  </si>
  <si>
    <t>Germany</t>
  </si>
  <si>
    <t>Greece</t>
  </si>
  <si>
    <t>Hungary</t>
  </si>
  <si>
    <t>Ireland</t>
  </si>
  <si>
    <t>Norway</t>
  </si>
  <si>
    <t>Sweden</t>
  </si>
  <si>
    <t>Region of Europe</t>
  </si>
  <si>
    <t>Chief Salesperson</t>
  </si>
  <si>
    <t>East</t>
  </si>
  <si>
    <t>Marie Jones</t>
  </si>
  <si>
    <t>North</t>
  </si>
  <si>
    <t>South</t>
  </si>
  <si>
    <t>Pablo Garcia</t>
  </si>
  <si>
    <t>West</t>
  </si>
  <si>
    <t>James Miller</t>
  </si>
  <si>
    <t>Grand Total</t>
  </si>
  <si>
    <t>Qtr 2</t>
  </si>
  <si>
    <t>Qtr 1</t>
  </si>
  <si>
    <t>Total</t>
  </si>
  <si>
    <t>Qtr 3</t>
  </si>
  <si>
    <t>Qtr 4</t>
  </si>
  <si>
    <t>Total for all Regions</t>
  </si>
  <si>
    <t>Portugal</t>
  </si>
  <si>
    <t>Spain</t>
  </si>
  <si>
    <t>Austria</t>
  </si>
  <si>
    <t>Total Sales (€000)</t>
  </si>
  <si>
    <t>City</t>
  </si>
  <si>
    <t>Prague</t>
  </si>
  <si>
    <t>Budapest</t>
  </si>
  <si>
    <t>Bratislava</t>
  </si>
  <si>
    <t>Gdansk</t>
  </si>
  <si>
    <t>Oslo</t>
  </si>
  <si>
    <t>Reykjavik</t>
  </si>
  <si>
    <t>Trondheim</t>
  </si>
  <si>
    <t>Palermo</t>
  </si>
  <si>
    <t>Alicante</t>
  </si>
  <si>
    <t>Faro</t>
  </si>
  <si>
    <t>Naples</t>
  </si>
  <si>
    <t>Athens</t>
  </si>
  <si>
    <t>Dublin</t>
  </si>
  <si>
    <t>London</t>
  </si>
  <si>
    <t>Paris</t>
  </si>
  <si>
    <t>Manchester</t>
  </si>
  <si>
    <t>Belfast</t>
  </si>
  <si>
    <t>Brussels</t>
  </si>
  <si>
    <t>Amsterdam</t>
  </si>
  <si>
    <t>First Name</t>
  </si>
  <si>
    <t>Last Name</t>
  </si>
  <si>
    <t>Department</t>
  </si>
  <si>
    <t>Jean</t>
  </si>
  <si>
    <t>Legoy</t>
  </si>
  <si>
    <t>Stephanie</t>
  </si>
  <si>
    <t>Arnaux</t>
  </si>
  <si>
    <t>Yvette</t>
  </si>
  <si>
    <t>Dumas</t>
  </si>
  <si>
    <t>Martine</t>
  </si>
  <si>
    <t>Le Marchand</t>
  </si>
  <si>
    <t>IT</t>
  </si>
  <si>
    <t>Bruno</t>
  </si>
  <si>
    <t>Navelle</t>
  </si>
  <si>
    <t>André</t>
  </si>
  <si>
    <t>De Hunauld</t>
  </si>
  <si>
    <t>Béatrix</t>
  </si>
  <si>
    <t>Bernier</t>
  </si>
  <si>
    <t>Bernard</t>
  </si>
  <si>
    <t xml:space="preserve">Armel </t>
  </si>
  <si>
    <t>Bachelier</t>
  </si>
  <si>
    <t>Maurice</t>
  </si>
  <si>
    <t>Albert</t>
  </si>
  <si>
    <t>Gilbert</t>
  </si>
  <si>
    <t>Froissart</t>
  </si>
  <si>
    <t>Louise</t>
  </si>
  <si>
    <t>Fréchette</t>
  </si>
  <si>
    <t>Patrick</t>
  </si>
  <si>
    <t>Bayet</t>
  </si>
  <si>
    <t>Maillard</t>
  </si>
  <si>
    <t>Catherine</t>
  </si>
  <si>
    <t>Philippe</t>
  </si>
  <si>
    <t>Mathelin</t>
  </si>
  <si>
    <t>Elise</t>
  </si>
  <si>
    <t>Robin</t>
  </si>
  <si>
    <t>Charles</t>
  </si>
  <si>
    <t>Martin</t>
  </si>
  <si>
    <t>Vanessa</t>
  </si>
  <si>
    <t>Campion</t>
  </si>
  <si>
    <t>Joseph</t>
  </si>
  <si>
    <t>Tollon</t>
  </si>
  <si>
    <t>Michelle</t>
  </si>
  <si>
    <t>Simon</t>
  </si>
  <si>
    <t>Robert</t>
  </si>
  <si>
    <t>Besnainou</t>
  </si>
  <si>
    <t>Adam</t>
  </si>
  <si>
    <t>Marc</t>
  </si>
  <si>
    <t>Brousse</t>
  </si>
  <si>
    <t>Jacques</t>
  </si>
  <si>
    <t>Ginesty</t>
  </si>
  <si>
    <t>Le Bail</t>
  </si>
  <si>
    <t>Lapointe</t>
  </si>
  <si>
    <t>Fabius</t>
  </si>
  <si>
    <t>René</t>
  </si>
  <si>
    <t>Debaque</t>
  </si>
  <si>
    <t>Total Number of Staff</t>
  </si>
  <si>
    <t>Accounts</t>
  </si>
  <si>
    <t>Paul Jones</t>
  </si>
  <si>
    <t>James</t>
  </si>
  <si>
    <t>Allen</t>
  </si>
  <si>
    <t>Green</t>
  </si>
  <si>
    <t>Dunne</t>
  </si>
  <si>
    <t>Anna</t>
  </si>
  <si>
    <t>Whyte</t>
  </si>
  <si>
    <t>Mooney</t>
  </si>
  <si>
    <t>Cowan</t>
  </si>
  <si>
    <t>Hughes</t>
  </si>
  <si>
    <t>Erica</t>
  </si>
  <si>
    <t>Lynch</t>
  </si>
  <si>
    <t>Smyth</t>
  </si>
  <si>
    <t xml:space="preserve">Sales </t>
  </si>
  <si>
    <t>Qtr Yr 2008</t>
  </si>
  <si>
    <t>Projected Sales (€000) Year 2010</t>
  </si>
  <si>
    <t>Total Overheads (€000)</t>
  </si>
  <si>
    <t>Chief Salesperson First Name</t>
  </si>
  <si>
    <t>Jones</t>
  </si>
  <si>
    <t>Rasmussen</t>
  </si>
  <si>
    <t>Garcia</t>
  </si>
  <si>
    <t>Miller</t>
  </si>
  <si>
    <t>Soren Rasmussen</t>
  </si>
  <si>
    <t>Budgeted Sales 2009-2013</t>
  </si>
  <si>
    <t>Budgeted Sales (€000)</t>
  </si>
  <si>
    <t>Budgeted Overheads (€000)</t>
  </si>
  <si>
    <t>Budgeted Sales (€000) Year 2009</t>
  </si>
  <si>
    <t>Total Sales</t>
  </si>
  <si>
    <t>Average Sales</t>
  </si>
  <si>
    <t>Sales Rounded to 0 decimal places (€000)</t>
  </si>
  <si>
    <t>Maximum Sales (€000)</t>
  </si>
  <si>
    <t>Minimum Sales (€000)</t>
  </si>
  <si>
    <t>Sales Ranking</t>
  </si>
  <si>
    <t>Gothenburg</t>
  </si>
  <si>
    <t>Celkový součet</t>
  </si>
  <si>
    <t>West Celkem</t>
  </si>
  <si>
    <t>South Celkem</t>
  </si>
  <si>
    <t>North Celkem</t>
  </si>
  <si>
    <t>East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</si>
</sst>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16" x14ac:knownFonts="1">
    <font>
      <sz val="12"/>
      <name val="Arial"/>
    </font>
    <font>
      <sz val="12"/>
      <name val="Arial"/>
    </font>
    <font>
      <sz val="10"/>
      <name val="Helv"/>
    </font>
    <font>
      <b/>
      <sz val="12"/>
      <name val="Tms Rmn"/>
    </font>
    <font>
      <sz val="12"/>
      <name val="Arial"/>
      <family val="2"/>
    </font>
    <font>
      <sz val="10"/>
      <name val="MS Sans Serif"/>
    </font>
    <font>
      <sz val="10"/>
      <name val="Arial"/>
    </font>
    <font>
      <b/>
      <sz val="12"/>
      <name val="Arial"/>
      <family val="2"/>
    </font>
    <font>
      <b/>
      <i/>
      <sz val="12"/>
      <color indexed="9"/>
      <name val="Arial"/>
      <family val="2"/>
    </font>
    <font>
      <b/>
      <sz val="12"/>
      <color indexed="9"/>
      <name val="Arial"/>
    </font>
    <font>
      <sz val="12"/>
      <name val="Arial"/>
    </font>
    <font>
      <b/>
      <sz val="12"/>
      <name val="Arial"/>
    </font>
    <font>
      <sz val="12"/>
      <name val="Arial"/>
    </font>
    <font>
      <b/>
      <sz val="12"/>
      <color indexed="9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 style="medium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6" fillId="0" borderId="0"/>
    <xf numFmtId="0" fontId="5" fillId="0" borderId="0"/>
    <xf numFmtId="3" fontId="2" fillId="0" borderId="0"/>
    <xf numFmtId="164" fontId="3" fillId="0" borderId="0" applyNumberFormat="0" applyFill="0" applyBorder="0" applyAlignment="0" applyProtection="0"/>
    <xf numFmtId="0" fontId="2" fillId="2" borderId="0"/>
  </cellStyleXfs>
  <cellXfs count="67"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0" fontId="1" fillId="0" borderId="0" xfId="2" applyFont="1"/>
    <xf numFmtId="0" fontId="9" fillId="3" borderId="0" xfId="5" applyFont="1" applyFill="1"/>
    <xf numFmtId="0" fontId="10" fillId="0" borderId="0" xfId="0" applyFont="1"/>
    <xf numFmtId="0" fontId="10" fillId="0" borderId="0" xfId="5" applyFont="1"/>
    <xf numFmtId="0" fontId="10" fillId="0" borderId="0" xfId="2" applyFont="1"/>
    <xf numFmtId="0" fontId="10" fillId="0" borderId="0" xfId="0" applyFont="1" applyAlignment="1">
      <alignment horizontal="left"/>
    </xf>
    <xf numFmtId="0" fontId="11" fillId="0" borderId="0" xfId="2" applyFont="1"/>
    <xf numFmtId="0" fontId="12" fillId="0" borderId="0" xfId="2" applyFont="1"/>
    <xf numFmtId="0" fontId="12" fillId="0" borderId="1" xfId="2" applyFont="1" applyBorder="1"/>
    <xf numFmtId="0" fontId="12" fillId="0" borderId="0" xfId="0" applyFont="1"/>
    <xf numFmtId="0" fontId="4" fillId="0" borderId="0" xfId="6" applyFont="1"/>
    <xf numFmtId="0" fontId="4" fillId="0" borderId="0" xfId="6" applyFont="1" applyAlignment="1">
      <alignment horizontal="centerContinuous"/>
    </xf>
    <xf numFmtId="0" fontId="13" fillId="3" borderId="2" xfId="6" applyFont="1" applyFill="1" applyBorder="1" applyAlignment="1">
      <alignment wrapText="1"/>
    </xf>
    <xf numFmtId="0" fontId="8" fillId="3" borderId="2" xfId="3" applyFont="1" applyFill="1" applyBorder="1" applyAlignment="1">
      <alignment horizontal="right" wrapText="1"/>
    </xf>
    <xf numFmtId="0" fontId="13" fillId="3" borderId="3" xfId="6" applyFont="1" applyFill="1" applyBorder="1" applyAlignment="1">
      <alignment wrapText="1"/>
    </xf>
    <xf numFmtId="0" fontId="13" fillId="3" borderId="4" xfId="6" applyFont="1" applyFill="1" applyBorder="1"/>
    <xf numFmtId="14" fontId="4" fillId="0" borderId="5" xfId="6" applyNumberFormat="1" applyFont="1" applyBorder="1"/>
    <xf numFmtId="0" fontId="4" fillId="0" borderId="5" xfId="6" applyFont="1" applyBorder="1"/>
    <xf numFmtId="0" fontId="4" fillId="0" borderId="6" xfId="6" applyFont="1" applyBorder="1" applyAlignment="1">
      <alignment horizontal="left"/>
    </xf>
    <xf numFmtId="0" fontId="4" fillId="0" borderId="7" xfId="6" applyFont="1" applyBorder="1" applyAlignment="1">
      <alignment horizontal="left"/>
    </xf>
    <xf numFmtId="14" fontId="4" fillId="0" borderId="8" xfId="6" applyNumberFormat="1" applyFont="1" applyBorder="1"/>
    <xf numFmtId="0" fontId="4" fillId="0" borderId="9" xfId="6" applyFont="1" applyBorder="1"/>
    <xf numFmtId="0" fontId="4" fillId="0" borderId="8" xfId="6" applyFont="1" applyBorder="1"/>
    <xf numFmtId="0" fontId="13" fillId="3" borderId="0" xfId="0" applyFont="1" applyFill="1" applyAlignment="1">
      <alignment wrapText="1"/>
    </xf>
    <xf numFmtId="0" fontId="13" fillId="3" borderId="0" xfId="0" applyFont="1" applyFill="1"/>
    <xf numFmtId="0" fontId="13" fillId="3" borderId="0" xfId="1" applyFont="1" applyFill="1"/>
    <xf numFmtId="0" fontId="4" fillId="0" borderId="0" xfId="1" applyFont="1"/>
    <xf numFmtId="0" fontId="7" fillId="0" borderId="0" xfId="4" applyFont="1"/>
    <xf numFmtId="0" fontId="13" fillId="3" borderId="0" xfId="4" applyFont="1" applyFill="1"/>
    <xf numFmtId="0" fontId="7" fillId="0" borderId="0" xfId="0" applyFont="1"/>
    <xf numFmtId="3" fontId="4" fillId="0" borderId="0" xfId="0" applyNumberFormat="1" applyFont="1"/>
    <xf numFmtId="3" fontId="4" fillId="0" borderId="10" xfId="0" applyNumberFormat="1" applyFont="1" applyBorder="1"/>
    <xf numFmtId="0" fontId="13" fillId="3" borderId="4" xfId="6" applyFont="1" applyFill="1" applyBorder="1" applyAlignment="1">
      <alignment wrapText="1"/>
    </xf>
    <xf numFmtId="0" fontId="14" fillId="0" borderId="0" xfId="1" applyFont="1"/>
    <xf numFmtId="3" fontId="4" fillId="0" borderId="0" xfId="1" applyNumberFormat="1" applyFont="1"/>
    <xf numFmtId="0" fontId="4" fillId="0" borderId="0" xfId="0" applyFont="1" applyAlignment="1">
      <alignment wrapText="1"/>
    </xf>
    <xf numFmtId="2" fontId="4" fillId="0" borderId="0" xfId="0" applyNumberFormat="1" applyFont="1"/>
    <xf numFmtId="0" fontId="7" fillId="0" borderId="0" xfId="0" applyFont="1" applyAlignment="1">
      <alignment wrapText="1"/>
    </xf>
    <xf numFmtId="0" fontId="4" fillId="0" borderId="11" xfId="0" applyFont="1" applyBorder="1"/>
    <xf numFmtId="0" fontId="4" fillId="0" borderId="6" xfId="6" applyFont="1" applyBorder="1"/>
    <xf numFmtId="0" fontId="4" fillId="0" borderId="7" xfId="6" applyFont="1" applyBorder="1"/>
    <xf numFmtId="0" fontId="4" fillId="0" borderId="13" xfId="6" applyFont="1" applyBorder="1"/>
    <xf numFmtId="0" fontId="4" fillId="0" borderId="13" xfId="6" applyFont="1" applyBorder="1" applyAlignment="1">
      <alignment horizontal="left"/>
    </xf>
    <xf numFmtId="0" fontId="4" fillId="0" borderId="12" xfId="6" applyFont="1" applyBorder="1" applyAlignment="1">
      <alignment horizontal="left"/>
    </xf>
    <xf numFmtId="0" fontId="4" fillId="0" borderId="14" xfId="1" applyFont="1" applyBorder="1"/>
    <xf numFmtId="0" fontId="14" fillId="0" borderId="14" xfId="1" applyFont="1" applyBorder="1"/>
    <xf numFmtId="0" fontId="7" fillId="0" borderId="14" xfId="1" applyFont="1" applyBorder="1"/>
    <xf numFmtId="3" fontId="4" fillId="0" borderId="14" xfId="1" applyNumberFormat="1" applyFont="1" applyBorder="1"/>
    <xf numFmtId="0" fontId="7" fillId="0" borderId="14" xfId="1" applyFont="1" applyBorder="1" applyAlignment="1">
      <alignment wrapText="1"/>
    </xf>
    <xf numFmtId="0" fontId="0" fillId="0" borderId="0" xfId="5" applyFont="1"/>
    <xf numFmtId="0" fontId="0" fillId="0" borderId="0" xfId="0" pivotButton="1"/>
    <xf numFmtId="0" fontId="4" fillId="2" borderId="0" xfId="0" applyFont="1" applyFill="1" applyAlignment="1">
      <alignment wrapText="1"/>
    </xf>
    <xf numFmtId="0" fontId="8" fillId="3" borderId="0" xfId="3" applyFont="1" applyFill="1" applyProtection="1">
      <protection locked="0"/>
    </xf>
    <xf numFmtId="0" fontId="8" fillId="3" borderId="0" xfId="3" applyFont="1" applyFill="1" applyAlignment="1" applyProtection="1">
      <alignment horizontal="right"/>
      <protection locked="0"/>
    </xf>
    <xf numFmtId="0" fontId="8" fillId="3" borderId="0" xfId="3" applyFont="1" applyFill="1" applyAlignment="1" applyProtection="1">
      <alignment horizontal="right" wrapText="1"/>
      <protection locked="0"/>
    </xf>
    <xf numFmtId="0" fontId="4" fillId="0" borderId="0" xfId="3" applyFont="1" applyProtection="1">
      <protection locked="0"/>
    </xf>
    <xf numFmtId="14" fontId="4" fillId="0" borderId="0" xfId="3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3" applyFont="1" applyProtection="1">
      <protection locked="0"/>
    </xf>
    <xf numFmtId="0" fontId="4" fillId="0" borderId="0" xfId="3" applyFont="1" applyAlignment="1" applyProtection="1">
      <alignment wrapText="1"/>
      <protection locked="0"/>
    </xf>
    <xf numFmtId="0" fontId="4" fillId="4" borderId="10" xfId="3" quotePrefix="1" applyFont="1" applyFill="1" applyBorder="1" applyProtection="1"/>
    <xf numFmtId="0" fontId="4" fillId="0" borderId="0" xfId="0" applyFont="1" applyFill="1" applyBorder="1"/>
    <xf numFmtId="0" fontId="15" fillId="0" borderId="0" xfId="0" applyFont="1" applyFill="1"/>
  </cellXfs>
  <cellStyles count="10">
    <cellStyle name="Název" xfId="8" builtinId="15" customBuiltin="1"/>
    <cellStyle name="Normal_FINANCIAL FORMULAE" xfId="2" xr:uid="{00000000-0005-0000-0000-000003000000}"/>
    <cellStyle name="Normal_FORMULA3" xfId="3" xr:uid="{00000000-0005-0000-0000-000004000000}"/>
    <cellStyle name="Normal_CHART3D" xfId="1" xr:uid="{00000000-0005-0000-0000-000002000000}"/>
    <cellStyle name="Normal_SCENARIO" xfId="4" xr:uid="{00000000-0005-0000-0000-000005000000}"/>
    <cellStyle name="Normal_Subtotals" xfId="5" xr:uid="{00000000-0005-0000-0000-000006000000}"/>
    <cellStyle name="Normal_VLOOKUP" xfId="6" xr:uid="{00000000-0005-0000-0000-000007000000}"/>
    <cellStyle name="Normální" xfId="0" builtinId="0"/>
    <cellStyle name="number" xfId="7" xr:uid="{00000000-0005-0000-0000-000008000000}"/>
    <cellStyle name="yellow" xfId="9" xr:uid="{00000000-0005-0000-0000-00000A000000}"/>
  </cellStyles>
  <dxfs count="3">
    <dxf>
      <fill>
        <patternFill>
          <bgColor theme="0" tint="-0.14996795556505021"/>
        </patternFill>
      </fill>
    </dxf>
    <dxf>
      <fill>
        <patternFill>
          <bgColor rgb="FF0070C0"/>
        </patternFill>
      </fill>
    </dxf>
    <dxf>
      <font>
        <sz val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Sales V Total Overheads</a:t>
            </a:r>
            <a:r>
              <a:rPr lang="en-US" baseline="0"/>
              <a:t> (€000)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charting!$A$3</c:f>
              <c:strCache>
                <c:ptCount val="1"/>
                <c:pt idx="0">
                  <c:v>Total Sales (€000)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charting!$B$2:$G$2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charting!$B$3:$G$3</c:f>
              <c:numCache>
                <c:formatCode>#,##0</c:formatCode>
                <c:ptCount val="6"/>
                <c:pt idx="0">
                  <c:v>13500</c:v>
                </c:pt>
                <c:pt idx="1">
                  <c:v>19600</c:v>
                </c:pt>
                <c:pt idx="2">
                  <c:v>22100</c:v>
                </c:pt>
                <c:pt idx="3">
                  <c:v>23600</c:v>
                </c:pt>
                <c:pt idx="4">
                  <c:v>24700</c:v>
                </c:pt>
                <c:pt idx="5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5-4D4E-AD1E-7B9EF8BF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51904"/>
        <c:axId val="67457792"/>
      </c:barChart>
      <c:lineChart>
        <c:grouping val="standard"/>
        <c:varyColors val="0"/>
        <c:ser>
          <c:idx val="1"/>
          <c:order val="1"/>
          <c:tx>
            <c:strRef>
              <c:f>charting!$A$4</c:f>
              <c:strCache>
                <c:ptCount val="1"/>
                <c:pt idx="0">
                  <c:v>Total Overheads (€000)</c:v>
                </c:pt>
              </c:strCache>
            </c:strRef>
          </c:tx>
          <c:marker>
            <c:symbol val="none"/>
          </c:marker>
          <c:cat>
            <c:numRef>
              <c:f>charting!$B$2:$G$2</c:f>
              <c:numCache>
                <c:formatCode>General</c:formatCode>
                <c:ptCount val="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</c:numCache>
            </c:numRef>
          </c:cat>
          <c:val>
            <c:numRef>
              <c:f>charting!$B$4:$G$4</c:f>
              <c:numCache>
                <c:formatCode>#,##0</c:formatCode>
                <c:ptCount val="6"/>
                <c:pt idx="0">
                  <c:v>5600</c:v>
                </c:pt>
                <c:pt idx="1">
                  <c:v>6400</c:v>
                </c:pt>
                <c:pt idx="2">
                  <c:v>7500</c:v>
                </c:pt>
                <c:pt idx="3">
                  <c:v>8100</c:v>
                </c:pt>
                <c:pt idx="4">
                  <c:v>9400</c:v>
                </c:pt>
                <c:pt idx="5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5-4D4E-AD1E-7B9EF8BF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1904"/>
        <c:axId val="67457792"/>
      </c:lineChart>
      <c:catAx>
        <c:axId val="674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cs-CZ"/>
          </a:p>
        </c:txPr>
        <c:crossAx val="67457792"/>
        <c:crosses val="autoZero"/>
        <c:auto val="1"/>
        <c:lblAlgn val="ctr"/>
        <c:lblOffset val="100"/>
        <c:noMultiLvlLbl val="0"/>
      </c:catAx>
      <c:valAx>
        <c:axId val="674577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cs-CZ"/>
          </a:p>
        </c:txPr>
        <c:crossAx val="6745190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charting!$A$32</c:f>
              <c:strCache>
                <c:ptCount val="1"/>
                <c:pt idx="0">
                  <c:v>Budgeted Sales (€000)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t" anchorCtr="0"/>
              <a:lstStyle/>
              <a:p>
                <a:pPr>
                  <a:defRPr sz="1200" baseline="0"/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charting!$B$31:$F$31</c:f>
              <c:numCache>
                <c:formatCode>General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cat>
          <c:val>
            <c:numRef>
              <c:f>charting!$B$32:$F$32</c:f>
              <c:numCache>
                <c:formatCode>#,##0</c:formatCode>
                <c:ptCount val="5"/>
                <c:pt idx="0">
                  <c:v>22400</c:v>
                </c:pt>
                <c:pt idx="1">
                  <c:v>22750</c:v>
                </c:pt>
                <c:pt idx="2">
                  <c:v>23100</c:v>
                </c:pt>
                <c:pt idx="3">
                  <c:v>25600</c:v>
                </c:pt>
                <c:pt idx="4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D-49C0-98D0-D6DD3B7C6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87616"/>
        <c:axId val="67489152"/>
      </c:barChart>
      <c:catAx>
        <c:axId val="674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cs-CZ"/>
          </a:p>
        </c:txPr>
        <c:crossAx val="67489152"/>
        <c:crosses val="autoZero"/>
        <c:auto val="1"/>
        <c:lblAlgn val="ctr"/>
        <c:lblOffset val="100"/>
        <c:noMultiLvlLbl val="0"/>
      </c:catAx>
      <c:valAx>
        <c:axId val="67489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cs-CZ"/>
          </a:p>
        </c:txPr>
        <c:crossAx val="674876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 baseline="0"/>
          </a:pPr>
          <a:endParaRPr lang="cs-CZ"/>
        </a:p>
      </c:txPr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9525</xdr:rowOff>
    </xdr:from>
    <xdr:to>
      <xdr:col>4</xdr:col>
      <xdr:colOff>0</xdr:colOff>
      <xdr:row>7</xdr:row>
      <xdr:rowOff>9525</xdr:rowOff>
    </xdr:to>
    <xdr:sp macro="" textlink="">
      <xdr:nvSpPr>
        <xdr:cNvPr id="12290" name="Text Box 2">
          <a:extLst>
            <a:ext uri="{FF2B5EF4-FFF2-40B4-BE49-F238E27FC236}">
              <a16:creationId xmlns:a16="http://schemas.microsoft.com/office/drawing/2014/main" id="{00000000-0008-0000-0300-000002300000}"/>
            </a:ext>
          </a:extLst>
        </xdr:cNvPr>
        <xdr:cNvSpPr txBox="1">
          <a:spLocks noChangeArrowheads="1"/>
        </xdr:cNvSpPr>
      </xdr:nvSpPr>
      <xdr:spPr bwMode="auto">
        <a:xfrm>
          <a:off x="3829050" y="1362075"/>
          <a:ext cx="0" cy="190500"/>
        </a:xfrm>
        <a:prstGeom prst="rect">
          <a:avLst/>
        </a:prstGeom>
        <a:gradFill rotWithShape="0">
          <a:gsLst>
            <a:gs pos="0">
              <a:srgbClr val="00FF00"/>
            </a:gs>
            <a:gs pos="100000">
              <a:srgbClr val="FFFF00"/>
            </a:gs>
          </a:gsLst>
          <a:path path="rect">
            <a:fillToRect r="100000" b="100000"/>
          </a:path>
        </a:gra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Rainbow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9525</xdr:rowOff>
    </xdr:from>
    <xdr:to>
      <xdr:col>4</xdr:col>
      <xdr:colOff>0</xdr:colOff>
      <xdr:row>7</xdr:row>
      <xdr:rowOff>9525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00000000-0008-0000-0600-000001400000}"/>
            </a:ext>
          </a:extLst>
        </xdr:cNvPr>
        <xdr:cNvSpPr txBox="1">
          <a:spLocks noChangeArrowheads="1"/>
        </xdr:cNvSpPr>
      </xdr:nvSpPr>
      <xdr:spPr bwMode="auto">
        <a:xfrm>
          <a:off x="3695700" y="1362075"/>
          <a:ext cx="0" cy="190500"/>
        </a:xfrm>
        <a:prstGeom prst="rect">
          <a:avLst/>
        </a:prstGeom>
        <a:gradFill rotWithShape="0">
          <a:gsLst>
            <a:gs pos="0">
              <a:srgbClr val="00FF00"/>
            </a:gs>
            <a:gs pos="100000">
              <a:srgbClr val="FFFF00"/>
            </a:gs>
          </a:gsLst>
          <a:path path="rect">
            <a:fillToRect r="100000" b="100000"/>
          </a:path>
        </a:gra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Rainbow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161925</xdr:rowOff>
    </xdr:from>
    <xdr:to>
      <xdr:col>7</xdr:col>
      <xdr:colOff>0</xdr:colOff>
      <xdr:row>20</xdr:row>
      <xdr:rowOff>47625</xdr:rowOff>
    </xdr:to>
    <xdr:graphicFrame macro="">
      <xdr:nvGraphicFramePr>
        <xdr:cNvPr id="6166" name="Chart 3">
          <a:extLst>
            <a:ext uri="{FF2B5EF4-FFF2-40B4-BE49-F238E27FC236}">
              <a16:creationId xmlns:a16="http://schemas.microsoft.com/office/drawing/2014/main" id="{00000000-0008-0000-07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28575</xdr:rowOff>
    </xdr:from>
    <xdr:to>
      <xdr:col>7</xdr:col>
      <xdr:colOff>752475</xdr:colOff>
      <xdr:row>48</xdr:row>
      <xdr:rowOff>104775</xdr:rowOff>
    </xdr:to>
    <xdr:graphicFrame macro="">
      <xdr:nvGraphicFramePr>
        <xdr:cNvPr id="6167" name="Chart 4">
          <a:extLst>
            <a:ext uri="{FF2B5EF4-FFF2-40B4-BE49-F238E27FC236}">
              <a16:creationId xmlns:a16="http://schemas.microsoft.com/office/drawing/2014/main" id="{00000000-0008-0000-07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uropean Computer Driving Licence Foundation Ltd." refreshedDate="40038.535996527775" createdVersion="1" refreshedVersion="2" recordCount="100" upgradeOnRefresh="1" xr:uid="{00000000-000A-0000-FFFF-FFFF00000000}">
  <cacheSource type="worksheet">
    <worksheetSource ref="A2:C102" sheet="pivot"/>
  </cacheSource>
  <cacheFields count="3">
    <cacheField name="Date" numFmtId="0">
      <sharedItems containsSemiMixedTypes="0" containsNonDate="0" containsDate="1" containsString="0" minDate="2006-04-01T00:00:00" maxDate="2008-02-23T00:00:00"/>
    </cacheField>
    <cacheField name="Region of Europe" numFmtId="0">
      <sharedItems count="4">
        <s v="East"/>
        <s v="West"/>
        <s v="North"/>
        <s v="South"/>
      </sharedItems>
    </cacheField>
    <cacheField name="Sales (€000)" numFmtId="0">
      <sharedItems containsSemiMixedTypes="0" containsString="0" containsNumber="1" containsInteger="1" minValue="1" maxValue="17" count="16">
        <n v="2"/>
        <n v="10"/>
        <n v="5"/>
        <n v="7"/>
        <n v="12"/>
        <n v="14"/>
        <n v="15"/>
        <n v="16"/>
        <n v="17"/>
        <n v="6"/>
        <n v="9"/>
        <n v="4"/>
        <n v="8"/>
        <n v="3"/>
        <n v="1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06-04-01T00:00:00"/>
    <x v="0"/>
    <x v="0"/>
  </r>
  <r>
    <d v="2006-04-08T00:00:00"/>
    <x v="1"/>
    <x v="1"/>
  </r>
  <r>
    <d v="2006-04-15T00:00:00"/>
    <x v="2"/>
    <x v="2"/>
  </r>
  <r>
    <d v="2006-04-22T00:00:00"/>
    <x v="3"/>
    <x v="3"/>
  </r>
  <r>
    <d v="2006-04-29T00:00:00"/>
    <x v="0"/>
    <x v="1"/>
  </r>
  <r>
    <d v="2006-05-06T00:00:00"/>
    <x v="1"/>
    <x v="4"/>
  </r>
  <r>
    <d v="2006-05-13T00:00:00"/>
    <x v="2"/>
    <x v="4"/>
  </r>
  <r>
    <d v="2006-05-20T00:00:00"/>
    <x v="3"/>
    <x v="5"/>
  </r>
  <r>
    <d v="2006-05-27T00:00:00"/>
    <x v="0"/>
    <x v="5"/>
  </r>
  <r>
    <d v="2006-06-03T00:00:00"/>
    <x v="1"/>
    <x v="6"/>
  </r>
  <r>
    <d v="2006-06-10T00:00:00"/>
    <x v="2"/>
    <x v="7"/>
  </r>
  <r>
    <d v="2006-06-17T00:00:00"/>
    <x v="3"/>
    <x v="8"/>
  </r>
  <r>
    <d v="2006-06-24T00:00:00"/>
    <x v="0"/>
    <x v="7"/>
  </r>
  <r>
    <d v="2006-07-01T00:00:00"/>
    <x v="1"/>
    <x v="9"/>
  </r>
  <r>
    <d v="2006-07-08T00:00:00"/>
    <x v="2"/>
    <x v="6"/>
  </r>
  <r>
    <d v="2006-07-15T00:00:00"/>
    <x v="3"/>
    <x v="10"/>
  </r>
  <r>
    <d v="2006-07-22T00:00:00"/>
    <x v="0"/>
    <x v="3"/>
  </r>
  <r>
    <d v="2006-07-29T00:00:00"/>
    <x v="1"/>
    <x v="11"/>
  </r>
  <r>
    <d v="2006-08-05T00:00:00"/>
    <x v="2"/>
    <x v="10"/>
  </r>
  <r>
    <d v="2006-08-12T00:00:00"/>
    <x v="3"/>
    <x v="9"/>
  </r>
  <r>
    <d v="2006-08-19T00:00:00"/>
    <x v="0"/>
    <x v="11"/>
  </r>
  <r>
    <d v="2006-08-26T00:00:00"/>
    <x v="1"/>
    <x v="3"/>
  </r>
  <r>
    <d v="2006-09-02T00:00:00"/>
    <x v="2"/>
    <x v="4"/>
  </r>
  <r>
    <d v="2006-09-09T00:00:00"/>
    <x v="3"/>
    <x v="6"/>
  </r>
  <r>
    <d v="2006-09-16T00:00:00"/>
    <x v="0"/>
    <x v="8"/>
  </r>
  <r>
    <d v="2006-09-23T00:00:00"/>
    <x v="1"/>
    <x v="7"/>
  </r>
  <r>
    <d v="2006-09-30T00:00:00"/>
    <x v="2"/>
    <x v="9"/>
  </r>
  <r>
    <d v="2006-10-07T00:00:00"/>
    <x v="3"/>
    <x v="6"/>
  </r>
  <r>
    <d v="2006-10-14T00:00:00"/>
    <x v="0"/>
    <x v="10"/>
  </r>
  <r>
    <d v="2006-10-21T00:00:00"/>
    <x v="1"/>
    <x v="3"/>
  </r>
  <r>
    <d v="2006-10-28T00:00:00"/>
    <x v="2"/>
    <x v="11"/>
  </r>
  <r>
    <d v="2006-11-04T00:00:00"/>
    <x v="3"/>
    <x v="0"/>
  </r>
  <r>
    <d v="2006-11-11T00:00:00"/>
    <x v="0"/>
    <x v="2"/>
  </r>
  <r>
    <d v="2006-11-18T00:00:00"/>
    <x v="1"/>
    <x v="9"/>
  </r>
  <r>
    <d v="2006-11-25T00:00:00"/>
    <x v="2"/>
    <x v="10"/>
  </r>
  <r>
    <d v="2006-12-02T00:00:00"/>
    <x v="3"/>
    <x v="3"/>
  </r>
  <r>
    <d v="2006-12-09T00:00:00"/>
    <x v="0"/>
    <x v="11"/>
  </r>
  <r>
    <d v="2006-12-16T00:00:00"/>
    <x v="1"/>
    <x v="0"/>
  </r>
  <r>
    <d v="2006-12-23T00:00:00"/>
    <x v="2"/>
    <x v="2"/>
  </r>
  <r>
    <d v="2006-12-30T00:00:00"/>
    <x v="3"/>
    <x v="9"/>
  </r>
  <r>
    <d v="2007-01-06T00:00:00"/>
    <x v="0"/>
    <x v="3"/>
  </r>
  <r>
    <d v="2007-01-13T00:00:00"/>
    <x v="1"/>
    <x v="0"/>
  </r>
  <r>
    <d v="2007-01-20T00:00:00"/>
    <x v="2"/>
    <x v="2"/>
  </r>
  <r>
    <d v="2007-01-27T00:00:00"/>
    <x v="3"/>
    <x v="12"/>
  </r>
  <r>
    <d v="2007-02-03T00:00:00"/>
    <x v="0"/>
    <x v="13"/>
  </r>
  <r>
    <d v="2007-02-10T00:00:00"/>
    <x v="1"/>
    <x v="2"/>
  </r>
  <r>
    <d v="2007-02-17T00:00:00"/>
    <x v="2"/>
    <x v="0"/>
  </r>
  <r>
    <d v="2007-02-24T00:00:00"/>
    <x v="3"/>
    <x v="2"/>
  </r>
  <r>
    <d v="2007-03-02T00:00:00"/>
    <x v="0"/>
    <x v="9"/>
  </r>
  <r>
    <d v="2007-03-09T00:00:00"/>
    <x v="1"/>
    <x v="3"/>
  </r>
  <r>
    <d v="2007-03-16T00:00:00"/>
    <x v="2"/>
    <x v="0"/>
  </r>
  <r>
    <d v="2007-03-23T00:00:00"/>
    <x v="3"/>
    <x v="2"/>
  </r>
  <r>
    <d v="2007-03-30T00:00:00"/>
    <x v="0"/>
    <x v="12"/>
  </r>
  <r>
    <d v="2007-04-06T00:00:00"/>
    <x v="1"/>
    <x v="13"/>
  </r>
  <r>
    <d v="2007-04-13T00:00:00"/>
    <x v="2"/>
    <x v="2"/>
  </r>
  <r>
    <d v="2007-04-20T00:00:00"/>
    <x v="3"/>
    <x v="14"/>
  </r>
  <r>
    <d v="2007-04-27T00:00:00"/>
    <x v="0"/>
    <x v="3"/>
  </r>
  <r>
    <d v="2007-05-04T00:00:00"/>
    <x v="1"/>
    <x v="15"/>
  </r>
  <r>
    <d v="2007-05-11T00:00:00"/>
    <x v="2"/>
    <x v="9"/>
  </r>
  <r>
    <d v="2007-05-18T00:00:00"/>
    <x v="3"/>
    <x v="2"/>
  </r>
  <r>
    <d v="2007-05-25T00:00:00"/>
    <x v="0"/>
    <x v="13"/>
  </r>
  <r>
    <d v="2007-06-01T00:00:00"/>
    <x v="1"/>
    <x v="3"/>
  </r>
  <r>
    <d v="2007-06-08T00:00:00"/>
    <x v="2"/>
    <x v="11"/>
  </r>
  <r>
    <d v="2007-06-15T00:00:00"/>
    <x v="3"/>
    <x v="1"/>
  </r>
  <r>
    <d v="2007-06-22T00:00:00"/>
    <x v="0"/>
    <x v="9"/>
  </r>
  <r>
    <d v="2007-06-29T00:00:00"/>
    <x v="1"/>
    <x v="2"/>
  </r>
  <r>
    <d v="2007-07-06T00:00:00"/>
    <x v="2"/>
    <x v="13"/>
  </r>
  <r>
    <d v="2007-07-13T00:00:00"/>
    <x v="3"/>
    <x v="3"/>
  </r>
  <r>
    <d v="2007-07-20T00:00:00"/>
    <x v="0"/>
    <x v="11"/>
  </r>
  <r>
    <d v="2007-07-27T00:00:00"/>
    <x v="1"/>
    <x v="1"/>
  </r>
  <r>
    <d v="2007-08-03T00:00:00"/>
    <x v="2"/>
    <x v="9"/>
  </r>
  <r>
    <d v="2007-08-10T00:00:00"/>
    <x v="3"/>
    <x v="2"/>
  </r>
  <r>
    <d v="2007-08-17T00:00:00"/>
    <x v="0"/>
    <x v="13"/>
  </r>
  <r>
    <d v="2007-08-24T00:00:00"/>
    <x v="1"/>
    <x v="3"/>
  </r>
  <r>
    <d v="2007-08-31T00:00:00"/>
    <x v="2"/>
    <x v="11"/>
  </r>
  <r>
    <d v="2007-09-07T00:00:00"/>
    <x v="3"/>
    <x v="13"/>
  </r>
  <r>
    <d v="2007-09-14T00:00:00"/>
    <x v="0"/>
    <x v="9"/>
  </r>
  <r>
    <d v="2007-09-21T00:00:00"/>
    <x v="1"/>
    <x v="2"/>
  </r>
  <r>
    <d v="2007-09-28T00:00:00"/>
    <x v="2"/>
    <x v="13"/>
  </r>
  <r>
    <d v="2007-10-05T00:00:00"/>
    <x v="3"/>
    <x v="3"/>
  </r>
  <r>
    <d v="2007-10-12T00:00:00"/>
    <x v="0"/>
    <x v="11"/>
  </r>
  <r>
    <d v="2007-10-19T00:00:00"/>
    <x v="1"/>
    <x v="3"/>
  </r>
  <r>
    <d v="2007-10-26T00:00:00"/>
    <x v="2"/>
    <x v="9"/>
  </r>
  <r>
    <d v="2007-11-02T00:00:00"/>
    <x v="3"/>
    <x v="2"/>
  </r>
  <r>
    <d v="2007-11-09T00:00:00"/>
    <x v="0"/>
    <x v="13"/>
  </r>
  <r>
    <d v="2007-11-16T00:00:00"/>
    <x v="1"/>
    <x v="3"/>
  </r>
  <r>
    <d v="2007-11-23T00:00:00"/>
    <x v="2"/>
    <x v="11"/>
  </r>
  <r>
    <d v="2007-11-30T00:00:00"/>
    <x v="3"/>
    <x v="0"/>
  </r>
  <r>
    <d v="2007-12-07T00:00:00"/>
    <x v="0"/>
    <x v="9"/>
  </r>
  <r>
    <d v="2007-12-14T00:00:00"/>
    <x v="1"/>
    <x v="2"/>
  </r>
  <r>
    <d v="2007-12-21T00:00:00"/>
    <x v="2"/>
    <x v="13"/>
  </r>
  <r>
    <d v="2007-12-28T00:00:00"/>
    <x v="3"/>
    <x v="3"/>
  </r>
  <r>
    <d v="2008-01-04T00:00:00"/>
    <x v="0"/>
    <x v="11"/>
  </r>
  <r>
    <d v="2008-01-11T00:00:00"/>
    <x v="1"/>
    <x v="3"/>
  </r>
  <r>
    <d v="2008-01-18T00:00:00"/>
    <x v="2"/>
    <x v="9"/>
  </r>
  <r>
    <d v="2008-01-25T00:00:00"/>
    <x v="3"/>
    <x v="2"/>
  </r>
  <r>
    <d v="2008-02-01T00:00:00"/>
    <x v="0"/>
    <x v="13"/>
  </r>
  <r>
    <d v="2008-02-08T00:00:00"/>
    <x v="1"/>
    <x v="3"/>
  </r>
  <r>
    <d v="2008-02-15T00:00:00"/>
    <x v="2"/>
    <x v="11"/>
  </r>
  <r>
    <d v="2008-02-22T00:00:00"/>
    <x v="3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0" autoFormatId="4117" applyNumberFormats="1" applyBorderFormats="1" applyFontFormats="1" applyPatternFormats="1" applyAlignmentFormats="1" applyWidthHeightFormats="1" dataCaption="Data" updatedVersion="3" showItems="0" showMultipleLabel="0" showMemberPropertyTips="0" useAutoFormatting="1" itemPrintTitles="1" indent="0" compact="0" compactData="0" gridDropZones="1">
  <location ref="E3:F8" firstHeaderRow="1" firstDataRow="1" firstDataCol="1"/>
  <pivotFields count="3">
    <pivotField compact="0" numFmtId="14" outline="0" subtotalTop="0" showAll="0" includeNewItemsInFilter="1"/>
    <pivotField axis="axisRow" compact="0" outline="0" subtotalTop="0" showAll="0" includeNewItemsInFilter="1">
      <items count="5">
        <item x="0"/>
        <item x="2"/>
        <item x="3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(€000)" fld="2" baseField="0" baseItem="0"/>
  </dataFields>
  <formats count="1">
    <format dxfId="2">
      <pivotArea type="all" dataOnly="0" outline="0" fieldPosition="0"/>
    </format>
  </formats>
  <pivotTableStyleInfo name="PivotStyleMedium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indexed="18"/>
  </sheetPr>
  <dimension ref="A1:E21"/>
  <sheetViews>
    <sheetView tabSelected="1" workbookViewId="0">
      <selection activeCell="I18" sqref="I18"/>
    </sheetView>
  </sheetViews>
  <sheetFormatPr defaultColWidth="9.109375" defaultRowHeight="15" x14ac:dyDescent="0.2"/>
  <cols>
    <col min="1" max="1" width="9.88671875" style="61" bestFit="1" customWidth="1"/>
    <col min="2" max="2" width="8.5546875" style="61" bestFit="1" customWidth="1"/>
    <col min="3" max="3" width="12" style="61" bestFit="1" customWidth="1"/>
    <col min="4" max="4" width="19.6640625" style="61" bestFit="1" customWidth="1"/>
    <col min="5" max="5" width="9.21875" style="61" bestFit="1" customWidth="1"/>
    <col min="6" max="16384" width="9.109375" style="59"/>
  </cols>
  <sheetData>
    <row r="1" spans="1:5" ht="30" x14ac:dyDescent="0.2">
      <c r="A1" s="56" t="s">
        <v>0</v>
      </c>
      <c r="B1" s="56" t="s">
        <v>1</v>
      </c>
      <c r="C1" s="57" t="s">
        <v>2</v>
      </c>
      <c r="D1" s="58" t="s">
        <v>139</v>
      </c>
      <c r="E1" s="58" t="s">
        <v>142</v>
      </c>
    </row>
    <row r="2" spans="1:5" x14ac:dyDescent="0.2">
      <c r="A2" s="60">
        <v>39652</v>
      </c>
      <c r="B2" s="59" t="s">
        <v>3</v>
      </c>
      <c r="C2" s="59">
        <v>9.67</v>
      </c>
      <c r="D2" s="61">
        <f>ROUNDUP(C2,0)</f>
        <v>10</v>
      </c>
      <c r="E2" s="59">
        <f>_xlfn.RANK.EQ(C2,sales,0)</f>
        <v>17</v>
      </c>
    </row>
    <row r="3" spans="1:5" x14ac:dyDescent="0.2">
      <c r="A3" s="60">
        <v>39641</v>
      </c>
      <c r="B3" s="59" t="s">
        <v>4</v>
      </c>
      <c r="C3" s="59">
        <v>11.47</v>
      </c>
      <c r="D3" s="61">
        <f t="shared" ref="D3:D18" si="0">ROUNDUP(C3,0)</f>
        <v>12</v>
      </c>
      <c r="E3" s="59">
        <f>_xlfn.RANK.EQ(C3,sales,0)</f>
        <v>16</v>
      </c>
    </row>
    <row r="4" spans="1:5" x14ac:dyDescent="0.2">
      <c r="A4" s="60">
        <v>39651</v>
      </c>
      <c r="B4" s="59" t="s">
        <v>5</v>
      </c>
      <c r="C4" s="59">
        <v>27.61</v>
      </c>
      <c r="D4" s="61">
        <f t="shared" si="0"/>
        <v>28</v>
      </c>
      <c r="E4" s="59">
        <f>_xlfn.RANK.EQ(C4,sales,0)</f>
        <v>6</v>
      </c>
    </row>
    <row r="5" spans="1:5" x14ac:dyDescent="0.2">
      <c r="A5" s="60">
        <v>39648</v>
      </c>
      <c r="B5" s="59" t="s">
        <v>6</v>
      </c>
      <c r="C5" s="59">
        <v>34.51</v>
      </c>
      <c r="D5" s="61">
        <f t="shared" si="0"/>
        <v>35</v>
      </c>
      <c r="E5" s="59">
        <f>_xlfn.RANK.EQ(C5,sales,0)</f>
        <v>5</v>
      </c>
    </row>
    <row r="6" spans="1:5" x14ac:dyDescent="0.2">
      <c r="A6" s="60">
        <v>39634</v>
      </c>
      <c r="B6" s="59" t="s">
        <v>31</v>
      </c>
      <c r="C6" s="59">
        <v>26.41</v>
      </c>
      <c r="D6" s="61">
        <f t="shared" si="0"/>
        <v>27</v>
      </c>
      <c r="E6" s="59">
        <f>_xlfn.RANK.EQ(C6,sales,0)</f>
        <v>8</v>
      </c>
    </row>
    <row r="7" spans="1:5" x14ac:dyDescent="0.2">
      <c r="A7" s="60">
        <v>39644</v>
      </c>
      <c r="B7" s="59" t="s">
        <v>7</v>
      </c>
      <c r="C7" s="59">
        <v>35.26</v>
      </c>
      <c r="D7" s="61">
        <f t="shared" si="0"/>
        <v>36</v>
      </c>
      <c r="E7" s="59">
        <f>_xlfn.RANK.EQ(C7,sales,0)</f>
        <v>3</v>
      </c>
    </row>
    <row r="8" spans="1:5" x14ac:dyDescent="0.2">
      <c r="A8" s="60">
        <v>39642</v>
      </c>
      <c r="B8" s="59" t="s">
        <v>30</v>
      </c>
      <c r="C8" s="59">
        <v>19.95</v>
      </c>
      <c r="D8" s="61">
        <f t="shared" si="0"/>
        <v>20</v>
      </c>
      <c r="E8" s="59">
        <f>_xlfn.RANK.EQ(C8,sales,0)</f>
        <v>11</v>
      </c>
    </row>
    <row r="9" spans="1:5" x14ac:dyDescent="0.2">
      <c r="A9" s="60">
        <v>39635</v>
      </c>
      <c r="B9" s="59" t="s">
        <v>7</v>
      </c>
      <c r="C9" s="59">
        <v>37.51</v>
      </c>
      <c r="D9" s="61">
        <f t="shared" si="0"/>
        <v>38</v>
      </c>
      <c r="E9" s="59">
        <f>_xlfn.RANK.EQ(C9,sales,0)</f>
        <v>2</v>
      </c>
    </row>
    <row r="10" spans="1:5" x14ac:dyDescent="0.2">
      <c r="A10" s="60">
        <v>39636</v>
      </c>
      <c r="B10" s="59" t="s">
        <v>8</v>
      </c>
      <c r="C10" s="59">
        <v>34.950000000000003</v>
      </c>
      <c r="D10" s="61">
        <f t="shared" si="0"/>
        <v>35</v>
      </c>
      <c r="E10" s="59">
        <f>_xlfn.RANK.EQ(C10,sales,0)</f>
        <v>4</v>
      </c>
    </row>
    <row r="11" spans="1:5" x14ac:dyDescent="0.2">
      <c r="A11" s="60">
        <v>39655</v>
      </c>
      <c r="B11" s="59" t="s">
        <v>8</v>
      </c>
      <c r="C11" s="59">
        <v>39.520000000000003</v>
      </c>
      <c r="D11" s="61">
        <f t="shared" si="0"/>
        <v>40</v>
      </c>
      <c r="E11" s="59">
        <f>_xlfn.RANK.EQ(C11,sales,0)</f>
        <v>1</v>
      </c>
    </row>
    <row r="12" spans="1:5" x14ac:dyDescent="0.2">
      <c r="A12" s="60">
        <v>39656</v>
      </c>
      <c r="B12" s="59" t="s">
        <v>9</v>
      </c>
      <c r="C12" s="59">
        <v>19.45</v>
      </c>
      <c r="D12" s="61">
        <f t="shared" si="0"/>
        <v>20</v>
      </c>
      <c r="E12" s="59">
        <f>_xlfn.RANK.EQ(C12,sales,0)</f>
        <v>13</v>
      </c>
    </row>
    <row r="13" spans="1:5" x14ac:dyDescent="0.2">
      <c r="A13" s="60">
        <v>39650</v>
      </c>
      <c r="B13" s="59" t="s">
        <v>10</v>
      </c>
      <c r="C13" s="59">
        <v>27.51</v>
      </c>
      <c r="D13" s="61">
        <f t="shared" si="0"/>
        <v>28</v>
      </c>
      <c r="E13" s="59">
        <f>_xlfn.RANK.EQ(C13,sales,0)</f>
        <v>7</v>
      </c>
    </row>
    <row r="14" spans="1:5" x14ac:dyDescent="0.2">
      <c r="A14" s="60">
        <v>39645</v>
      </c>
      <c r="B14" s="59" t="s">
        <v>11</v>
      </c>
      <c r="C14" s="59">
        <v>19.63</v>
      </c>
      <c r="D14" s="61">
        <f t="shared" si="0"/>
        <v>20</v>
      </c>
      <c r="E14" s="59">
        <f>_xlfn.RANK.EQ(C14,sales,0)</f>
        <v>12</v>
      </c>
    </row>
    <row r="15" spans="1:5" x14ac:dyDescent="0.2">
      <c r="A15" s="60">
        <v>39637</v>
      </c>
      <c r="B15" s="59" t="s">
        <v>11</v>
      </c>
      <c r="C15" s="59">
        <v>21.35</v>
      </c>
      <c r="D15" s="61">
        <f t="shared" si="0"/>
        <v>22</v>
      </c>
      <c r="E15" s="59">
        <f>_xlfn.RANK.EQ(C15,sales,0)</f>
        <v>10</v>
      </c>
    </row>
    <row r="16" spans="1:5" x14ac:dyDescent="0.2">
      <c r="A16" s="60">
        <v>39643</v>
      </c>
      <c r="B16" s="59" t="s">
        <v>11</v>
      </c>
      <c r="C16" s="59">
        <v>16.45</v>
      </c>
      <c r="D16" s="61">
        <f t="shared" si="0"/>
        <v>17</v>
      </c>
      <c r="E16" s="59">
        <f>_xlfn.RANK.EQ(C16,sales,0)</f>
        <v>15</v>
      </c>
    </row>
    <row r="17" spans="1:5" x14ac:dyDescent="0.2">
      <c r="A17" s="60">
        <v>39638</v>
      </c>
      <c r="B17" s="59" t="s">
        <v>29</v>
      </c>
      <c r="C17" s="59">
        <v>19.45</v>
      </c>
      <c r="D17" s="61">
        <f t="shared" si="0"/>
        <v>20</v>
      </c>
      <c r="E17" s="59">
        <f>_xlfn.RANK.EQ(C17,sales,0)</f>
        <v>13</v>
      </c>
    </row>
    <row r="18" spans="1:5" x14ac:dyDescent="0.2">
      <c r="A18" s="60">
        <v>39649</v>
      </c>
      <c r="B18" s="59" t="s">
        <v>12</v>
      </c>
      <c r="C18" s="59">
        <v>23.45</v>
      </c>
      <c r="D18" s="61">
        <f t="shared" si="0"/>
        <v>24</v>
      </c>
      <c r="E18" s="59">
        <f>_xlfn.RANK.EQ(C18,sales,0)</f>
        <v>9</v>
      </c>
    </row>
    <row r="19" spans="1:5" ht="15.75" thickBot="1" x14ac:dyDescent="0.25">
      <c r="A19" s="60"/>
      <c r="B19" s="59"/>
      <c r="C19" s="59"/>
      <c r="D19" s="59"/>
      <c r="E19" s="59"/>
    </row>
    <row r="20" spans="1:5" ht="17.25" thickTop="1" thickBot="1" x14ac:dyDescent="0.3">
      <c r="B20" s="62" t="s">
        <v>25</v>
      </c>
      <c r="C20" s="64">
        <f>SUM(C2:C18)</f>
        <v>424.14999999999992</v>
      </c>
      <c r="D20" s="64">
        <f>SUM(E2:E18)</f>
        <v>152</v>
      </c>
      <c r="E20" s="63"/>
    </row>
    <row r="21" spans="1:5" ht="15.75" thickTop="1" x14ac:dyDescent="0.2">
      <c r="A21" s="59"/>
      <c r="B21" s="59"/>
      <c r="C21" s="59"/>
      <c r="D21" s="59"/>
      <c r="E21" s="59"/>
    </row>
  </sheetData>
  <sheetProtection algorithmName="SHA-512" hashValue="lcS5MLP8k+ky7Fwk0VAZM0GVrWjrF9wEShdg59DBgWEcXOR7MPT/Tn7q+ZPvp77xTdZtWkmShwW2vN3KOaJe4A==" saltValue="dwSndW28s+HKJ0d8aS96nQ==" spinCount="100000" sheet="1" objects="1" scenarios="1"/>
  <phoneticPr fontId="0" type="noConversion"/>
  <conditionalFormatting sqref="C2:C18">
    <cfRule type="cellIs" dxfId="1" priority="1" operator="greaterThan">
      <formula>30</formula>
    </cfRule>
    <cfRule type="cellIs" dxfId="0" priority="3" operator="between">
      <formula>20</formula>
      <formula>30</formula>
    </cfRule>
  </conditionalFormatting>
  <printOptions headings="1"/>
  <pageMargins left="0.39370078740157499" right="0.27559055118110198" top="0.78740157480314998" bottom="0.98425196850393704" header="0.511811023622047" footer="0.511811023622047"/>
  <pageSetup paperSize="9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ntry="1" codeName="List2">
    <tabColor indexed="10"/>
  </sheetPr>
  <dimension ref="A1:E51"/>
  <sheetViews>
    <sheetView tabSelected="1" workbookViewId="0">
      <selection activeCell="I18" sqref="I18"/>
    </sheetView>
  </sheetViews>
  <sheetFormatPr defaultColWidth="9.109375" defaultRowHeight="15" x14ac:dyDescent="0.2"/>
  <cols>
    <col min="1" max="1" width="8.88671875" style="13" customWidth="1"/>
    <col min="2" max="2" width="10.109375" style="13" bestFit="1" customWidth="1"/>
    <col min="3" max="3" width="11.109375" style="13" bestFit="1" customWidth="1"/>
    <col min="4" max="4" width="10.88671875" style="13" bestFit="1" customWidth="1"/>
    <col min="5" max="16384" width="9.109375" style="13"/>
  </cols>
  <sheetData>
    <row r="1" spans="1:5" s="4" customFormat="1" x14ac:dyDescent="0.2">
      <c r="A1" s="3"/>
      <c r="B1" s="3"/>
      <c r="C1" s="3"/>
      <c r="D1" s="3"/>
      <c r="E1" s="3"/>
    </row>
    <row r="2" spans="1:5" s="6" customFormat="1" ht="15.75" x14ac:dyDescent="0.25">
      <c r="A2" s="3"/>
      <c r="B2" s="5" t="s">
        <v>53</v>
      </c>
      <c r="C2" s="5" t="s">
        <v>54</v>
      </c>
      <c r="D2" s="5" t="s">
        <v>55</v>
      </c>
    </row>
    <row r="3" spans="1:5" s="8" customFormat="1" x14ac:dyDescent="0.2">
      <c r="A3" s="6"/>
      <c r="B3" s="7" t="s">
        <v>56</v>
      </c>
      <c r="C3" s="7" t="s">
        <v>57</v>
      </c>
      <c r="D3" s="7" t="s">
        <v>109</v>
      </c>
    </row>
    <row r="4" spans="1:5" s="8" customFormat="1" x14ac:dyDescent="0.2">
      <c r="B4" s="7" t="s">
        <v>115</v>
      </c>
      <c r="C4" s="7" t="s">
        <v>116</v>
      </c>
      <c r="D4" s="7" t="s">
        <v>109</v>
      </c>
    </row>
    <row r="5" spans="1:5" s="8" customFormat="1" x14ac:dyDescent="0.2">
      <c r="B5" s="7" t="s">
        <v>58</v>
      </c>
      <c r="C5" s="7" t="s">
        <v>59</v>
      </c>
      <c r="D5" s="7" t="s">
        <v>109</v>
      </c>
    </row>
    <row r="6" spans="1:5" s="8" customFormat="1" x14ac:dyDescent="0.2">
      <c r="B6" s="7" t="s">
        <v>60</v>
      </c>
      <c r="C6" s="7" t="s">
        <v>61</v>
      </c>
      <c r="D6" s="7" t="s">
        <v>64</v>
      </c>
    </row>
    <row r="7" spans="1:5" s="8" customFormat="1" x14ac:dyDescent="0.2">
      <c r="B7" s="7" t="s">
        <v>62</v>
      </c>
      <c r="C7" s="7" t="s">
        <v>63</v>
      </c>
      <c r="D7" s="7" t="s">
        <v>64</v>
      </c>
    </row>
    <row r="8" spans="1:5" s="8" customFormat="1" x14ac:dyDescent="0.2">
      <c r="B8" s="7" t="s">
        <v>65</v>
      </c>
      <c r="C8" s="7" t="s">
        <v>66</v>
      </c>
      <c r="D8" s="7" t="s">
        <v>123</v>
      </c>
    </row>
    <row r="9" spans="1:5" s="8" customFormat="1" x14ac:dyDescent="0.2">
      <c r="B9" s="7" t="s">
        <v>67</v>
      </c>
      <c r="C9" s="7" t="s">
        <v>68</v>
      </c>
      <c r="D9" s="7" t="s">
        <v>123</v>
      </c>
    </row>
    <row r="10" spans="1:5" s="6" customFormat="1" x14ac:dyDescent="0.2">
      <c r="A10" s="8"/>
      <c r="B10" s="7" t="s">
        <v>69</v>
      </c>
      <c r="C10" s="7" t="s">
        <v>70</v>
      </c>
      <c r="D10" s="7" t="s">
        <v>123</v>
      </c>
    </row>
    <row r="11" spans="1:5" s="6" customFormat="1" x14ac:dyDescent="0.2">
      <c r="A11" s="8"/>
      <c r="B11" s="53" t="s">
        <v>111</v>
      </c>
      <c r="C11" s="7" t="s">
        <v>114</v>
      </c>
      <c r="D11" s="7" t="s">
        <v>123</v>
      </c>
    </row>
    <row r="12" spans="1:5" s="6" customFormat="1" x14ac:dyDescent="0.2">
      <c r="A12" s="8"/>
      <c r="B12" s="7" t="s">
        <v>72</v>
      </c>
      <c r="C12" s="7" t="s">
        <v>73</v>
      </c>
      <c r="D12" s="7" t="s">
        <v>123</v>
      </c>
    </row>
    <row r="13" spans="1:5" s="6" customFormat="1" x14ac:dyDescent="0.2">
      <c r="A13" s="8"/>
      <c r="B13" s="7" t="s">
        <v>74</v>
      </c>
      <c r="C13" s="7" t="s">
        <v>122</v>
      </c>
      <c r="D13" s="7" t="s">
        <v>123</v>
      </c>
    </row>
    <row r="14" spans="1:5" s="6" customFormat="1" x14ac:dyDescent="0.2">
      <c r="A14" s="8"/>
      <c r="B14" s="7" t="s">
        <v>76</v>
      </c>
      <c r="C14" s="7" t="s">
        <v>77</v>
      </c>
      <c r="D14" s="7" t="s">
        <v>123</v>
      </c>
    </row>
    <row r="15" spans="1:5" s="6" customFormat="1" x14ac:dyDescent="0.2">
      <c r="A15" s="8"/>
      <c r="B15" s="7" t="s">
        <v>78</v>
      </c>
      <c r="C15" s="7" t="s">
        <v>79</v>
      </c>
      <c r="D15" s="7" t="s">
        <v>123</v>
      </c>
    </row>
    <row r="16" spans="1:5" s="6" customFormat="1" x14ac:dyDescent="0.2">
      <c r="A16" s="8"/>
      <c r="B16" s="7" t="s">
        <v>80</v>
      </c>
      <c r="C16" s="7" t="s">
        <v>81</v>
      </c>
      <c r="D16" s="7" t="s">
        <v>123</v>
      </c>
    </row>
    <row r="17" spans="1:4" s="6" customFormat="1" x14ac:dyDescent="0.2">
      <c r="A17" s="8"/>
      <c r="B17" s="7" t="s">
        <v>110</v>
      </c>
      <c r="C17" s="7" t="s">
        <v>82</v>
      </c>
      <c r="D17" s="7" t="s">
        <v>123</v>
      </c>
    </row>
    <row r="18" spans="1:4" s="6" customFormat="1" x14ac:dyDescent="0.2">
      <c r="A18" s="8"/>
      <c r="B18" s="7" t="s">
        <v>56</v>
      </c>
      <c r="C18" s="7" t="s">
        <v>119</v>
      </c>
      <c r="D18" s="7" t="s">
        <v>123</v>
      </c>
    </row>
    <row r="19" spans="1:4" s="6" customFormat="1" x14ac:dyDescent="0.2">
      <c r="A19" s="8"/>
      <c r="B19" s="7" t="s">
        <v>83</v>
      </c>
      <c r="C19" s="7" t="s">
        <v>113</v>
      </c>
      <c r="D19" s="7" t="s">
        <v>123</v>
      </c>
    </row>
    <row r="20" spans="1:4" s="6" customFormat="1" x14ac:dyDescent="0.2">
      <c r="A20" s="8"/>
      <c r="B20" s="7" t="s">
        <v>84</v>
      </c>
      <c r="C20" s="7" t="s">
        <v>85</v>
      </c>
      <c r="D20" s="7" t="s">
        <v>123</v>
      </c>
    </row>
    <row r="21" spans="1:4" s="6" customFormat="1" x14ac:dyDescent="0.2">
      <c r="A21" s="8"/>
      <c r="B21" s="7" t="s">
        <v>86</v>
      </c>
      <c r="C21" s="7" t="s">
        <v>87</v>
      </c>
      <c r="D21" s="7" t="s">
        <v>123</v>
      </c>
    </row>
    <row r="22" spans="1:4" s="6" customFormat="1" x14ac:dyDescent="0.2">
      <c r="A22" s="8"/>
      <c r="B22" s="7" t="s">
        <v>88</v>
      </c>
      <c r="C22" s="7" t="s">
        <v>89</v>
      </c>
      <c r="D22" s="7" t="s">
        <v>123</v>
      </c>
    </row>
    <row r="23" spans="1:4" s="6" customFormat="1" x14ac:dyDescent="0.2">
      <c r="A23" s="8"/>
      <c r="B23" s="7" t="s">
        <v>90</v>
      </c>
      <c r="C23" s="7" t="s">
        <v>91</v>
      </c>
      <c r="D23" s="7" t="s">
        <v>123</v>
      </c>
    </row>
    <row r="24" spans="1:4" s="6" customFormat="1" x14ac:dyDescent="0.2">
      <c r="A24" s="8"/>
      <c r="B24" s="7" t="s">
        <v>92</v>
      </c>
      <c r="C24" s="7" t="s">
        <v>93</v>
      </c>
      <c r="D24" s="7" t="s">
        <v>123</v>
      </c>
    </row>
    <row r="25" spans="1:4" s="6" customFormat="1" x14ac:dyDescent="0.2">
      <c r="A25" s="8"/>
      <c r="B25" s="7" t="s">
        <v>111</v>
      </c>
      <c r="C25" s="7" t="s">
        <v>112</v>
      </c>
      <c r="D25" s="7" t="s">
        <v>123</v>
      </c>
    </row>
    <row r="26" spans="1:4" s="6" customFormat="1" x14ac:dyDescent="0.2">
      <c r="A26" s="8"/>
      <c r="B26" s="7" t="s">
        <v>94</v>
      </c>
      <c r="C26" s="7" t="s">
        <v>95</v>
      </c>
      <c r="D26" s="7" t="s">
        <v>123</v>
      </c>
    </row>
    <row r="27" spans="1:4" s="6" customFormat="1" x14ac:dyDescent="0.2">
      <c r="A27" s="8"/>
      <c r="B27" s="7" t="s">
        <v>96</v>
      </c>
      <c r="C27" s="7" t="s">
        <v>97</v>
      </c>
      <c r="D27" s="7" t="s">
        <v>123</v>
      </c>
    </row>
    <row r="28" spans="1:4" s="6" customFormat="1" x14ac:dyDescent="0.2">
      <c r="A28" s="8"/>
      <c r="B28" s="7" t="s">
        <v>98</v>
      </c>
      <c r="C28" s="7" t="s">
        <v>117</v>
      </c>
      <c r="D28" s="7" t="s">
        <v>123</v>
      </c>
    </row>
    <row r="29" spans="1:4" s="6" customFormat="1" x14ac:dyDescent="0.2">
      <c r="A29" s="8"/>
      <c r="B29" s="7" t="s">
        <v>99</v>
      </c>
      <c r="C29" s="7" t="s">
        <v>100</v>
      </c>
      <c r="D29" s="7" t="s">
        <v>123</v>
      </c>
    </row>
    <row r="30" spans="1:4" s="6" customFormat="1" x14ac:dyDescent="0.2">
      <c r="A30" s="8"/>
      <c r="B30" s="7" t="s">
        <v>101</v>
      </c>
      <c r="C30" s="7" t="s">
        <v>102</v>
      </c>
      <c r="D30" s="7" t="s">
        <v>123</v>
      </c>
    </row>
    <row r="31" spans="1:4" s="6" customFormat="1" x14ac:dyDescent="0.2">
      <c r="A31" s="8"/>
      <c r="B31" s="7" t="s">
        <v>120</v>
      </c>
      <c r="C31" s="7" t="s">
        <v>121</v>
      </c>
      <c r="D31" s="7" t="s">
        <v>123</v>
      </c>
    </row>
    <row r="32" spans="1:4" s="6" customFormat="1" x14ac:dyDescent="0.2">
      <c r="A32" s="8"/>
      <c r="B32" s="7" t="s">
        <v>56</v>
      </c>
      <c r="C32" s="7" t="s">
        <v>89</v>
      </c>
      <c r="D32" s="7" t="s">
        <v>123</v>
      </c>
    </row>
    <row r="33" spans="1:4" s="6" customFormat="1" x14ac:dyDescent="0.2">
      <c r="A33" s="8"/>
      <c r="B33" s="9" t="s">
        <v>96</v>
      </c>
      <c r="C33" s="7" t="s">
        <v>113</v>
      </c>
      <c r="D33" s="7" t="s">
        <v>123</v>
      </c>
    </row>
    <row r="34" spans="1:4" s="6" customFormat="1" x14ac:dyDescent="0.2">
      <c r="A34" s="8"/>
      <c r="B34" s="7" t="s">
        <v>75</v>
      </c>
      <c r="C34" s="7" t="s">
        <v>118</v>
      </c>
      <c r="D34" s="7" t="s">
        <v>123</v>
      </c>
    </row>
    <row r="35" spans="1:4" s="6" customFormat="1" x14ac:dyDescent="0.2">
      <c r="A35" s="8"/>
      <c r="B35" s="7" t="s">
        <v>71</v>
      </c>
      <c r="C35" s="7" t="s">
        <v>104</v>
      </c>
      <c r="D35" s="7" t="s">
        <v>123</v>
      </c>
    </row>
    <row r="36" spans="1:4" s="6" customFormat="1" x14ac:dyDescent="0.2">
      <c r="A36" s="8"/>
      <c r="B36" s="6" t="s">
        <v>72</v>
      </c>
      <c r="C36" s="7" t="s">
        <v>105</v>
      </c>
      <c r="D36" s="7" t="s">
        <v>123</v>
      </c>
    </row>
    <row r="37" spans="1:4" s="6" customFormat="1" x14ac:dyDescent="0.2">
      <c r="A37" s="8"/>
      <c r="B37" s="7" t="s">
        <v>106</v>
      </c>
      <c r="C37" s="7" t="s">
        <v>103</v>
      </c>
      <c r="D37" s="7" t="s">
        <v>123</v>
      </c>
    </row>
    <row r="38" spans="1:4" s="6" customFormat="1" x14ac:dyDescent="0.2">
      <c r="A38" s="8"/>
      <c r="B38" s="7" t="s">
        <v>94</v>
      </c>
      <c r="C38" s="7" t="s">
        <v>107</v>
      </c>
      <c r="D38" s="7" t="s">
        <v>123</v>
      </c>
    </row>
    <row r="39" spans="1:4" s="6" customFormat="1" ht="15.75" thickBot="1" x14ac:dyDescent="0.25">
      <c r="A39" s="8"/>
      <c r="B39" s="8"/>
      <c r="C39" s="8"/>
      <c r="D39" s="8"/>
    </row>
    <row r="40" spans="1:4" ht="16.5" thickBot="1" x14ac:dyDescent="0.3">
      <c r="A40" s="10" t="s">
        <v>108</v>
      </c>
      <c r="B40" s="11"/>
      <c r="C40" s="12">
        <f>COUNTA(C3:C38)</f>
        <v>36</v>
      </c>
      <c r="D40" s="11"/>
    </row>
    <row r="41" spans="1:4" ht="15.75" thickTop="1" x14ac:dyDescent="0.2"/>
    <row r="51" spans="1:4" x14ac:dyDescent="0.2">
      <c r="A51" s="11"/>
      <c r="B51" s="11"/>
      <c r="C51" s="11"/>
      <c r="D51" s="11"/>
    </row>
  </sheetData>
  <phoneticPr fontId="0" type="noConversion"/>
  <printOptions headings="1"/>
  <pageMargins left="0.75" right="0.23" top="0.5" bottom="0.44" header="0.25" footer="0.17"/>
  <pageSetup paperSize="9" orientation="portrait" horizontalDpi="300" verticalDpi="300" r:id="rId1"/>
  <headerFooter alignWithMargins="0">
    <oddHeader>&amp;L&amp;"Helv,Bold Italic"EXCEL &amp;C&amp;"Helv,Bold Italic"FORMULAE</oddHeader>
    <oddFooter>&amp;L&amp;"Helv,Bold Italic"Aidan Perdisatt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5" transitionEvaluation="1" codeName="List3">
    <tabColor indexed="34"/>
    <pageSetUpPr fitToPage="1"/>
  </sheetPr>
  <dimension ref="A1:K33"/>
  <sheetViews>
    <sheetView topLeftCell="A5" zoomScaleNormal="100" workbookViewId="0">
      <selection activeCell="I18" sqref="I18"/>
    </sheetView>
  </sheetViews>
  <sheetFormatPr defaultColWidth="9.109375" defaultRowHeight="15" x14ac:dyDescent="0.2"/>
  <cols>
    <col min="1" max="1" width="9.77734375" style="1" customWidth="1"/>
    <col min="2" max="2" width="14" style="1" customWidth="1"/>
    <col min="3" max="3" width="15.21875" style="1" customWidth="1"/>
    <col min="4" max="4" width="9.109375" style="1" customWidth="1"/>
    <col min="5" max="5" width="5.21875" style="1" customWidth="1"/>
    <col min="6" max="6" width="15.44140625" style="1" customWidth="1"/>
    <col min="7" max="7" width="16.109375" style="1" bestFit="1" customWidth="1"/>
    <col min="8" max="8" width="2.6640625" style="1" customWidth="1"/>
    <col min="9" max="9" width="3.33203125" style="1" customWidth="1"/>
    <col min="10" max="10" width="12.109375" style="1" customWidth="1"/>
    <col min="11" max="11" width="11.5546875" style="1" customWidth="1"/>
    <col min="12" max="16384" width="9.109375" style="1"/>
  </cols>
  <sheetData>
    <row r="1" spans="1:11" ht="31.5" x14ac:dyDescent="0.25">
      <c r="A1" s="16" t="s">
        <v>0</v>
      </c>
      <c r="B1" s="16" t="s">
        <v>13</v>
      </c>
      <c r="C1" s="16" t="s">
        <v>14</v>
      </c>
      <c r="D1" s="17" t="s">
        <v>2</v>
      </c>
    </row>
    <row r="2" spans="1:11" s="14" customFormat="1" x14ac:dyDescent="0.2">
      <c r="B2" s="1" t="s">
        <v>17</v>
      </c>
      <c r="C2" s="1"/>
      <c r="D2" s="1"/>
    </row>
    <row r="3" spans="1:11" s="14" customFormat="1" ht="15.75" thickBot="1" x14ac:dyDescent="0.25">
      <c r="B3" s="15"/>
      <c r="C3" s="15"/>
      <c r="D3" s="15"/>
    </row>
    <row r="4" spans="1:11" s="14" customFormat="1" ht="63" x14ac:dyDescent="0.25">
      <c r="A4" s="16" t="s">
        <v>0</v>
      </c>
      <c r="B4" s="16" t="s">
        <v>13</v>
      </c>
      <c r="C4" s="16" t="s">
        <v>14</v>
      </c>
      <c r="D4" s="17" t="s">
        <v>2</v>
      </c>
      <c r="F4" s="18" t="s">
        <v>13</v>
      </c>
      <c r="G4" s="19" t="s">
        <v>14</v>
      </c>
      <c r="J4" s="16" t="s">
        <v>127</v>
      </c>
      <c r="K4" s="36" t="s">
        <v>127</v>
      </c>
    </row>
    <row r="5" spans="1:11" s="14" customFormat="1" x14ac:dyDescent="0.2">
      <c r="A5" s="20">
        <v>39451</v>
      </c>
      <c r="B5" s="21" t="s">
        <v>20</v>
      </c>
      <c r="C5" s="21" t="str">
        <f>LOOKUP(B5,$F$5:$G$8)</f>
        <v>James Miller</v>
      </c>
      <c r="D5" s="21">
        <v>45</v>
      </c>
      <c r="F5" s="22" t="s">
        <v>15</v>
      </c>
      <c r="G5" s="23" t="s">
        <v>16</v>
      </c>
      <c r="J5" s="43" t="str">
        <f>LEFT(G5,5)</f>
        <v>Marie</v>
      </c>
      <c r="K5" s="44" t="s">
        <v>128</v>
      </c>
    </row>
    <row r="6" spans="1:11" s="14" customFormat="1" x14ac:dyDescent="0.2">
      <c r="A6" s="20">
        <v>39458</v>
      </c>
      <c r="B6" s="21" t="s">
        <v>17</v>
      </c>
      <c r="C6" s="21" t="str">
        <f t="shared" ref="C6:C31" si="0">LOOKUP(B6,$F$5:$G$8)</f>
        <v>Soren Rasmussen</v>
      </c>
      <c r="D6" s="21">
        <v>50</v>
      </c>
      <c r="F6" s="22" t="s">
        <v>17</v>
      </c>
      <c r="G6" s="23" t="s">
        <v>132</v>
      </c>
      <c r="J6" s="43" t="str">
        <f t="shared" ref="J6:J8" si="1">LEFT(G6,5)</f>
        <v>Soren</v>
      </c>
      <c r="K6" s="44" t="s">
        <v>129</v>
      </c>
    </row>
    <row r="7" spans="1:11" s="14" customFormat="1" x14ac:dyDescent="0.2">
      <c r="A7" s="20">
        <v>39465</v>
      </c>
      <c r="B7" s="21" t="s">
        <v>18</v>
      </c>
      <c r="C7" s="21" t="str">
        <f t="shared" si="0"/>
        <v>Pablo Garcia</v>
      </c>
      <c r="D7" s="21">
        <v>55</v>
      </c>
      <c r="F7" s="22" t="s">
        <v>18</v>
      </c>
      <c r="G7" s="23" t="s">
        <v>19</v>
      </c>
      <c r="J7" s="43" t="str">
        <f t="shared" si="1"/>
        <v>Pablo</v>
      </c>
      <c r="K7" s="44" t="s">
        <v>130</v>
      </c>
    </row>
    <row r="8" spans="1:11" s="14" customFormat="1" ht="15.75" thickBot="1" x14ac:dyDescent="0.25">
      <c r="A8" s="20">
        <v>39472</v>
      </c>
      <c r="B8" s="21" t="s">
        <v>20</v>
      </c>
      <c r="C8" s="21" t="str">
        <f t="shared" si="0"/>
        <v>James Miller</v>
      </c>
      <c r="D8" s="21">
        <v>70</v>
      </c>
      <c r="F8" s="47" t="s">
        <v>20</v>
      </c>
      <c r="G8" s="46" t="s">
        <v>21</v>
      </c>
      <c r="J8" s="43" t="str">
        <f t="shared" si="1"/>
        <v>James</v>
      </c>
      <c r="K8" s="45" t="s">
        <v>131</v>
      </c>
    </row>
    <row r="9" spans="1:11" s="14" customFormat="1" x14ac:dyDescent="0.2">
      <c r="A9" s="20">
        <v>39479</v>
      </c>
      <c r="B9" s="21" t="s">
        <v>15</v>
      </c>
      <c r="C9" s="21" t="str">
        <f t="shared" si="0"/>
        <v>Marie Jones</v>
      </c>
      <c r="D9" s="21">
        <v>20</v>
      </c>
    </row>
    <row r="10" spans="1:11" s="14" customFormat="1" x14ac:dyDescent="0.2">
      <c r="A10" s="20">
        <v>39486</v>
      </c>
      <c r="B10" s="21" t="s">
        <v>17</v>
      </c>
      <c r="C10" s="21" t="str">
        <f t="shared" si="0"/>
        <v>Soren Rasmussen</v>
      </c>
      <c r="D10" s="21">
        <v>100</v>
      </c>
    </row>
    <row r="11" spans="1:11" s="14" customFormat="1" x14ac:dyDescent="0.2">
      <c r="A11" s="20">
        <v>39493</v>
      </c>
      <c r="B11" s="21" t="s">
        <v>18</v>
      </c>
      <c r="C11" s="21" t="str">
        <f t="shared" si="0"/>
        <v>Pablo Garcia</v>
      </c>
      <c r="D11" s="21">
        <v>150</v>
      </c>
    </row>
    <row r="12" spans="1:11" s="14" customFormat="1" x14ac:dyDescent="0.2">
      <c r="A12" s="20">
        <v>39500</v>
      </c>
      <c r="B12" s="21" t="s">
        <v>20</v>
      </c>
      <c r="C12" s="21" t="str">
        <f t="shared" si="0"/>
        <v>James Miller</v>
      </c>
      <c r="D12" s="21">
        <v>120</v>
      </c>
    </row>
    <row r="13" spans="1:11" s="14" customFormat="1" x14ac:dyDescent="0.2">
      <c r="A13" s="20">
        <v>39506</v>
      </c>
      <c r="B13" s="21" t="s">
        <v>15</v>
      </c>
      <c r="C13" s="21" t="str">
        <f t="shared" si="0"/>
        <v>Marie Jones</v>
      </c>
      <c r="D13" s="21">
        <v>175</v>
      </c>
    </row>
    <row r="14" spans="1:11" s="14" customFormat="1" x14ac:dyDescent="0.2">
      <c r="A14" s="20">
        <v>39514</v>
      </c>
      <c r="B14" s="21" t="s">
        <v>17</v>
      </c>
      <c r="C14" s="21" t="str">
        <f t="shared" si="0"/>
        <v>Soren Rasmussen</v>
      </c>
      <c r="D14" s="21">
        <v>135</v>
      </c>
    </row>
    <row r="15" spans="1:11" s="14" customFormat="1" x14ac:dyDescent="0.2">
      <c r="A15" s="20">
        <v>39521</v>
      </c>
      <c r="B15" s="21" t="s">
        <v>18</v>
      </c>
      <c r="C15" s="21" t="str">
        <f t="shared" si="0"/>
        <v>Pablo Garcia</v>
      </c>
      <c r="D15" s="21">
        <v>20</v>
      </c>
    </row>
    <row r="16" spans="1:11" s="14" customFormat="1" x14ac:dyDescent="0.2">
      <c r="A16" s="20">
        <v>39528</v>
      </c>
      <c r="B16" s="21" t="s">
        <v>20</v>
      </c>
      <c r="C16" s="21" t="str">
        <f t="shared" si="0"/>
        <v>James Miller</v>
      </c>
      <c r="D16" s="21">
        <v>25</v>
      </c>
    </row>
    <row r="17" spans="1:7" s="14" customFormat="1" x14ac:dyDescent="0.2">
      <c r="A17" s="20">
        <v>39535</v>
      </c>
      <c r="B17" s="21" t="s">
        <v>15</v>
      </c>
      <c r="C17" s="21" t="str">
        <f t="shared" si="0"/>
        <v>Marie Jones</v>
      </c>
      <c r="D17" s="21">
        <v>26</v>
      </c>
    </row>
    <row r="18" spans="1:7" s="14" customFormat="1" x14ac:dyDescent="0.2">
      <c r="A18" s="20">
        <v>39542</v>
      </c>
      <c r="B18" s="21" t="s">
        <v>17</v>
      </c>
      <c r="C18" s="21" t="str">
        <f t="shared" si="0"/>
        <v>Soren Rasmussen</v>
      </c>
      <c r="D18" s="21">
        <v>27</v>
      </c>
    </row>
    <row r="19" spans="1:7" s="14" customFormat="1" x14ac:dyDescent="0.2">
      <c r="A19" s="20">
        <v>39549</v>
      </c>
      <c r="B19" s="21" t="s">
        <v>18</v>
      </c>
      <c r="C19" s="21" t="str">
        <f t="shared" si="0"/>
        <v>Pablo Garcia</v>
      </c>
      <c r="D19" s="21">
        <v>28</v>
      </c>
    </row>
    <row r="20" spans="1:7" s="14" customFormat="1" x14ac:dyDescent="0.2">
      <c r="A20" s="20">
        <v>39556</v>
      </c>
      <c r="B20" s="21" t="s">
        <v>20</v>
      </c>
      <c r="C20" s="21" t="str">
        <f t="shared" si="0"/>
        <v>James Miller</v>
      </c>
      <c r="D20" s="21">
        <v>29</v>
      </c>
    </row>
    <row r="21" spans="1:7" s="14" customFormat="1" x14ac:dyDescent="0.2">
      <c r="A21" s="20">
        <v>39563</v>
      </c>
      <c r="B21" s="21" t="s">
        <v>15</v>
      </c>
      <c r="C21" s="21" t="str">
        <f t="shared" si="0"/>
        <v>Marie Jones</v>
      </c>
      <c r="D21" s="21">
        <v>30</v>
      </c>
    </row>
    <row r="22" spans="1:7" s="14" customFormat="1" x14ac:dyDescent="0.2">
      <c r="A22" s="20">
        <v>39570</v>
      </c>
      <c r="B22" s="21" t="s">
        <v>17</v>
      </c>
      <c r="C22" s="21" t="str">
        <f t="shared" si="0"/>
        <v>Soren Rasmussen</v>
      </c>
      <c r="D22" s="21">
        <v>31</v>
      </c>
    </row>
    <row r="23" spans="1:7" s="14" customFormat="1" x14ac:dyDescent="0.2">
      <c r="A23" s="20">
        <v>39577</v>
      </c>
      <c r="B23" s="21" t="s">
        <v>18</v>
      </c>
      <c r="C23" s="21" t="str">
        <f t="shared" si="0"/>
        <v>Pablo Garcia</v>
      </c>
      <c r="D23" s="21">
        <v>32</v>
      </c>
    </row>
    <row r="24" spans="1:7" s="14" customFormat="1" x14ac:dyDescent="0.2">
      <c r="A24" s="20">
        <v>39584</v>
      </c>
      <c r="B24" s="21" t="s">
        <v>20</v>
      </c>
      <c r="C24" s="21" t="str">
        <f t="shared" si="0"/>
        <v>James Miller</v>
      </c>
      <c r="D24" s="21">
        <v>33</v>
      </c>
    </row>
    <row r="25" spans="1:7" s="14" customFormat="1" x14ac:dyDescent="0.2">
      <c r="A25" s="20">
        <v>39591</v>
      </c>
      <c r="B25" s="21" t="s">
        <v>15</v>
      </c>
      <c r="C25" s="21" t="str">
        <f t="shared" si="0"/>
        <v>Marie Jones</v>
      </c>
      <c r="D25" s="21">
        <v>34</v>
      </c>
    </row>
    <row r="26" spans="1:7" s="14" customFormat="1" x14ac:dyDescent="0.2">
      <c r="A26" s="20">
        <v>39598</v>
      </c>
      <c r="B26" s="21" t="s">
        <v>17</v>
      </c>
      <c r="C26" s="21" t="str">
        <f t="shared" si="0"/>
        <v>Soren Rasmussen</v>
      </c>
      <c r="D26" s="21">
        <v>35</v>
      </c>
    </row>
    <row r="27" spans="1:7" s="14" customFormat="1" x14ac:dyDescent="0.2">
      <c r="A27" s="20">
        <v>39605</v>
      </c>
      <c r="B27" s="21" t="s">
        <v>18</v>
      </c>
      <c r="C27" s="21" t="str">
        <f t="shared" si="0"/>
        <v>Pablo Garcia</v>
      </c>
      <c r="D27" s="21">
        <v>36</v>
      </c>
    </row>
    <row r="28" spans="1:7" s="14" customFormat="1" x14ac:dyDescent="0.2">
      <c r="A28" s="20">
        <v>39612</v>
      </c>
      <c r="B28" s="21" t="s">
        <v>20</v>
      </c>
      <c r="C28" s="21" t="str">
        <f t="shared" si="0"/>
        <v>James Miller</v>
      </c>
      <c r="D28" s="21">
        <v>37</v>
      </c>
    </row>
    <row r="29" spans="1:7" s="14" customFormat="1" x14ac:dyDescent="0.2">
      <c r="A29" s="20">
        <v>39619</v>
      </c>
      <c r="B29" s="21" t="s">
        <v>15</v>
      </c>
      <c r="C29" s="21" t="str">
        <f t="shared" si="0"/>
        <v>Marie Jones</v>
      </c>
      <c r="D29" s="21">
        <v>38</v>
      </c>
    </row>
    <row r="30" spans="1:7" s="14" customFormat="1" x14ac:dyDescent="0.2">
      <c r="A30" s="20">
        <v>39626</v>
      </c>
      <c r="B30" s="21" t="s">
        <v>17</v>
      </c>
      <c r="C30" s="21" t="str">
        <f t="shared" si="0"/>
        <v>Soren Rasmussen</v>
      </c>
      <c r="D30" s="21">
        <v>39</v>
      </c>
      <c r="E30" s="1"/>
      <c r="F30" s="1"/>
      <c r="G30" s="1"/>
    </row>
    <row r="31" spans="1:7" s="14" customFormat="1" ht="15.75" thickBot="1" x14ac:dyDescent="0.25">
      <c r="A31" s="24">
        <v>39633</v>
      </c>
      <c r="B31" s="25" t="s">
        <v>18</v>
      </c>
      <c r="C31" s="21" t="str">
        <f t="shared" si="0"/>
        <v>Pablo Garcia</v>
      </c>
      <c r="D31" s="26">
        <v>40</v>
      </c>
      <c r="E31" s="1"/>
      <c r="F31" s="1"/>
      <c r="G31" s="1"/>
    </row>
    <row r="32" spans="1:7" s="14" customFormat="1" x14ac:dyDescent="0.2">
      <c r="B32" s="1"/>
      <c r="C32" s="1"/>
      <c r="D32" s="1"/>
      <c r="E32" s="1"/>
      <c r="F32" s="1"/>
      <c r="G32" s="1"/>
    </row>
    <row r="33" spans="2:7" s="14" customFormat="1" ht="45" x14ac:dyDescent="0.2">
      <c r="B33" s="39">
        <f ca="1">SUMIF(B4:B31,B2,D5:D31)</f>
        <v>361</v>
      </c>
      <c r="C33" s="65">
        <f>DMAX(A4:D31,D4,A1:D2)</f>
        <v>135</v>
      </c>
      <c r="D33" s="1">
        <f>COUNTIF(B5:B31,B2)</f>
        <v>7</v>
      </c>
      <c r="E33" s="1"/>
      <c r="F33" s="1"/>
      <c r="G33" s="1"/>
    </row>
  </sheetData>
  <phoneticPr fontId="0" type="noConversion"/>
  <printOptions headings="1" gridLines="1" gridLinesSet="0"/>
  <pageMargins left="0.75" right="0.75" top="1" bottom="1" header="0.5" footer="0.5"/>
  <pageSetup paperSize="9" scale="85" orientation="portrait" horizontalDpi="4294967292" verticalDpi="4294967292" r:id="rId1"/>
  <headerFooter alignWithMargins="0">
    <oddHeader>&amp;L&amp;"Helv,Bold Italic"&amp;F&amp;C&amp;"Helv,Bold Italic"&amp;A</oddHeader>
    <oddFooter>&amp;L&amp;"Helv,Bold Italic"Aidan Perdisatt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" filterMode="1">
    <tabColor indexed="11"/>
  </sheetPr>
  <dimension ref="A1:D85"/>
  <sheetViews>
    <sheetView workbookViewId="0">
      <selection activeCell="I18" sqref="I18"/>
    </sheetView>
  </sheetViews>
  <sheetFormatPr defaultColWidth="9.109375" defaultRowHeight="15" x14ac:dyDescent="0.2"/>
  <cols>
    <col min="1" max="1" width="10.109375" style="1" customWidth="1"/>
    <col min="2" max="2" width="10.109375" style="1" bestFit="1" customWidth="1"/>
    <col min="3" max="3" width="13.21875" style="1" bestFit="1" customWidth="1"/>
    <col min="4" max="4" width="11.21875" style="1" bestFit="1" customWidth="1"/>
    <col min="5" max="16384" width="9.109375" style="1"/>
  </cols>
  <sheetData>
    <row r="1" spans="1:4" ht="31.5" x14ac:dyDescent="0.25">
      <c r="A1" s="27" t="s">
        <v>124</v>
      </c>
      <c r="B1" s="27" t="s">
        <v>33</v>
      </c>
      <c r="C1" s="27" t="s">
        <v>13</v>
      </c>
      <c r="D1" s="28" t="s">
        <v>2</v>
      </c>
    </row>
    <row r="2" spans="1:4" x14ac:dyDescent="0.2">
      <c r="A2" s="1" t="s">
        <v>26</v>
      </c>
      <c r="B2" s="1" t="s">
        <v>42</v>
      </c>
      <c r="C2" s="1" t="s">
        <v>18</v>
      </c>
      <c r="D2" s="1">
        <v>40</v>
      </c>
    </row>
    <row r="3" spans="1:4" x14ac:dyDescent="0.2">
      <c r="A3" s="1" t="s">
        <v>23</v>
      </c>
      <c r="B3" s="1" t="s">
        <v>42</v>
      </c>
      <c r="C3" s="1" t="s">
        <v>18</v>
      </c>
      <c r="D3" s="1">
        <v>15</v>
      </c>
    </row>
    <row r="4" spans="1:4" hidden="1" x14ac:dyDescent="0.2">
      <c r="A4" s="1" t="s">
        <v>24</v>
      </c>
      <c r="B4" s="1" t="s">
        <v>42</v>
      </c>
      <c r="C4" s="1" t="s">
        <v>18</v>
      </c>
      <c r="D4" s="1">
        <v>10</v>
      </c>
    </row>
    <row r="5" spans="1:4" hidden="1" x14ac:dyDescent="0.2">
      <c r="A5" s="1" t="s">
        <v>27</v>
      </c>
      <c r="B5" s="1" t="s">
        <v>42</v>
      </c>
      <c r="C5" s="1" t="s">
        <v>18</v>
      </c>
      <c r="D5" s="1">
        <v>5</v>
      </c>
    </row>
    <row r="6" spans="1:4" x14ac:dyDescent="0.2">
      <c r="A6" s="1" t="s">
        <v>23</v>
      </c>
      <c r="B6" s="1" t="s">
        <v>52</v>
      </c>
      <c r="C6" s="1" t="s">
        <v>20</v>
      </c>
      <c r="D6" s="1">
        <v>30</v>
      </c>
    </row>
    <row r="7" spans="1:4" x14ac:dyDescent="0.2">
      <c r="A7" s="1" t="s">
        <v>24</v>
      </c>
      <c r="B7" s="1" t="s">
        <v>52</v>
      </c>
      <c r="C7" s="1" t="s">
        <v>20</v>
      </c>
      <c r="D7" s="1">
        <v>15</v>
      </c>
    </row>
    <row r="8" spans="1:4" hidden="1" x14ac:dyDescent="0.2">
      <c r="A8" s="1" t="s">
        <v>27</v>
      </c>
      <c r="B8" s="1" t="s">
        <v>52</v>
      </c>
      <c r="C8" s="1" t="s">
        <v>20</v>
      </c>
      <c r="D8" s="1">
        <v>10</v>
      </c>
    </row>
    <row r="9" spans="1:4" hidden="1" x14ac:dyDescent="0.2">
      <c r="A9" s="1" t="s">
        <v>26</v>
      </c>
      <c r="B9" s="1" t="s">
        <v>52</v>
      </c>
      <c r="C9" s="1" t="s">
        <v>20</v>
      </c>
      <c r="D9" s="1">
        <v>5</v>
      </c>
    </row>
    <row r="10" spans="1:4" x14ac:dyDescent="0.2">
      <c r="A10" s="1" t="s">
        <v>26</v>
      </c>
      <c r="B10" s="1" t="s">
        <v>45</v>
      </c>
      <c r="C10" s="1" t="s">
        <v>18</v>
      </c>
      <c r="D10" s="1">
        <v>90</v>
      </c>
    </row>
    <row r="11" spans="1:4" x14ac:dyDescent="0.2">
      <c r="A11" s="1" t="s">
        <v>23</v>
      </c>
      <c r="B11" s="1" t="s">
        <v>45</v>
      </c>
      <c r="C11" s="1" t="s">
        <v>18</v>
      </c>
      <c r="D11" s="1">
        <v>40</v>
      </c>
    </row>
    <row r="12" spans="1:4" x14ac:dyDescent="0.2">
      <c r="A12" s="1" t="s">
        <v>24</v>
      </c>
      <c r="B12" s="1" t="s">
        <v>45</v>
      </c>
      <c r="C12" s="1" t="s">
        <v>18</v>
      </c>
      <c r="D12" s="1">
        <v>15</v>
      </c>
    </row>
    <row r="13" spans="1:4" hidden="1" x14ac:dyDescent="0.2">
      <c r="A13" s="1" t="s">
        <v>27</v>
      </c>
      <c r="B13" s="1" t="s">
        <v>45</v>
      </c>
      <c r="C13" s="1" t="s">
        <v>18</v>
      </c>
      <c r="D13" s="1">
        <v>5</v>
      </c>
    </row>
    <row r="14" spans="1:4" x14ac:dyDescent="0.2">
      <c r="A14" s="1" t="s">
        <v>26</v>
      </c>
      <c r="B14" s="1" t="s">
        <v>50</v>
      </c>
      <c r="C14" s="1" t="s">
        <v>20</v>
      </c>
      <c r="D14" s="1">
        <v>15</v>
      </c>
    </row>
    <row r="15" spans="1:4" hidden="1" x14ac:dyDescent="0.2">
      <c r="A15" s="1" t="s">
        <v>23</v>
      </c>
      <c r="B15" s="1" t="s">
        <v>50</v>
      </c>
      <c r="C15" s="1" t="s">
        <v>20</v>
      </c>
      <c r="D15" s="1">
        <v>10</v>
      </c>
    </row>
    <row r="16" spans="1:4" hidden="1" x14ac:dyDescent="0.2">
      <c r="A16" s="1" t="s">
        <v>24</v>
      </c>
      <c r="B16" s="1" t="s">
        <v>50</v>
      </c>
      <c r="C16" s="1" t="s">
        <v>20</v>
      </c>
      <c r="D16" s="1">
        <v>5</v>
      </c>
    </row>
    <row r="17" spans="1:4" hidden="1" x14ac:dyDescent="0.2">
      <c r="A17" s="1" t="s">
        <v>27</v>
      </c>
      <c r="B17" s="1" t="s">
        <v>50</v>
      </c>
      <c r="C17" s="1" t="s">
        <v>20</v>
      </c>
      <c r="D17" s="1">
        <v>5</v>
      </c>
    </row>
    <row r="18" spans="1:4" x14ac:dyDescent="0.2">
      <c r="A18" s="1" t="s">
        <v>26</v>
      </c>
      <c r="B18" s="1" t="s">
        <v>36</v>
      </c>
      <c r="C18" s="1" t="s">
        <v>15</v>
      </c>
      <c r="D18" s="1">
        <v>20</v>
      </c>
    </row>
    <row r="19" spans="1:4" hidden="1" x14ac:dyDescent="0.2">
      <c r="A19" s="1" t="s">
        <v>23</v>
      </c>
      <c r="B19" s="1" t="s">
        <v>36</v>
      </c>
      <c r="C19" s="1" t="s">
        <v>15</v>
      </c>
      <c r="D19" s="1">
        <v>10</v>
      </c>
    </row>
    <row r="20" spans="1:4" hidden="1" x14ac:dyDescent="0.2">
      <c r="A20" s="1" t="s">
        <v>24</v>
      </c>
      <c r="B20" s="1" t="s">
        <v>36</v>
      </c>
      <c r="C20" s="1" t="s">
        <v>15</v>
      </c>
      <c r="D20" s="1">
        <v>5</v>
      </c>
    </row>
    <row r="21" spans="1:4" hidden="1" x14ac:dyDescent="0.2">
      <c r="A21" s="1" t="s">
        <v>27</v>
      </c>
      <c r="B21" s="1" t="s">
        <v>36</v>
      </c>
      <c r="C21" s="1" t="s">
        <v>15</v>
      </c>
      <c r="D21" s="1">
        <v>5</v>
      </c>
    </row>
    <row r="22" spans="1:4" x14ac:dyDescent="0.2">
      <c r="A22" s="1" t="s">
        <v>23</v>
      </c>
      <c r="B22" s="1" t="s">
        <v>51</v>
      </c>
      <c r="C22" s="1" t="s">
        <v>20</v>
      </c>
      <c r="D22" s="1">
        <v>40</v>
      </c>
    </row>
    <row r="23" spans="1:4" hidden="1" x14ac:dyDescent="0.2">
      <c r="A23" s="1" t="s">
        <v>24</v>
      </c>
      <c r="B23" s="1" t="s">
        <v>51</v>
      </c>
      <c r="C23" s="1" t="s">
        <v>20</v>
      </c>
      <c r="D23" s="1">
        <v>10</v>
      </c>
    </row>
    <row r="24" spans="1:4" hidden="1" x14ac:dyDescent="0.2">
      <c r="A24" s="1" t="s">
        <v>27</v>
      </c>
      <c r="B24" s="1" t="s">
        <v>51</v>
      </c>
      <c r="C24" s="1" t="s">
        <v>20</v>
      </c>
      <c r="D24" s="1">
        <v>10</v>
      </c>
    </row>
    <row r="25" spans="1:4" hidden="1" x14ac:dyDescent="0.2">
      <c r="A25" s="1" t="s">
        <v>26</v>
      </c>
      <c r="B25" s="1" t="s">
        <v>51</v>
      </c>
      <c r="C25" s="1" t="s">
        <v>20</v>
      </c>
      <c r="D25" s="1">
        <v>5</v>
      </c>
    </row>
    <row r="26" spans="1:4" x14ac:dyDescent="0.2">
      <c r="A26" s="1" t="s">
        <v>24</v>
      </c>
      <c r="B26" s="1" t="s">
        <v>35</v>
      </c>
      <c r="C26" s="1" t="s">
        <v>15</v>
      </c>
      <c r="D26" s="1">
        <v>30</v>
      </c>
    </row>
    <row r="27" spans="1:4" x14ac:dyDescent="0.2">
      <c r="A27" s="1" t="s">
        <v>26</v>
      </c>
      <c r="B27" s="1" t="s">
        <v>35</v>
      </c>
      <c r="C27" s="1" t="s">
        <v>15</v>
      </c>
      <c r="D27" s="1">
        <v>15</v>
      </c>
    </row>
    <row r="28" spans="1:4" x14ac:dyDescent="0.2">
      <c r="A28" s="1" t="s">
        <v>27</v>
      </c>
      <c r="B28" s="1" t="s">
        <v>35</v>
      </c>
      <c r="C28" s="1" t="s">
        <v>15</v>
      </c>
      <c r="D28" s="1">
        <v>15</v>
      </c>
    </row>
    <row r="29" spans="1:4" hidden="1" x14ac:dyDescent="0.2">
      <c r="A29" s="1" t="s">
        <v>23</v>
      </c>
      <c r="B29" s="1" t="s">
        <v>35</v>
      </c>
      <c r="C29" s="1" t="s">
        <v>15</v>
      </c>
      <c r="D29" s="1">
        <v>10</v>
      </c>
    </row>
    <row r="30" spans="1:4" x14ac:dyDescent="0.2">
      <c r="A30" s="1" t="s">
        <v>26</v>
      </c>
      <c r="B30" s="1" t="s">
        <v>46</v>
      </c>
      <c r="C30" s="1" t="s">
        <v>20</v>
      </c>
      <c r="D30" s="1">
        <v>20</v>
      </c>
    </row>
    <row r="31" spans="1:4" hidden="1" x14ac:dyDescent="0.2">
      <c r="A31" s="1" t="s">
        <v>23</v>
      </c>
      <c r="B31" s="1" t="s">
        <v>46</v>
      </c>
      <c r="C31" s="1" t="s">
        <v>20</v>
      </c>
      <c r="D31" s="1">
        <v>10</v>
      </c>
    </row>
    <row r="32" spans="1:4" hidden="1" x14ac:dyDescent="0.2">
      <c r="A32" s="1" t="s">
        <v>27</v>
      </c>
      <c r="B32" s="1" t="s">
        <v>46</v>
      </c>
      <c r="C32" s="1" t="s">
        <v>20</v>
      </c>
      <c r="D32" s="1">
        <v>10</v>
      </c>
    </row>
    <row r="33" spans="1:4" hidden="1" x14ac:dyDescent="0.2">
      <c r="A33" s="1" t="s">
        <v>24</v>
      </c>
      <c r="B33" s="1" t="s">
        <v>46</v>
      </c>
      <c r="C33" s="1" t="s">
        <v>20</v>
      </c>
      <c r="D33" s="1">
        <v>5</v>
      </c>
    </row>
    <row r="34" spans="1:4" x14ac:dyDescent="0.2">
      <c r="A34" s="1" t="s">
        <v>26</v>
      </c>
      <c r="B34" s="1" t="s">
        <v>43</v>
      </c>
      <c r="C34" s="1" t="s">
        <v>18</v>
      </c>
      <c r="D34" s="1">
        <v>45</v>
      </c>
    </row>
    <row r="35" spans="1:4" x14ac:dyDescent="0.2">
      <c r="A35" s="1" t="s">
        <v>23</v>
      </c>
      <c r="B35" s="1" t="s">
        <v>43</v>
      </c>
      <c r="C35" s="1" t="s">
        <v>18</v>
      </c>
      <c r="D35" s="1">
        <v>20</v>
      </c>
    </row>
    <row r="36" spans="1:4" x14ac:dyDescent="0.2">
      <c r="A36" s="1" t="s">
        <v>27</v>
      </c>
      <c r="B36" s="1" t="s">
        <v>43</v>
      </c>
      <c r="C36" s="1" t="s">
        <v>18</v>
      </c>
      <c r="D36" s="1">
        <v>15</v>
      </c>
    </row>
    <row r="37" spans="1:4" hidden="1" x14ac:dyDescent="0.2">
      <c r="A37" s="1" t="s">
        <v>24</v>
      </c>
      <c r="B37" s="1" t="s">
        <v>43</v>
      </c>
      <c r="C37" s="1" t="s">
        <v>18</v>
      </c>
      <c r="D37" s="1">
        <v>10</v>
      </c>
    </row>
    <row r="38" spans="1:4" x14ac:dyDescent="0.2">
      <c r="A38" s="1" t="s">
        <v>26</v>
      </c>
      <c r="B38" s="1" t="s">
        <v>37</v>
      </c>
      <c r="C38" s="1" t="s">
        <v>15</v>
      </c>
      <c r="D38" s="1">
        <v>20</v>
      </c>
    </row>
    <row r="39" spans="1:4" hidden="1" x14ac:dyDescent="0.2">
      <c r="A39" s="1" t="s">
        <v>23</v>
      </c>
      <c r="B39" s="1" t="s">
        <v>37</v>
      </c>
      <c r="C39" s="1" t="s">
        <v>15</v>
      </c>
      <c r="D39" s="1">
        <v>10</v>
      </c>
    </row>
    <row r="40" spans="1:4" hidden="1" x14ac:dyDescent="0.2">
      <c r="A40" s="1" t="s">
        <v>24</v>
      </c>
      <c r="B40" s="1" t="s">
        <v>37</v>
      </c>
      <c r="C40" s="1" t="s">
        <v>15</v>
      </c>
      <c r="D40" s="1">
        <v>5</v>
      </c>
    </row>
    <row r="41" spans="1:4" hidden="1" x14ac:dyDescent="0.2">
      <c r="A41" s="1" t="s">
        <v>27</v>
      </c>
      <c r="B41" s="1" t="s">
        <v>37</v>
      </c>
      <c r="C41" s="1" t="s">
        <v>15</v>
      </c>
      <c r="D41" s="1">
        <v>5</v>
      </c>
    </row>
    <row r="42" spans="1:4" x14ac:dyDescent="0.2">
      <c r="A42" s="1" t="s">
        <v>26</v>
      </c>
      <c r="B42" s="1" t="s">
        <v>143</v>
      </c>
      <c r="C42" s="1" t="s">
        <v>17</v>
      </c>
      <c r="D42" s="1">
        <v>25</v>
      </c>
    </row>
    <row r="43" spans="1:4" hidden="1" x14ac:dyDescent="0.2">
      <c r="A43" s="1" t="s">
        <v>23</v>
      </c>
      <c r="B43" s="1" t="s">
        <v>143</v>
      </c>
      <c r="C43" s="1" t="s">
        <v>17</v>
      </c>
      <c r="D43" s="1">
        <v>10</v>
      </c>
    </row>
    <row r="44" spans="1:4" hidden="1" x14ac:dyDescent="0.2">
      <c r="A44" s="1" t="s">
        <v>27</v>
      </c>
      <c r="B44" s="1" t="s">
        <v>143</v>
      </c>
      <c r="C44" s="1" t="s">
        <v>17</v>
      </c>
      <c r="D44" s="1">
        <v>10</v>
      </c>
    </row>
    <row r="45" spans="1:4" hidden="1" x14ac:dyDescent="0.2">
      <c r="A45" s="1" t="s">
        <v>24</v>
      </c>
      <c r="B45" s="1" t="s">
        <v>143</v>
      </c>
      <c r="C45" s="1" t="s">
        <v>17</v>
      </c>
      <c r="D45" s="1">
        <v>5</v>
      </c>
    </row>
    <row r="46" spans="1:4" x14ac:dyDescent="0.2">
      <c r="A46" s="1" t="s">
        <v>26</v>
      </c>
      <c r="B46" s="1" t="s">
        <v>47</v>
      </c>
      <c r="C46" s="1" t="s">
        <v>20</v>
      </c>
      <c r="D46" s="1">
        <v>50</v>
      </c>
    </row>
    <row r="47" spans="1:4" x14ac:dyDescent="0.2">
      <c r="A47" s="1" t="s">
        <v>23</v>
      </c>
      <c r="B47" s="1" t="s">
        <v>47</v>
      </c>
      <c r="C47" s="1" t="s">
        <v>20</v>
      </c>
      <c r="D47" s="1">
        <v>35</v>
      </c>
    </row>
    <row r="48" spans="1:4" x14ac:dyDescent="0.2">
      <c r="A48" s="1" t="s">
        <v>27</v>
      </c>
      <c r="B48" s="1" t="s">
        <v>47</v>
      </c>
      <c r="C48" s="1" t="s">
        <v>20</v>
      </c>
      <c r="D48" s="1">
        <v>30</v>
      </c>
    </row>
    <row r="49" spans="1:4" x14ac:dyDescent="0.2">
      <c r="A49" s="1" t="s">
        <v>24</v>
      </c>
      <c r="B49" s="1" t="s">
        <v>47</v>
      </c>
      <c r="C49" s="1" t="s">
        <v>20</v>
      </c>
      <c r="D49" s="1">
        <v>25</v>
      </c>
    </row>
    <row r="50" spans="1:4" x14ac:dyDescent="0.2">
      <c r="A50" s="1" t="s">
        <v>26</v>
      </c>
      <c r="B50" s="1" t="s">
        <v>49</v>
      </c>
      <c r="C50" s="1" t="s">
        <v>20</v>
      </c>
      <c r="D50" s="1">
        <v>20</v>
      </c>
    </row>
    <row r="51" spans="1:4" x14ac:dyDescent="0.2">
      <c r="A51" s="1" t="s">
        <v>23</v>
      </c>
      <c r="B51" s="1" t="s">
        <v>49</v>
      </c>
      <c r="C51" s="1" t="s">
        <v>20</v>
      </c>
      <c r="D51" s="1">
        <v>15</v>
      </c>
    </row>
    <row r="52" spans="1:4" hidden="1" x14ac:dyDescent="0.2">
      <c r="A52" s="1" t="s">
        <v>24</v>
      </c>
      <c r="B52" s="1" t="s">
        <v>49</v>
      </c>
      <c r="C52" s="1" t="s">
        <v>20</v>
      </c>
      <c r="D52" s="1">
        <v>10</v>
      </c>
    </row>
    <row r="53" spans="1:4" hidden="1" x14ac:dyDescent="0.2">
      <c r="A53" s="1" t="s">
        <v>27</v>
      </c>
      <c r="B53" s="1" t="s">
        <v>49</v>
      </c>
      <c r="C53" s="1" t="s">
        <v>20</v>
      </c>
      <c r="D53" s="1">
        <v>5</v>
      </c>
    </row>
    <row r="54" spans="1:4" x14ac:dyDescent="0.2">
      <c r="A54" s="1" t="s">
        <v>26</v>
      </c>
      <c r="B54" s="1" t="s">
        <v>44</v>
      </c>
      <c r="C54" s="1" t="s">
        <v>18</v>
      </c>
      <c r="D54" s="1">
        <v>20</v>
      </c>
    </row>
    <row r="55" spans="1:4" x14ac:dyDescent="0.2">
      <c r="A55" s="1" t="s">
        <v>23</v>
      </c>
      <c r="B55" s="1" t="s">
        <v>44</v>
      </c>
      <c r="C55" s="1" t="s">
        <v>18</v>
      </c>
      <c r="D55" s="1">
        <v>15</v>
      </c>
    </row>
    <row r="56" spans="1:4" hidden="1" x14ac:dyDescent="0.2">
      <c r="A56" s="1" t="s">
        <v>24</v>
      </c>
      <c r="B56" s="1" t="s">
        <v>44</v>
      </c>
      <c r="C56" s="1" t="s">
        <v>18</v>
      </c>
      <c r="D56" s="1">
        <v>10</v>
      </c>
    </row>
    <row r="57" spans="1:4" hidden="1" x14ac:dyDescent="0.2">
      <c r="A57" s="1" t="s">
        <v>27</v>
      </c>
      <c r="B57" s="1" t="s">
        <v>44</v>
      </c>
      <c r="C57" s="1" t="s">
        <v>18</v>
      </c>
      <c r="D57" s="1">
        <v>5</v>
      </c>
    </row>
    <row r="58" spans="1:4" x14ac:dyDescent="0.2">
      <c r="A58" s="1" t="s">
        <v>26</v>
      </c>
      <c r="B58" s="1" t="s">
        <v>38</v>
      </c>
      <c r="C58" s="1" t="s">
        <v>17</v>
      </c>
      <c r="D58" s="1">
        <v>25</v>
      </c>
    </row>
    <row r="59" spans="1:4" hidden="1" x14ac:dyDescent="0.2">
      <c r="A59" s="1" t="s">
        <v>23</v>
      </c>
      <c r="B59" s="1" t="s">
        <v>38</v>
      </c>
      <c r="C59" s="1" t="s">
        <v>17</v>
      </c>
      <c r="D59" s="1">
        <v>10</v>
      </c>
    </row>
    <row r="60" spans="1:4" hidden="1" x14ac:dyDescent="0.2">
      <c r="A60" s="1" t="s">
        <v>27</v>
      </c>
      <c r="B60" s="1" t="s">
        <v>38</v>
      </c>
      <c r="C60" s="1" t="s">
        <v>17</v>
      </c>
      <c r="D60" s="1">
        <v>10</v>
      </c>
    </row>
    <row r="61" spans="1:4" hidden="1" x14ac:dyDescent="0.2">
      <c r="A61" s="1" t="s">
        <v>24</v>
      </c>
      <c r="B61" s="1" t="s">
        <v>38</v>
      </c>
      <c r="C61" s="1" t="s">
        <v>17</v>
      </c>
      <c r="D61" s="1">
        <v>5</v>
      </c>
    </row>
    <row r="62" spans="1:4" x14ac:dyDescent="0.2">
      <c r="A62" s="1" t="s">
        <v>26</v>
      </c>
      <c r="B62" s="1" t="s">
        <v>41</v>
      </c>
      <c r="C62" s="1" t="s">
        <v>18</v>
      </c>
      <c r="D62" s="1">
        <v>30</v>
      </c>
    </row>
    <row r="63" spans="1:4" x14ac:dyDescent="0.2">
      <c r="A63" s="1" t="s">
        <v>23</v>
      </c>
      <c r="B63" s="1" t="s">
        <v>41</v>
      </c>
      <c r="C63" s="1" t="s">
        <v>18</v>
      </c>
      <c r="D63" s="1">
        <v>20</v>
      </c>
    </row>
    <row r="64" spans="1:4" hidden="1" x14ac:dyDescent="0.2">
      <c r="A64" s="1" t="s">
        <v>24</v>
      </c>
      <c r="B64" s="1" t="s">
        <v>41</v>
      </c>
      <c r="C64" s="1" t="s">
        <v>18</v>
      </c>
      <c r="D64" s="1">
        <v>10</v>
      </c>
    </row>
    <row r="65" spans="1:4" hidden="1" x14ac:dyDescent="0.2">
      <c r="A65" s="1" t="s">
        <v>27</v>
      </c>
      <c r="B65" s="1" t="s">
        <v>41</v>
      </c>
      <c r="C65" s="1" t="s">
        <v>18</v>
      </c>
      <c r="D65" s="1">
        <v>10</v>
      </c>
    </row>
    <row r="66" spans="1:4" x14ac:dyDescent="0.2">
      <c r="A66" s="1" t="s">
        <v>26</v>
      </c>
      <c r="B66" s="1" t="s">
        <v>48</v>
      </c>
      <c r="C66" s="1" t="s">
        <v>20</v>
      </c>
      <c r="D66" s="1">
        <v>45</v>
      </c>
    </row>
    <row r="67" spans="1:4" x14ac:dyDescent="0.2">
      <c r="A67" s="1" t="s">
        <v>23</v>
      </c>
      <c r="B67" s="1" t="s">
        <v>48</v>
      </c>
      <c r="C67" s="1" t="s">
        <v>20</v>
      </c>
      <c r="D67" s="1">
        <v>20</v>
      </c>
    </row>
    <row r="68" spans="1:4" x14ac:dyDescent="0.2">
      <c r="A68" s="1" t="s">
        <v>24</v>
      </c>
      <c r="B68" s="1" t="s">
        <v>48</v>
      </c>
      <c r="C68" s="1" t="s">
        <v>20</v>
      </c>
      <c r="D68" s="1">
        <v>15</v>
      </c>
    </row>
    <row r="69" spans="1:4" hidden="1" x14ac:dyDescent="0.2">
      <c r="A69" s="1" t="s">
        <v>27</v>
      </c>
      <c r="B69" s="1" t="s">
        <v>48</v>
      </c>
      <c r="C69" s="1" t="s">
        <v>20</v>
      </c>
      <c r="D69" s="1">
        <v>10</v>
      </c>
    </row>
    <row r="70" spans="1:4" x14ac:dyDescent="0.2">
      <c r="A70" s="1" t="s">
        <v>26</v>
      </c>
      <c r="B70" s="1" t="s">
        <v>34</v>
      </c>
      <c r="C70" s="1" t="s">
        <v>15</v>
      </c>
      <c r="D70" s="1">
        <v>30</v>
      </c>
    </row>
    <row r="71" spans="1:4" x14ac:dyDescent="0.2">
      <c r="A71" s="1" t="s">
        <v>23</v>
      </c>
      <c r="B71" s="1" t="s">
        <v>34</v>
      </c>
      <c r="C71" s="1" t="s">
        <v>15</v>
      </c>
      <c r="D71" s="1">
        <v>20</v>
      </c>
    </row>
    <row r="72" spans="1:4" x14ac:dyDescent="0.2">
      <c r="A72" s="1" t="s">
        <v>27</v>
      </c>
      <c r="B72" s="1" t="s">
        <v>34</v>
      </c>
      <c r="C72" s="1" t="s">
        <v>15</v>
      </c>
      <c r="D72" s="1">
        <v>20</v>
      </c>
    </row>
    <row r="73" spans="1:4" x14ac:dyDescent="0.2">
      <c r="A73" s="1" t="s">
        <v>24</v>
      </c>
      <c r="B73" s="1" t="s">
        <v>34</v>
      </c>
      <c r="C73" s="1" t="s">
        <v>15</v>
      </c>
      <c r="D73" s="1">
        <v>15</v>
      </c>
    </row>
    <row r="74" spans="1:4" x14ac:dyDescent="0.2">
      <c r="A74" s="1" t="s">
        <v>26</v>
      </c>
      <c r="B74" s="1" t="s">
        <v>39</v>
      </c>
      <c r="C74" s="1" t="s">
        <v>17</v>
      </c>
      <c r="D74" s="1">
        <v>20</v>
      </c>
    </row>
    <row r="75" spans="1:4" x14ac:dyDescent="0.2">
      <c r="A75" s="1" t="s">
        <v>23</v>
      </c>
      <c r="B75" s="1" t="s">
        <v>39</v>
      </c>
      <c r="C75" s="1" t="s">
        <v>17</v>
      </c>
      <c r="D75" s="1">
        <v>15</v>
      </c>
    </row>
    <row r="76" spans="1:4" x14ac:dyDescent="0.2">
      <c r="A76" s="1" t="s">
        <v>27</v>
      </c>
      <c r="B76" s="1" t="s">
        <v>39</v>
      </c>
      <c r="C76" s="1" t="s">
        <v>17</v>
      </c>
      <c r="D76" s="1">
        <v>15</v>
      </c>
    </row>
    <row r="77" spans="1:4" hidden="1" x14ac:dyDescent="0.2">
      <c r="A77" s="1" t="s">
        <v>24</v>
      </c>
      <c r="B77" s="1" t="s">
        <v>39</v>
      </c>
      <c r="C77" s="1" t="s">
        <v>17</v>
      </c>
      <c r="D77" s="1">
        <v>10</v>
      </c>
    </row>
    <row r="78" spans="1:4" x14ac:dyDescent="0.2">
      <c r="A78" s="1" t="s">
        <v>23</v>
      </c>
      <c r="B78" s="1" t="s">
        <v>40</v>
      </c>
      <c r="C78" s="1" t="s">
        <v>17</v>
      </c>
      <c r="D78" s="1">
        <v>15</v>
      </c>
    </row>
    <row r="79" spans="1:4" x14ac:dyDescent="0.2">
      <c r="A79" s="1" t="s">
        <v>26</v>
      </c>
      <c r="B79" s="1" t="s">
        <v>40</v>
      </c>
      <c r="C79" s="1" t="s">
        <v>17</v>
      </c>
      <c r="D79" s="1">
        <v>15</v>
      </c>
    </row>
    <row r="80" spans="1:4" hidden="1" x14ac:dyDescent="0.2">
      <c r="A80" s="1" t="s">
        <v>24</v>
      </c>
      <c r="B80" s="1" t="s">
        <v>40</v>
      </c>
      <c r="C80" s="1" t="s">
        <v>17</v>
      </c>
      <c r="D80" s="1">
        <v>10</v>
      </c>
    </row>
    <row r="81" spans="1:4" hidden="1" x14ac:dyDescent="0.2">
      <c r="A81" s="1" t="s">
        <v>27</v>
      </c>
      <c r="B81" s="1" t="s">
        <v>40</v>
      </c>
      <c r="C81" s="1" t="s">
        <v>17</v>
      </c>
      <c r="D81" s="1">
        <v>5</v>
      </c>
    </row>
    <row r="83" spans="1:4" ht="15.75" x14ac:dyDescent="0.25">
      <c r="C83" s="33" t="s">
        <v>137</v>
      </c>
      <c r="D83" s="34">
        <f>SUM(D2:D82)</f>
        <v>1355</v>
      </c>
    </row>
    <row r="85" spans="1:4" ht="15.75" x14ac:dyDescent="0.25">
      <c r="C85" s="33" t="s">
        <v>138</v>
      </c>
      <c r="D85" s="40">
        <f>AVERAGE(D2:D81)</f>
        <v>16.9375</v>
      </c>
    </row>
  </sheetData>
  <autoFilter ref="A1:D81" xr:uid="{00000000-0001-0000-0300-000000000000}">
    <filterColumn colId="3">
      <customFilters>
        <customFilter operator="greaterThan" val="10"/>
      </customFilters>
    </filterColumn>
  </autoFilter>
  <sortState xmlns:xlrd2="http://schemas.microsoft.com/office/spreadsheetml/2017/richdata2" ref="A2:D81">
    <sortCondition ref="B2:B81"/>
    <sortCondition descending="1" ref="D2:D81"/>
  </sortState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>
    <tabColor indexed="60"/>
    <pageSetUpPr fitToPage="1"/>
  </sheetPr>
  <dimension ref="A1:E13"/>
  <sheetViews>
    <sheetView workbookViewId="0">
      <selection activeCell="I18" sqref="I18"/>
    </sheetView>
  </sheetViews>
  <sheetFormatPr defaultColWidth="9.109375" defaultRowHeight="15" x14ac:dyDescent="0.2"/>
  <cols>
    <col min="1" max="1" width="9.109375" style="1" customWidth="1"/>
    <col min="2" max="2" width="28.88671875" style="1" bestFit="1" customWidth="1"/>
    <col min="3" max="16384" width="9.109375" style="1"/>
  </cols>
  <sheetData>
    <row r="1" spans="1:5" s="31" customFormat="1" ht="15.75" x14ac:dyDescent="0.25">
      <c r="C1" s="1"/>
      <c r="D1" s="1"/>
      <c r="E1" s="1"/>
    </row>
    <row r="2" spans="1:5" s="31" customFormat="1" ht="15.75" x14ac:dyDescent="0.25">
      <c r="B2" s="32" t="s">
        <v>136</v>
      </c>
      <c r="C2" s="1"/>
      <c r="D2" s="1"/>
      <c r="E2" s="1"/>
    </row>
    <row r="3" spans="1:5" s="31" customFormat="1" ht="15.75" x14ac:dyDescent="0.25">
      <c r="C3" s="1"/>
      <c r="D3" s="1"/>
      <c r="E3" s="1"/>
    </row>
    <row r="4" spans="1:5" s="31" customFormat="1" ht="15.75" x14ac:dyDescent="0.25">
      <c r="B4" s="66" t="s">
        <v>28</v>
      </c>
      <c r="C4" s="1"/>
      <c r="D4" s="1"/>
      <c r="E4" s="1"/>
    </row>
    <row r="5" spans="1:5" s="31" customFormat="1" ht="15.75" x14ac:dyDescent="0.25">
      <c r="A5" s="31" t="s">
        <v>24</v>
      </c>
      <c r="B5" s="34">
        <v>7500</v>
      </c>
      <c r="C5" s="1"/>
      <c r="D5" s="1"/>
      <c r="E5" s="1"/>
    </row>
    <row r="6" spans="1:5" s="31" customFormat="1" ht="15.75" x14ac:dyDescent="0.25">
      <c r="A6" s="31" t="s">
        <v>23</v>
      </c>
      <c r="B6" s="34">
        <v>7300</v>
      </c>
      <c r="C6" s="1"/>
      <c r="D6" s="1"/>
      <c r="E6" s="1"/>
    </row>
    <row r="7" spans="1:5" s="31" customFormat="1" ht="15.75" x14ac:dyDescent="0.25">
      <c r="A7" s="31" t="s">
        <v>26</v>
      </c>
      <c r="B7" s="34">
        <v>7400</v>
      </c>
      <c r="C7" s="1"/>
      <c r="D7" s="1"/>
      <c r="E7" s="1"/>
    </row>
    <row r="8" spans="1:5" s="31" customFormat="1" ht="15.75" x14ac:dyDescent="0.25">
      <c r="A8" s="31" t="s">
        <v>27</v>
      </c>
      <c r="B8" s="34">
        <v>7600</v>
      </c>
      <c r="C8" s="1"/>
      <c r="D8" s="1"/>
      <c r="E8" s="1"/>
    </row>
    <row r="9" spans="1:5" s="31" customFormat="1" ht="16.5" thickBot="1" x14ac:dyDescent="0.3">
      <c r="C9" s="1"/>
      <c r="D9" s="1"/>
      <c r="E9" s="1"/>
    </row>
    <row r="10" spans="1:5" s="31" customFormat="1" ht="17.25" thickTop="1" thickBot="1" x14ac:dyDescent="0.3">
      <c r="A10" s="31" t="s">
        <v>25</v>
      </c>
      <c r="B10" s="35">
        <f>SUM(quarter_totals)</f>
        <v>29800</v>
      </c>
      <c r="C10" s="1"/>
      <c r="D10" s="1"/>
      <c r="E10" s="1"/>
    </row>
    <row r="11" spans="1:5" s="31" customFormat="1" ht="16.5" thickTop="1" x14ac:dyDescent="0.25">
      <c r="A11" s="1"/>
      <c r="B11" s="1"/>
      <c r="C11" s="1"/>
      <c r="D11" s="1"/>
      <c r="E11" s="1"/>
    </row>
    <row r="12" spans="1:5" s="31" customFormat="1" ht="15.75" x14ac:dyDescent="0.25">
      <c r="A12" s="1"/>
      <c r="B12" s="1"/>
      <c r="C12" s="1"/>
      <c r="D12" s="1"/>
      <c r="E12" s="1"/>
    </row>
    <row r="13" spans="1:5" s="31" customFormat="1" ht="15.75" x14ac:dyDescent="0.25">
      <c r="A13" s="1"/>
      <c r="B13" s="1"/>
      <c r="C13" s="1"/>
      <c r="D13" s="1"/>
      <c r="E13" s="1"/>
    </row>
  </sheetData>
  <scenarios current="0" sqref="B10">
    <scenario name="Best Case" locked="1" count="4" user="European Computer Driving Licence Foundation Ltd." comment="Created by European Computer Driving Licence Foundation Ltd. on 19/08/2009">
      <inputCells r="B5" val="7500" numFmtId="3"/>
      <inputCells r="B6" val="7300" numFmtId="3"/>
      <inputCells r="B7" val="7400" numFmtId="3"/>
      <inputCells r="B8" val="7600" numFmtId="3"/>
    </scenario>
    <scenario name="Worst Case" locked="1" count="4" user="Ondra C" comment="Autor: Ondra C dne 28.01.2024">
      <inputCells r="B5" val="6200" numFmtId="3"/>
      <inputCells r="B6" val="6500" numFmtId="3"/>
      <inputCells r="B7" val="6700" numFmtId="3"/>
      <inputCells r="B8" val="6400" numFmtId="3"/>
    </scenario>
  </scenarios>
  <phoneticPr fontId="0" type="noConversion"/>
  <printOptions headings="1" gridLines="1" gridLinesSet="0"/>
  <pageMargins left="0.25" right="0.26" top="1" bottom="1" header="0.5" footer="0.5"/>
  <pageSetup paperSize="9" scale="85" orientation="portrait" horizontalDpi="300" verticalDpi="300" r:id="rId1"/>
  <headerFooter alignWithMargins="0">
    <oddHeader>&amp;L&amp;"Helvetica,Bold Italic"Scenarios&amp;R&amp;"Helvetica,Bold Italic"Microsoft Excel</oddHeader>
    <oddFooter>&amp;L&amp;"MS Sans Serif,Bold Italic"Aidan Perdisatt&amp;C
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>
    <tabColor indexed="51"/>
    <pageSetUpPr fitToPage="1"/>
  </sheetPr>
  <dimension ref="A1:E13"/>
  <sheetViews>
    <sheetView workbookViewId="0">
      <selection activeCell="I18" sqref="I18"/>
    </sheetView>
  </sheetViews>
  <sheetFormatPr defaultColWidth="9.109375" defaultRowHeight="15" x14ac:dyDescent="0.2"/>
  <cols>
    <col min="1" max="1" width="9.109375" style="1" customWidth="1"/>
    <col min="2" max="2" width="28.88671875" style="1" bestFit="1" customWidth="1"/>
    <col min="3" max="16384" width="9.109375" style="1"/>
  </cols>
  <sheetData>
    <row r="1" spans="1:5" s="31" customFormat="1" ht="15.75" x14ac:dyDescent="0.25">
      <c r="C1" s="1"/>
      <c r="D1" s="1"/>
      <c r="E1" s="1"/>
    </row>
    <row r="2" spans="1:5" s="31" customFormat="1" ht="15.75" x14ac:dyDescent="0.25">
      <c r="B2" s="32" t="s">
        <v>125</v>
      </c>
      <c r="C2" s="1"/>
      <c r="D2" s="1"/>
      <c r="E2" s="1"/>
    </row>
    <row r="3" spans="1:5" s="31" customFormat="1" ht="15.75" x14ac:dyDescent="0.25">
      <c r="C3" s="1"/>
      <c r="D3" s="1"/>
      <c r="E3" s="1"/>
    </row>
    <row r="4" spans="1:5" s="31" customFormat="1" ht="15.75" x14ac:dyDescent="0.25">
      <c r="B4" s="33" t="s">
        <v>28</v>
      </c>
      <c r="C4" s="1"/>
      <c r="D4" s="1"/>
      <c r="E4" s="1"/>
    </row>
    <row r="5" spans="1:5" s="31" customFormat="1" ht="15.75" x14ac:dyDescent="0.25">
      <c r="A5" s="31" t="s">
        <v>24</v>
      </c>
      <c r="B5" s="34"/>
      <c r="C5" s="1"/>
      <c r="D5" s="1"/>
      <c r="E5" s="1"/>
    </row>
    <row r="6" spans="1:5" s="31" customFormat="1" ht="15.75" x14ac:dyDescent="0.25">
      <c r="A6" s="31" t="s">
        <v>23</v>
      </c>
      <c r="B6" s="34"/>
      <c r="C6" s="1"/>
      <c r="D6" s="1"/>
      <c r="E6" s="1"/>
    </row>
    <row r="7" spans="1:5" s="31" customFormat="1" ht="15.75" x14ac:dyDescent="0.25">
      <c r="A7" s="31" t="s">
        <v>26</v>
      </c>
      <c r="B7" s="34"/>
      <c r="C7" s="1"/>
      <c r="D7" s="1"/>
      <c r="E7" s="1"/>
    </row>
    <row r="8" spans="1:5" s="31" customFormat="1" ht="15.75" x14ac:dyDescent="0.25">
      <c r="A8" s="31" t="s">
        <v>27</v>
      </c>
      <c r="B8" s="34"/>
      <c r="C8" s="1"/>
      <c r="D8" s="1"/>
      <c r="E8" s="1"/>
    </row>
    <row r="9" spans="1:5" s="31" customFormat="1" ht="16.5" thickBot="1" x14ac:dyDescent="0.3">
      <c r="C9" s="1"/>
      <c r="D9" s="1"/>
      <c r="E9" s="1"/>
    </row>
    <row r="10" spans="1:5" s="31" customFormat="1" ht="17.25" thickTop="1" thickBot="1" x14ac:dyDescent="0.3">
      <c r="A10" s="31" t="s">
        <v>25</v>
      </c>
      <c r="B10" s="35">
        <f>SUM(B5:B8)</f>
        <v>0</v>
      </c>
      <c r="C10" s="1"/>
      <c r="D10" s="1"/>
      <c r="E10" s="1"/>
    </row>
    <row r="11" spans="1:5" s="31" customFormat="1" ht="16.5" thickTop="1" x14ac:dyDescent="0.25">
      <c r="A11" s="1"/>
      <c r="B11" s="1"/>
      <c r="C11" s="1"/>
      <c r="D11" s="1"/>
      <c r="E11" s="1"/>
    </row>
    <row r="12" spans="1:5" s="31" customFormat="1" ht="15.75" x14ac:dyDescent="0.25">
      <c r="A12" s="1"/>
      <c r="B12" s="1"/>
      <c r="C12" s="1"/>
      <c r="D12" s="1"/>
      <c r="E12" s="1"/>
    </row>
    <row r="13" spans="1:5" s="31" customFormat="1" ht="15.75" x14ac:dyDescent="0.25">
      <c r="A13" s="1"/>
      <c r="B13" s="1"/>
      <c r="C13" s="1"/>
      <c r="D13" s="1"/>
      <c r="E13" s="1"/>
    </row>
  </sheetData>
  <phoneticPr fontId="0" type="noConversion"/>
  <dataValidations count="1">
    <dataValidation type="whole" allowBlank="1" showInputMessage="1" showErrorMessage="1" promptTitle="Number restriction" prompt="Whole number between 6,500 and 8,000" sqref="B5:B8" xr:uid="{DEDF4C38-7765-488A-B6A7-C1804334D4CF}">
      <formula1>6500</formula1>
      <formula2>8000</formula2>
    </dataValidation>
  </dataValidations>
  <printOptions headings="1" gridLines="1" gridLinesSet="0"/>
  <pageMargins left="0.25" right="0.26" top="1" bottom="1" header="0.5" footer="0.5"/>
  <pageSetup paperSize="9" scale="85" orientation="portrait" horizontalDpi="300" verticalDpi="300" r:id="rId1"/>
  <headerFooter alignWithMargins="0">
    <oddHeader>&amp;L&amp;"Helvetica,Bold Italic"Scenarios&amp;R&amp;"Helvetica,Bold Italic"Microsoft Excel</oddHeader>
    <oddFooter>&amp;L&amp;"MS Sans Serif,Bold Italic"Aidan Perdisatt&amp;C
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ist7">
    <tabColor indexed="15"/>
  </sheetPr>
  <dimension ref="A1:D86"/>
  <sheetViews>
    <sheetView workbookViewId="0">
      <selection activeCell="I18" sqref="I18"/>
    </sheetView>
  </sheetViews>
  <sheetFormatPr defaultColWidth="9.109375" defaultRowHeight="15" outlineLevelRow="2" x14ac:dyDescent="0.2"/>
  <cols>
    <col min="1" max="1" width="10.109375" style="1" customWidth="1"/>
    <col min="2" max="2" width="10.109375" style="1" bestFit="1" customWidth="1"/>
    <col min="3" max="3" width="11.6640625" style="1" customWidth="1"/>
    <col min="4" max="4" width="11.21875" style="1" bestFit="1" customWidth="1"/>
    <col min="5" max="16384" width="9.109375" style="1"/>
  </cols>
  <sheetData>
    <row r="1" spans="1:4" ht="31.5" x14ac:dyDescent="0.25">
      <c r="A1" s="27" t="s">
        <v>124</v>
      </c>
      <c r="B1" s="27" t="s">
        <v>33</v>
      </c>
      <c r="C1" s="27" t="s">
        <v>13</v>
      </c>
      <c r="D1" s="28" t="s">
        <v>2</v>
      </c>
    </row>
    <row r="2" spans="1:4" hidden="1" outlineLevel="2" x14ac:dyDescent="0.2">
      <c r="A2" s="1" t="s">
        <v>24</v>
      </c>
      <c r="B2" s="1" t="s">
        <v>48</v>
      </c>
      <c r="C2" s="1" t="s">
        <v>20</v>
      </c>
      <c r="D2" s="34">
        <v>15</v>
      </c>
    </row>
    <row r="3" spans="1:4" hidden="1" outlineLevel="2" x14ac:dyDescent="0.2">
      <c r="A3" s="1" t="s">
        <v>23</v>
      </c>
      <c r="B3" s="1" t="s">
        <v>48</v>
      </c>
      <c r="C3" s="1" t="s">
        <v>20</v>
      </c>
      <c r="D3" s="34">
        <v>20</v>
      </c>
    </row>
    <row r="4" spans="1:4" hidden="1" outlineLevel="2" x14ac:dyDescent="0.2">
      <c r="A4" s="1" t="s">
        <v>26</v>
      </c>
      <c r="B4" s="1" t="s">
        <v>48</v>
      </c>
      <c r="C4" s="1" t="s">
        <v>20</v>
      </c>
      <c r="D4" s="34">
        <v>45</v>
      </c>
    </row>
    <row r="5" spans="1:4" hidden="1" outlineLevel="2" x14ac:dyDescent="0.2">
      <c r="A5" s="1" t="s">
        <v>27</v>
      </c>
      <c r="B5" s="1" t="s">
        <v>48</v>
      </c>
      <c r="C5" s="1" t="s">
        <v>20</v>
      </c>
      <c r="D5" s="34">
        <v>10</v>
      </c>
    </row>
    <row r="6" spans="1:4" hidden="1" outlineLevel="2" x14ac:dyDescent="0.2">
      <c r="A6" s="1" t="s">
        <v>24</v>
      </c>
      <c r="B6" s="1" t="s">
        <v>49</v>
      </c>
      <c r="C6" s="1" t="s">
        <v>20</v>
      </c>
      <c r="D6" s="34">
        <v>10</v>
      </c>
    </row>
    <row r="7" spans="1:4" hidden="1" outlineLevel="2" x14ac:dyDescent="0.2">
      <c r="A7" s="1" t="s">
        <v>23</v>
      </c>
      <c r="B7" s="1" t="s">
        <v>49</v>
      </c>
      <c r="C7" s="1" t="s">
        <v>20</v>
      </c>
      <c r="D7" s="34">
        <v>15</v>
      </c>
    </row>
    <row r="8" spans="1:4" hidden="1" outlineLevel="2" x14ac:dyDescent="0.2">
      <c r="A8" s="1" t="s">
        <v>26</v>
      </c>
      <c r="B8" s="1" t="s">
        <v>49</v>
      </c>
      <c r="C8" s="1" t="s">
        <v>20</v>
      </c>
      <c r="D8" s="34">
        <v>20</v>
      </c>
    </row>
    <row r="9" spans="1:4" hidden="1" outlineLevel="2" x14ac:dyDescent="0.2">
      <c r="A9" s="1" t="s">
        <v>27</v>
      </c>
      <c r="B9" s="1" t="s">
        <v>49</v>
      </c>
      <c r="C9" s="1" t="s">
        <v>20</v>
      </c>
      <c r="D9" s="34">
        <v>5</v>
      </c>
    </row>
    <row r="10" spans="1:4" hidden="1" outlineLevel="2" x14ac:dyDescent="0.2">
      <c r="A10" s="1" t="s">
        <v>24</v>
      </c>
      <c r="B10" s="1" t="s">
        <v>47</v>
      </c>
      <c r="C10" s="1" t="s">
        <v>20</v>
      </c>
      <c r="D10" s="34">
        <v>25</v>
      </c>
    </row>
    <row r="11" spans="1:4" hidden="1" outlineLevel="2" x14ac:dyDescent="0.2">
      <c r="A11" s="1" t="s">
        <v>23</v>
      </c>
      <c r="B11" s="1" t="s">
        <v>47</v>
      </c>
      <c r="C11" s="1" t="s">
        <v>20</v>
      </c>
      <c r="D11" s="34">
        <v>35</v>
      </c>
    </row>
    <row r="12" spans="1:4" hidden="1" outlineLevel="2" x14ac:dyDescent="0.2">
      <c r="A12" s="1" t="s">
        <v>26</v>
      </c>
      <c r="B12" s="1" t="s">
        <v>47</v>
      </c>
      <c r="C12" s="1" t="s">
        <v>20</v>
      </c>
      <c r="D12" s="34">
        <v>50</v>
      </c>
    </row>
    <row r="13" spans="1:4" hidden="1" outlineLevel="2" x14ac:dyDescent="0.2">
      <c r="A13" s="1" t="s">
        <v>27</v>
      </c>
      <c r="B13" s="1" t="s">
        <v>47</v>
      </c>
      <c r="C13" s="1" t="s">
        <v>20</v>
      </c>
      <c r="D13" s="34">
        <v>30</v>
      </c>
    </row>
    <row r="14" spans="1:4" hidden="1" outlineLevel="2" x14ac:dyDescent="0.2">
      <c r="A14" s="1" t="s">
        <v>24</v>
      </c>
      <c r="B14" s="1" t="s">
        <v>46</v>
      </c>
      <c r="C14" s="1" t="s">
        <v>20</v>
      </c>
      <c r="D14" s="34">
        <v>5</v>
      </c>
    </row>
    <row r="15" spans="1:4" hidden="1" outlineLevel="2" x14ac:dyDescent="0.2">
      <c r="A15" s="1" t="s">
        <v>23</v>
      </c>
      <c r="B15" s="1" t="s">
        <v>46</v>
      </c>
      <c r="C15" s="1" t="s">
        <v>20</v>
      </c>
      <c r="D15" s="34">
        <v>10</v>
      </c>
    </row>
    <row r="16" spans="1:4" hidden="1" outlineLevel="2" x14ac:dyDescent="0.2">
      <c r="A16" s="1" t="s">
        <v>26</v>
      </c>
      <c r="B16" s="1" t="s">
        <v>46</v>
      </c>
      <c r="C16" s="1" t="s">
        <v>20</v>
      </c>
      <c r="D16" s="34">
        <v>20</v>
      </c>
    </row>
    <row r="17" spans="1:4" hidden="1" outlineLevel="2" x14ac:dyDescent="0.2">
      <c r="A17" s="1" t="s">
        <v>27</v>
      </c>
      <c r="B17" s="1" t="s">
        <v>46</v>
      </c>
      <c r="C17" s="1" t="s">
        <v>20</v>
      </c>
      <c r="D17" s="34">
        <v>10</v>
      </c>
    </row>
    <row r="18" spans="1:4" hidden="1" outlineLevel="2" x14ac:dyDescent="0.2">
      <c r="A18" s="1" t="s">
        <v>24</v>
      </c>
      <c r="B18" s="1" t="s">
        <v>51</v>
      </c>
      <c r="C18" s="1" t="s">
        <v>20</v>
      </c>
      <c r="D18" s="34">
        <v>10</v>
      </c>
    </row>
    <row r="19" spans="1:4" hidden="1" outlineLevel="2" x14ac:dyDescent="0.2">
      <c r="A19" s="1" t="s">
        <v>23</v>
      </c>
      <c r="B19" s="1" t="s">
        <v>51</v>
      </c>
      <c r="C19" s="1" t="s">
        <v>20</v>
      </c>
      <c r="D19" s="34">
        <v>40</v>
      </c>
    </row>
    <row r="20" spans="1:4" hidden="1" outlineLevel="2" x14ac:dyDescent="0.2">
      <c r="A20" s="1" t="s">
        <v>26</v>
      </c>
      <c r="B20" s="1" t="s">
        <v>51</v>
      </c>
      <c r="C20" s="1" t="s">
        <v>20</v>
      </c>
      <c r="D20" s="34">
        <v>5</v>
      </c>
    </row>
    <row r="21" spans="1:4" hidden="1" outlineLevel="2" x14ac:dyDescent="0.2">
      <c r="A21" s="1" t="s">
        <v>27</v>
      </c>
      <c r="B21" s="1" t="s">
        <v>51</v>
      </c>
      <c r="C21" s="1" t="s">
        <v>20</v>
      </c>
      <c r="D21" s="34">
        <v>10</v>
      </c>
    </row>
    <row r="22" spans="1:4" hidden="1" outlineLevel="2" x14ac:dyDescent="0.2">
      <c r="A22" s="1" t="s">
        <v>24</v>
      </c>
      <c r="B22" s="1" t="s">
        <v>50</v>
      </c>
      <c r="C22" s="1" t="s">
        <v>20</v>
      </c>
      <c r="D22" s="34">
        <v>5</v>
      </c>
    </row>
    <row r="23" spans="1:4" hidden="1" outlineLevel="2" x14ac:dyDescent="0.2">
      <c r="A23" s="1" t="s">
        <v>23</v>
      </c>
      <c r="B23" s="1" t="s">
        <v>50</v>
      </c>
      <c r="C23" s="1" t="s">
        <v>20</v>
      </c>
      <c r="D23" s="34">
        <v>10</v>
      </c>
    </row>
    <row r="24" spans="1:4" hidden="1" outlineLevel="2" x14ac:dyDescent="0.2">
      <c r="A24" s="1" t="s">
        <v>26</v>
      </c>
      <c r="B24" s="1" t="s">
        <v>50</v>
      </c>
      <c r="C24" s="1" t="s">
        <v>20</v>
      </c>
      <c r="D24" s="34">
        <v>15</v>
      </c>
    </row>
    <row r="25" spans="1:4" hidden="1" outlineLevel="2" x14ac:dyDescent="0.2">
      <c r="A25" s="1" t="s">
        <v>27</v>
      </c>
      <c r="B25" s="1" t="s">
        <v>50</v>
      </c>
      <c r="C25" s="1" t="s">
        <v>20</v>
      </c>
      <c r="D25" s="34">
        <v>5</v>
      </c>
    </row>
    <row r="26" spans="1:4" hidden="1" outlineLevel="2" x14ac:dyDescent="0.2">
      <c r="A26" s="1" t="s">
        <v>24</v>
      </c>
      <c r="B26" s="1" t="s">
        <v>52</v>
      </c>
      <c r="C26" s="1" t="s">
        <v>20</v>
      </c>
      <c r="D26" s="34">
        <v>15</v>
      </c>
    </row>
    <row r="27" spans="1:4" hidden="1" outlineLevel="2" x14ac:dyDescent="0.2">
      <c r="A27" s="1" t="s">
        <v>23</v>
      </c>
      <c r="B27" s="1" t="s">
        <v>52</v>
      </c>
      <c r="C27" s="1" t="s">
        <v>20</v>
      </c>
      <c r="D27" s="34">
        <v>30</v>
      </c>
    </row>
    <row r="28" spans="1:4" hidden="1" outlineLevel="2" x14ac:dyDescent="0.2">
      <c r="A28" s="1" t="s">
        <v>26</v>
      </c>
      <c r="B28" s="1" t="s">
        <v>52</v>
      </c>
      <c r="C28" s="1" t="s">
        <v>20</v>
      </c>
      <c r="D28" s="34">
        <v>5</v>
      </c>
    </row>
    <row r="29" spans="1:4" hidden="1" outlineLevel="2" x14ac:dyDescent="0.2">
      <c r="A29" s="1" t="s">
        <v>27</v>
      </c>
      <c r="B29" s="1" t="s">
        <v>52</v>
      </c>
      <c r="C29" s="1" t="s">
        <v>20</v>
      </c>
      <c r="D29" s="34">
        <v>10</v>
      </c>
    </row>
    <row r="30" spans="1:4" outlineLevel="1" collapsed="1" x14ac:dyDescent="0.2">
      <c r="C30" s="33" t="s">
        <v>145</v>
      </c>
      <c r="D30" s="34">
        <f>SUBTOTAL(9,D2:D29)</f>
        <v>485</v>
      </c>
    </row>
    <row r="31" spans="1:4" hidden="1" outlineLevel="2" x14ac:dyDescent="0.2">
      <c r="A31" s="1" t="s">
        <v>24</v>
      </c>
      <c r="B31" s="1" t="s">
        <v>41</v>
      </c>
      <c r="C31" s="1" t="s">
        <v>18</v>
      </c>
      <c r="D31" s="34">
        <v>10</v>
      </c>
    </row>
    <row r="32" spans="1:4" hidden="1" outlineLevel="2" x14ac:dyDescent="0.2">
      <c r="A32" s="1" t="s">
        <v>23</v>
      </c>
      <c r="B32" s="1" t="s">
        <v>41</v>
      </c>
      <c r="C32" s="1" t="s">
        <v>18</v>
      </c>
      <c r="D32" s="34">
        <v>20</v>
      </c>
    </row>
    <row r="33" spans="1:4" hidden="1" outlineLevel="2" x14ac:dyDescent="0.2">
      <c r="A33" s="1" t="s">
        <v>26</v>
      </c>
      <c r="B33" s="1" t="s">
        <v>41</v>
      </c>
      <c r="C33" s="1" t="s">
        <v>18</v>
      </c>
      <c r="D33" s="34">
        <v>30</v>
      </c>
    </row>
    <row r="34" spans="1:4" hidden="1" outlineLevel="2" x14ac:dyDescent="0.2">
      <c r="A34" s="1" t="s">
        <v>27</v>
      </c>
      <c r="B34" s="1" t="s">
        <v>41</v>
      </c>
      <c r="C34" s="1" t="s">
        <v>18</v>
      </c>
      <c r="D34" s="34">
        <v>10</v>
      </c>
    </row>
    <row r="35" spans="1:4" hidden="1" outlineLevel="2" x14ac:dyDescent="0.2">
      <c r="A35" s="1" t="s">
        <v>24</v>
      </c>
      <c r="B35" s="1" t="s">
        <v>44</v>
      </c>
      <c r="C35" s="1" t="s">
        <v>18</v>
      </c>
      <c r="D35" s="34">
        <v>10</v>
      </c>
    </row>
    <row r="36" spans="1:4" hidden="1" outlineLevel="2" x14ac:dyDescent="0.2">
      <c r="A36" s="1" t="s">
        <v>23</v>
      </c>
      <c r="B36" s="1" t="s">
        <v>44</v>
      </c>
      <c r="C36" s="1" t="s">
        <v>18</v>
      </c>
      <c r="D36" s="34">
        <v>15</v>
      </c>
    </row>
    <row r="37" spans="1:4" hidden="1" outlineLevel="2" x14ac:dyDescent="0.2">
      <c r="A37" s="1" t="s">
        <v>26</v>
      </c>
      <c r="B37" s="1" t="s">
        <v>44</v>
      </c>
      <c r="C37" s="1" t="s">
        <v>18</v>
      </c>
      <c r="D37" s="34">
        <v>20</v>
      </c>
    </row>
    <row r="38" spans="1:4" hidden="1" outlineLevel="2" x14ac:dyDescent="0.2">
      <c r="A38" s="1" t="s">
        <v>27</v>
      </c>
      <c r="B38" s="1" t="s">
        <v>44</v>
      </c>
      <c r="C38" s="1" t="s">
        <v>18</v>
      </c>
      <c r="D38" s="34">
        <v>5</v>
      </c>
    </row>
    <row r="39" spans="1:4" hidden="1" outlineLevel="2" x14ac:dyDescent="0.2">
      <c r="A39" s="1" t="s">
        <v>24</v>
      </c>
      <c r="B39" s="1" t="s">
        <v>43</v>
      </c>
      <c r="C39" s="1" t="s">
        <v>18</v>
      </c>
      <c r="D39" s="34">
        <v>10</v>
      </c>
    </row>
    <row r="40" spans="1:4" hidden="1" outlineLevel="2" x14ac:dyDescent="0.2">
      <c r="A40" s="1" t="s">
        <v>23</v>
      </c>
      <c r="B40" s="1" t="s">
        <v>43</v>
      </c>
      <c r="C40" s="1" t="s">
        <v>18</v>
      </c>
      <c r="D40" s="34">
        <v>20</v>
      </c>
    </row>
    <row r="41" spans="1:4" hidden="1" outlineLevel="2" x14ac:dyDescent="0.2">
      <c r="A41" s="1" t="s">
        <v>26</v>
      </c>
      <c r="B41" s="1" t="s">
        <v>43</v>
      </c>
      <c r="C41" s="1" t="s">
        <v>18</v>
      </c>
      <c r="D41" s="34">
        <v>45</v>
      </c>
    </row>
    <row r="42" spans="1:4" hidden="1" outlineLevel="2" x14ac:dyDescent="0.2">
      <c r="A42" s="1" t="s">
        <v>27</v>
      </c>
      <c r="B42" s="1" t="s">
        <v>43</v>
      </c>
      <c r="C42" s="1" t="s">
        <v>18</v>
      </c>
      <c r="D42" s="34">
        <v>15</v>
      </c>
    </row>
    <row r="43" spans="1:4" hidden="1" outlineLevel="2" x14ac:dyDescent="0.2">
      <c r="A43" s="1" t="s">
        <v>24</v>
      </c>
      <c r="B43" s="1" t="s">
        <v>45</v>
      </c>
      <c r="C43" s="1" t="s">
        <v>18</v>
      </c>
      <c r="D43" s="34">
        <v>15</v>
      </c>
    </row>
    <row r="44" spans="1:4" hidden="1" outlineLevel="2" x14ac:dyDescent="0.2">
      <c r="A44" s="1" t="s">
        <v>23</v>
      </c>
      <c r="B44" s="1" t="s">
        <v>45</v>
      </c>
      <c r="C44" s="1" t="s">
        <v>18</v>
      </c>
      <c r="D44" s="34">
        <v>40</v>
      </c>
    </row>
    <row r="45" spans="1:4" hidden="1" outlineLevel="2" x14ac:dyDescent="0.2">
      <c r="A45" s="1" t="s">
        <v>26</v>
      </c>
      <c r="B45" s="1" t="s">
        <v>45</v>
      </c>
      <c r="C45" s="1" t="s">
        <v>18</v>
      </c>
      <c r="D45" s="34">
        <v>90</v>
      </c>
    </row>
    <row r="46" spans="1:4" hidden="1" outlineLevel="2" x14ac:dyDescent="0.2">
      <c r="A46" s="1" t="s">
        <v>27</v>
      </c>
      <c r="B46" s="1" t="s">
        <v>45</v>
      </c>
      <c r="C46" s="1" t="s">
        <v>18</v>
      </c>
      <c r="D46" s="34">
        <v>5</v>
      </c>
    </row>
    <row r="47" spans="1:4" hidden="1" outlineLevel="2" x14ac:dyDescent="0.2">
      <c r="A47" s="1" t="s">
        <v>24</v>
      </c>
      <c r="B47" s="1" t="s">
        <v>42</v>
      </c>
      <c r="C47" s="1" t="s">
        <v>18</v>
      </c>
      <c r="D47" s="34">
        <v>10</v>
      </c>
    </row>
    <row r="48" spans="1:4" hidden="1" outlineLevel="2" x14ac:dyDescent="0.2">
      <c r="A48" s="1" t="s">
        <v>23</v>
      </c>
      <c r="B48" s="1" t="s">
        <v>42</v>
      </c>
      <c r="C48" s="1" t="s">
        <v>18</v>
      </c>
      <c r="D48" s="34">
        <v>15</v>
      </c>
    </row>
    <row r="49" spans="1:4" hidden="1" outlineLevel="2" x14ac:dyDescent="0.2">
      <c r="A49" s="1" t="s">
        <v>26</v>
      </c>
      <c r="B49" s="1" t="s">
        <v>42</v>
      </c>
      <c r="C49" s="1" t="s">
        <v>18</v>
      </c>
      <c r="D49" s="34">
        <v>40</v>
      </c>
    </row>
    <row r="50" spans="1:4" hidden="1" outlineLevel="2" x14ac:dyDescent="0.2">
      <c r="A50" s="1" t="s">
        <v>27</v>
      </c>
      <c r="B50" s="1" t="s">
        <v>42</v>
      </c>
      <c r="C50" s="1" t="s">
        <v>18</v>
      </c>
      <c r="D50" s="34">
        <v>5</v>
      </c>
    </row>
    <row r="51" spans="1:4" outlineLevel="1" collapsed="1" x14ac:dyDescent="0.2">
      <c r="C51" s="33" t="s">
        <v>146</v>
      </c>
      <c r="D51" s="34">
        <f>SUBTOTAL(9,D31:D50)</f>
        <v>430</v>
      </c>
    </row>
    <row r="52" spans="1:4" hidden="1" outlineLevel="2" x14ac:dyDescent="0.2">
      <c r="A52" s="1" t="s">
        <v>24</v>
      </c>
      <c r="B52" s="1" t="s">
        <v>40</v>
      </c>
      <c r="C52" s="1" t="s">
        <v>17</v>
      </c>
      <c r="D52" s="34">
        <v>10</v>
      </c>
    </row>
    <row r="53" spans="1:4" hidden="1" outlineLevel="2" x14ac:dyDescent="0.2">
      <c r="A53" s="1" t="s">
        <v>23</v>
      </c>
      <c r="B53" s="1" t="s">
        <v>40</v>
      </c>
      <c r="C53" s="1" t="s">
        <v>17</v>
      </c>
      <c r="D53" s="34">
        <v>15</v>
      </c>
    </row>
    <row r="54" spans="1:4" hidden="1" outlineLevel="2" x14ac:dyDescent="0.2">
      <c r="A54" s="1" t="s">
        <v>26</v>
      </c>
      <c r="B54" s="1" t="s">
        <v>40</v>
      </c>
      <c r="C54" s="1" t="s">
        <v>17</v>
      </c>
      <c r="D54" s="34">
        <v>15</v>
      </c>
    </row>
    <row r="55" spans="1:4" hidden="1" outlineLevel="2" x14ac:dyDescent="0.2">
      <c r="A55" s="1" t="s">
        <v>27</v>
      </c>
      <c r="B55" s="1" t="s">
        <v>40</v>
      </c>
      <c r="C55" s="1" t="s">
        <v>17</v>
      </c>
      <c r="D55" s="34">
        <v>5</v>
      </c>
    </row>
    <row r="56" spans="1:4" hidden="1" outlineLevel="2" x14ac:dyDescent="0.2">
      <c r="A56" s="1" t="s">
        <v>24</v>
      </c>
      <c r="B56" s="1" t="s">
        <v>39</v>
      </c>
      <c r="C56" s="1" t="s">
        <v>17</v>
      </c>
      <c r="D56" s="34">
        <v>10</v>
      </c>
    </row>
    <row r="57" spans="1:4" hidden="1" outlineLevel="2" x14ac:dyDescent="0.2">
      <c r="A57" s="1" t="s">
        <v>23</v>
      </c>
      <c r="B57" s="1" t="s">
        <v>39</v>
      </c>
      <c r="C57" s="1" t="s">
        <v>17</v>
      </c>
      <c r="D57" s="34">
        <v>15</v>
      </c>
    </row>
    <row r="58" spans="1:4" hidden="1" outlineLevel="2" x14ac:dyDescent="0.2">
      <c r="A58" s="1" t="s">
        <v>26</v>
      </c>
      <c r="B58" s="1" t="s">
        <v>39</v>
      </c>
      <c r="C58" s="1" t="s">
        <v>17</v>
      </c>
      <c r="D58" s="34">
        <v>20</v>
      </c>
    </row>
    <row r="59" spans="1:4" hidden="1" outlineLevel="2" x14ac:dyDescent="0.2">
      <c r="A59" s="1" t="s">
        <v>27</v>
      </c>
      <c r="B59" s="1" t="s">
        <v>39</v>
      </c>
      <c r="C59" s="1" t="s">
        <v>17</v>
      </c>
      <c r="D59" s="34">
        <v>15</v>
      </c>
    </row>
    <row r="60" spans="1:4" hidden="1" outlineLevel="2" x14ac:dyDescent="0.2">
      <c r="A60" s="1" t="s">
        <v>24</v>
      </c>
      <c r="B60" s="1" t="s">
        <v>38</v>
      </c>
      <c r="C60" s="1" t="s">
        <v>17</v>
      </c>
      <c r="D60" s="34">
        <v>5</v>
      </c>
    </row>
    <row r="61" spans="1:4" hidden="1" outlineLevel="2" x14ac:dyDescent="0.2">
      <c r="A61" s="1" t="s">
        <v>23</v>
      </c>
      <c r="B61" s="1" t="s">
        <v>38</v>
      </c>
      <c r="C61" s="1" t="s">
        <v>17</v>
      </c>
      <c r="D61" s="34">
        <v>10</v>
      </c>
    </row>
    <row r="62" spans="1:4" hidden="1" outlineLevel="2" x14ac:dyDescent="0.2">
      <c r="A62" s="1" t="s">
        <v>26</v>
      </c>
      <c r="B62" s="1" t="s">
        <v>38</v>
      </c>
      <c r="C62" s="1" t="s">
        <v>17</v>
      </c>
      <c r="D62" s="34">
        <v>25</v>
      </c>
    </row>
    <row r="63" spans="1:4" hidden="1" outlineLevel="2" x14ac:dyDescent="0.2">
      <c r="A63" s="1" t="s">
        <v>27</v>
      </c>
      <c r="B63" s="1" t="s">
        <v>38</v>
      </c>
      <c r="C63" s="1" t="s">
        <v>17</v>
      </c>
      <c r="D63" s="34">
        <v>10</v>
      </c>
    </row>
    <row r="64" spans="1:4" hidden="1" outlineLevel="2" x14ac:dyDescent="0.2">
      <c r="A64" s="1" t="s">
        <v>24</v>
      </c>
      <c r="B64" s="1" t="s">
        <v>143</v>
      </c>
      <c r="C64" s="1" t="s">
        <v>17</v>
      </c>
      <c r="D64" s="34">
        <v>5</v>
      </c>
    </row>
    <row r="65" spans="1:4" hidden="1" outlineLevel="2" x14ac:dyDescent="0.2">
      <c r="A65" s="1" t="s">
        <v>23</v>
      </c>
      <c r="B65" s="1" t="s">
        <v>143</v>
      </c>
      <c r="C65" s="1" t="s">
        <v>17</v>
      </c>
      <c r="D65" s="34">
        <v>10</v>
      </c>
    </row>
    <row r="66" spans="1:4" hidden="1" outlineLevel="2" x14ac:dyDescent="0.2">
      <c r="A66" s="1" t="s">
        <v>26</v>
      </c>
      <c r="B66" s="1" t="s">
        <v>143</v>
      </c>
      <c r="C66" s="1" t="s">
        <v>17</v>
      </c>
      <c r="D66" s="34">
        <v>25</v>
      </c>
    </row>
    <row r="67" spans="1:4" hidden="1" outlineLevel="2" x14ac:dyDescent="0.2">
      <c r="A67" s="1" t="s">
        <v>27</v>
      </c>
      <c r="B67" s="1" t="s">
        <v>143</v>
      </c>
      <c r="C67" s="1" t="s">
        <v>17</v>
      </c>
      <c r="D67" s="34">
        <v>10</v>
      </c>
    </row>
    <row r="68" spans="1:4" outlineLevel="1" collapsed="1" x14ac:dyDescent="0.2">
      <c r="C68" s="33" t="s">
        <v>147</v>
      </c>
      <c r="D68" s="34">
        <f>SUBTOTAL(9,D52:D67)</f>
        <v>205</v>
      </c>
    </row>
    <row r="69" spans="1:4" hidden="1" outlineLevel="2" x14ac:dyDescent="0.2">
      <c r="A69" s="1" t="s">
        <v>24</v>
      </c>
      <c r="B69" s="1" t="s">
        <v>34</v>
      </c>
      <c r="C69" s="1" t="s">
        <v>15</v>
      </c>
      <c r="D69" s="34">
        <v>15</v>
      </c>
    </row>
    <row r="70" spans="1:4" hidden="1" outlineLevel="2" x14ac:dyDescent="0.2">
      <c r="A70" s="1" t="s">
        <v>23</v>
      </c>
      <c r="B70" s="1" t="s">
        <v>34</v>
      </c>
      <c r="C70" s="1" t="s">
        <v>15</v>
      </c>
      <c r="D70" s="34">
        <v>20</v>
      </c>
    </row>
    <row r="71" spans="1:4" hidden="1" outlineLevel="2" x14ac:dyDescent="0.2">
      <c r="A71" s="1" t="s">
        <v>26</v>
      </c>
      <c r="B71" s="1" t="s">
        <v>34</v>
      </c>
      <c r="C71" s="1" t="s">
        <v>15</v>
      </c>
      <c r="D71" s="34">
        <v>30</v>
      </c>
    </row>
    <row r="72" spans="1:4" hidden="1" outlineLevel="2" x14ac:dyDescent="0.2">
      <c r="A72" s="1" t="s">
        <v>27</v>
      </c>
      <c r="B72" s="1" t="s">
        <v>34</v>
      </c>
      <c r="C72" s="1" t="s">
        <v>15</v>
      </c>
      <c r="D72" s="34">
        <v>20</v>
      </c>
    </row>
    <row r="73" spans="1:4" hidden="1" outlineLevel="2" x14ac:dyDescent="0.2">
      <c r="A73" s="1" t="s">
        <v>24</v>
      </c>
      <c r="B73" s="1" t="s">
        <v>37</v>
      </c>
      <c r="C73" s="1" t="s">
        <v>15</v>
      </c>
      <c r="D73" s="34">
        <v>5</v>
      </c>
    </row>
    <row r="74" spans="1:4" hidden="1" outlineLevel="2" x14ac:dyDescent="0.2">
      <c r="A74" s="1" t="s">
        <v>23</v>
      </c>
      <c r="B74" s="1" t="s">
        <v>37</v>
      </c>
      <c r="C74" s="1" t="s">
        <v>15</v>
      </c>
      <c r="D74" s="34">
        <v>10</v>
      </c>
    </row>
    <row r="75" spans="1:4" hidden="1" outlineLevel="2" x14ac:dyDescent="0.2">
      <c r="A75" s="1" t="s">
        <v>26</v>
      </c>
      <c r="B75" s="1" t="s">
        <v>37</v>
      </c>
      <c r="C75" s="1" t="s">
        <v>15</v>
      </c>
      <c r="D75" s="34">
        <v>20</v>
      </c>
    </row>
    <row r="76" spans="1:4" hidden="1" outlineLevel="2" x14ac:dyDescent="0.2">
      <c r="A76" s="1" t="s">
        <v>27</v>
      </c>
      <c r="B76" s="1" t="s">
        <v>37</v>
      </c>
      <c r="C76" s="1" t="s">
        <v>15</v>
      </c>
      <c r="D76" s="34">
        <v>5</v>
      </c>
    </row>
    <row r="77" spans="1:4" hidden="1" outlineLevel="2" x14ac:dyDescent="0.2">
      <c r="A77" s="1" t="s">
        <v>24</v>
      </c>
      <c r="B77" s="1" t="s">
        <v>35</v>
      </c>
      <c r="C77" s="1" t="s">
        <v>15</v>
      </c>
      <c r="D77" s="34">
        <v>30</v>
      </c>
    </row>
    <row r="78" spans="1:4" hidden="1" outlineLevel="2" x14ac:dyDescent="0.2">
      <c r="A78" s="1" t="s">
        <v>23</v>
      </c>
      <c r="B78" s="1" t="s">
        <v>35</v>
      </c>
      <c r="C78" s="1" t="s">
        <v>15</v>
      </c>
      <c r="D78" s="34">
        <v>10</v>
      </c>
    </row>
    <row r="79" spans="1:4" hidden="1" outlineLevel="2" x14ac:dyDescent="0.2">
      <c r="A79" s="1" t="s">
        <v>26</v>
      </c>
      <c r="B79" s="1" t="s">
        <v>35</v>
      </c>
      <c r="C79" s="1" t="s">
        <v>15</v>
      </c>
      <c r="D79" s="34">
        <v>15</v>
      </c>
    </row>
    <row r="80" spans="1:4" hidden="1" outlineLevel="2" x14ac:dyDescent="0.2">
      <c r="A80" s="1" t="s">
        <v>27</v>
      </c>
      <c r="B80" s="1" t="s">
        <v>35</v>
      </c>
      <c r="C80" s="1" t="s">
        <v>15</v>
      </c>
      <c r="D80" s="34">
        <v>15</v>
      </c>
    </row>
    <row r="81" spans="1:4" hidden="1" outlineLevel="2" x14ac:dyDescent="0.2">
      <c r="A81" s="1" t="s">
        <v>24</v>
      </c>
      <c r="B81" s="1" t="s">
        <v>36</v>
      </c>
      <c r="C81" s="1" t="s">
        <v>15</v>
      </c>
      <c r="D81" s="34">
        <v>5</v>
      </c>
    </row>
    <row r="82" spans="1:4" hidden="1" outlineLevel="2" x14ac:dyDescent="0.2">
      <c r="A82" s="1" t="s">
        <v>23</v>
      </c>
      <c r="B82" s="1" t="s">
        <v>36</v>
      </c>
      <c r="C82" s="1" t="s">
        <v>15</v>
      </c>
      <c r="D82" s="34">
        <v>10</v>
      </c>
    </row>
    <row r="83" spans="1:4" hidden="1" outlineLevel="2" x14ac:dyDescent="0.2">
      <c r="A83" s="1" t="s">
        <v>26</v>
      </c>
      <c r="B83" s="1" t="s">
        <v>36</v>
      </c>
      <c r="C83" s="1" t="s">
        <v>15</v>
      </c>
      <c r="D83" s="34">
        <v>20</v>
      </c>
    </row>
    <row r="84" spans="1:4" hidden="1" outlineLevel="2" x14ac:dyDescent="0.2">
      <c r="A84" s="1" t="s">
        <v>27</v>
      </c>
      <c r="B84" s="1" t="s">
        <v>36</v>
      </c>
      <c r="C84" s="1" t="s">
        <v>15</v>
      </c>
      <c r="D84" s="34">
        <v>5</v>
      </c>
    </row>
    <row r="85" spans="1:4" outlineLevel="1" collapsed="1" x14ac:dyDescent="0.2">
      <c r="C85" s="33" t="s">
        <v>148</v>
      </c>
      <c r="D85" s="34">
        <f>SUBTOTAL(9,D69:D84)</f>
        <v>235</v>
      </c>
    </row>
    <row r="86" spans="1:4" ht="15.75" x14ac:dyDescent="0.25">
      <c r="C86" s="33" t="s">
        <v>144</v>
      </c>
      <c r="D86" s="34">
        <f>SUBTOTAL(9,D2:D84)</f>
        <v>1355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8">
    <tabColor indexed="52"/>
    <pageSetUpPr fitToPage="1"/>
  </sheetPr>
  <dimension ref="A1:K33"/>
  <sheetViews>
    <sheetView showGridLines="0" topLeftCell="A18" workbookViewId="0">
      <selection activeCell="I18" sqref="I18"/>
    </sheetView>
  </sheetViews>
  <sheetFormatPr defaultColWidth="9" defaultRowHeight="15" x14ac:dyDescent="0.2"/>
  <cols>
    <col min="1" max="1" width="21.5546875" style="1" bestFit="1" customWidth="1"/>
    <col min="2" max="16384" width="9" style="1"/>
  </cols>
  <sheetData>
    <row r="1" spans="1:11" s="30" customFormat="1" ht="15.75" x14ac:dyDescent="0.25">
      <c r="A1" s="29" t="s">
        <v>32</v>
      </c>
    </row>
    <row r="2" spans="1:11" s="30" customFormat="1" ht="15.75" x14ac:dyDescent="0.25">
      <c r="A2" s="48"/>
      <c r="B2" s="49">
        <v>2003</v>
      </c>
      <c r="C2" s="49">
        <v>2004</v>
      </c>
      <c r="D2" s="49">
        <v>2005</v>
      </c>
      <c r="E2" s="49">
        <v>2006</v>
      </c>
      <c r="F2" s="49">
        <v>2007</v>
      </c>
      <c r="G2" s="49">
        <v>2008</v>
      </c>
    </row>
    <row r="3" spans="1:11" s="30" customFormat="1" ht="15.75" x14ac:dyDescent="0.25">
      <c r="A3" s="50" t="s">
        <v>32</v>
      </c>
      <c r="B3" s="51">
        <v>13500</v>
      </c>
      <c r="C3" s="51">
        <v>19600</v>
      </c>
      <c r="D3" s="51">
        <v>22100</v>
      </c>
      <c r="E3" s="51">
        <v>23600</v>
      </c>
      <c r="F3" s="51">
        <v>24700</v>
      </c>
      <c r="G3" s="51">
        <v>26500</v>
      </c>
    </row>
    <row r="4" spans="1:11" s="30" customFormat="1" ht="15.75" x14ac:dyDescent="0.25">
      <c r="A4" s="50" t="s">
        <v>126</v>
      </c>
      <c r="B4" s="51">
        <v>5600</v>
      </c>
      <c r="C4" s="51">
        <v>6400</v>
      </c>
      <c r="D4" s="51">
        <v>7500</v>
      </c>
      <c r="E4" s="51">
        <v>8100</v>
      </c>
      <c r="F4" s="51">
        <v>9400</v>
      </c>
      <c r="G4" s="51">
        <v>10500</v>
      </c>
    </row>
    <row r="5" spans="1:11" s="30" customFormat="1" x14ac:dyDescent="0.2"/>
    <row r="6" spans="1:11" s="30" customFormat="1" x14ac:dyDescent="0.2"/>
    <row r="7" spans="1:11" s="30" customFormat="1" x14ac:dyDescent="0.2"/>
    <row r="8" spans="1:11" s="30" customFormat="1" x14ac:dyDescent="0.2"/>
    <row r="9" spans="1:11" s="30" customFormat="1" x14ac:dyDescent="0.2"/>
    <row r="10" spans="1:11" s="30" customFormat="1" x14ac:dyDescent="0.2"/>
    <row r="11" spans="1:11" s="30" customFormat="1" x14ac:dyDescent="0.2"/>
    <row r="12" spans="1:11" s="30" customFormat="1" x14ac:dyDescent="0.2"/>
    <row r="13" spans="1:11" s="30" customFormat="1" x14ac:dyDescent="0.2"/>
    <row r="14" spans="1:11" s="30" customFormat="1" x14ac:dyDescent="0.2"/>
    <row r="15" spans="1:11" s="30" customForma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1" s="30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0" s="30" customForma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s="30" customForma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s="30" customForma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s="30" customForma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s="30" customForma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s="30" customForma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s="30" customForma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s="30" customForma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s="30" customForma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30" spans="1:10" ht="15.75" x14ac:dyDescent="0.25">
      <c r="A30" s="33" t="s">
        <v>133</v>
      </c>
    </row>
    <row r="31" spans="1:10" ht="15.75" x14ac:dyDescent="0.25">
      <c r="A31" s="48"/>
      <c r="B31" s="49">
        <v>2009</v>
      </c>
      <c r="C31" s="49">
        <v>2010</v>
      </c>
      <c r="D31" s="49">
        <v>2011</v>
      </c>
      <c r="E31" s="49">
        <v>2012</v>
      </c>
      <c r="F31" s="49">
        <v>2013</v>
      </c>
      <c r="G31" s="37"/>
    </row>
    <row r="32" spans="1:10" ht="15.75" x14ac:dyDescent="0.25">
      <c r="A32" s="50" t="s">
        <v>134</v>
      </c>
      <c r="B32" s="51">
        <v>22400</v>
      </c>
      <c r="C32" s="51">
        <v>22750</v>
      </c>
      <c r="D32" s="51">
        <v>23100</v>
      </c>
      <c r="E32" s="51">
        <v>25600</v>
      </c>
      <c r="F32" s="51">
        <v>27500</v>
      </c>
      <c r="G32" s="38"/>
    </row>
    <row r="33" spans="1:7" ht="31.5" x14ac:dyDescent="0.25">
      <c r="A33" s="52" t="s">
        <v>135</v>
      </c>
      <c r="B33" s="51">
        <v>5600</v>
      </c>
      <c r="C33" s="51">
        <v>6400</v>
      </c>
      <c r="D33" s="51">
        <v>7500</v>
      </c>
      <c r="E33" s="51">
        <v>8100</v>
      </c>
      <c r="F33" s="51">
        <v>9400</v>
      </c>
      <c r="G33" s="38"/>
    </row>
  </sheetData>
  <phoneticPr fontId="0" type="noConversion"/>
  <printOptions headings="1" gridLinesSet="0"/>
  <pageMargins left="0.75" right="0.75" top="1" bottom="1" header="0.5" footer="0.5"/>
  <pageSetup paperSize="9" scale="82" orientation="portrait" horizontalDpi="4294967292" verticalDpi="300" r:id="rId1"/>
  <headerFooter alignWithMargins="0">
    <oddHeader>&amp;L&amp;"Helv,Bold Italic"&amp;8&amp;F&amp;C&amp;A</oddHeader>
    <oddFooter>&amp;L&amp;"Helv,Bold Italic"&amp;8Aidan Perdisatt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9">
    <tabColor indexed="33"/>
  </sheetPr>
  <dimension ref="A2:F108"/>
  <sheetViews>
    <sheetView workbookViewId="0">
      <selection activeCell="I18" sqref="I18"/>
    </sheetView>
  </sheetViews>
  <sheetFormatPr defaultColWidth="9.109375" defaultRowHeight="15" x14ac:dyDescent="0.2"/>
  <cols>
    <col min="1" max="1" width="9.88671875" style="1" bestFit="1" customWidth="1"/>
    <col min="2" max="2" width="12.5546875" style="1" customWidth="1"/>
    <col min="3" max="3" width="11.21875" style="1" bestFit="1" customWidth="1"/>
    <col min="4" max="4" width="9.109375" style="1" customWidth="1"/>
    <col min="5" max="5" width="16.33203125" style="1" bestFit="1" customWidth="1"/>
    <col min="6" max="6" width="11" style="1" customWidth="1"/>
    <col min="7" max="16384" width="9.109375" style="1"/>
  </cols>
  <sheetData>
    <row r="2" spans="1:6" ht="31.5" x14ac:dyDescent="0.25">
      <c r="A2" s="28" t="s">
        <v>0</v>
      </c>
      <c r="B2" s="27" t="s">
        <v>13</v>
      </c>
      <c r="C2" s="28" t="s">
        <v>2</v>
      </c>
    </row>
    <row r="3" spans="1:6" x14ac:dyDescent="0.2">
      <c r="A3" s="2">
        <v>38808</v>
      </c>
      <c r="B3" s="1" t="s">
        <v>15</v>
      </c>
      <c r="C3" s="1">
        <v>2</v>
      </c>
      <c r="E3" s="54" t="s">
        <v>13</v>
      </c>
      <c r="F3" t="s">
        <v>2</v>
      </c>
    </row>
    <row r="4" spans="1:6" x14ac:dyDescent="0.2">
      <c r="A4" s="2">
        <v>38815</v>
      </c>
      <c r="B4" s="1" t="s">
        <v>20</v>
      </c>
      <c r="C4" s="1">
        <v>10</v>
      </c>
      <c r="E4" t="s">
        <v>15</v>
      </c>
      <c r="F4">
        <v>161</v>
      </c>
    </row>
    <row r="5" spans="1:6" x14ac:dyDescent="0.2">
      <c r="A5" s="2">
        <v>38822</v>
      </c>
      <c r="B5" s="1" t="s">
        <v>17</v>
      </c>
      <c r="C5" s="1">
        <v>5</v>
      </c>
      <c r="E5" t="s">
        <v>17</v>
      </c>
      <c r="F5">
        <v>156</v>
      </c>
    </row>
    <row r="6" spans="1:6" x14ac:dyDescent="0.2">
      <c r="A6" s="2">
        <v>38829</v>
      </c>
      <c r="B6" s="1" t="s">
        <v>18</v>
      </c>
      <c r="C6" s="1">
        <v>7</v>
      </c>
      <c r="E6" t="s">
        <v>18</v>
      </c>
      <c r="F6">
        <v>182</v>
      </c>
    </row>
    <row r="7" spans="1:6" x14ac:dyDescent="0.2">
      <c r="A7" s="2">
        <v>38836</v>
      </c>
      <c r="B7" s="1" t="s">
        <v>15</v>
      </c>
      <c r="C7" s="1">
        <v>10</v>
      </c>
      <c r="E7" t="s">
        <v>20</v>
      </c>
      <c r="F7">
        <v>180</v>
      </c>
    </row>
    <row r="8" spans="1:6" x14ac:dyDescent="0.2">
      <c r="A8" s="2">
        <v>38843</v>
      </c>
      <c r="B8" s="1" t="s">
        <v>20</v>
      </c>
      <c r="C8" s="1">
        <v>12</v>
      </c>
      <c r="E8" t="s">
        <v>22</v>
      </c>
      <c r="F8">
        <v>679</v>
      </c>
    </row>
    <row r="9" spans="1:6" x14ac:dyDescent="0.2">
      <c r="A9" s="2">
        <v>38850</v>
      </c>
      <c r="B9" s="1" t="s">
        <v>17</v>
      </c>
      <c r="C9" s="1">
        <v>12</v>
      </c>
    </row>
    <row r="10" spans="1:6" x14ac:dyDescent="0.2">
      <c r="A10" s="2">
        <v>38857</v>
      </c>
      <c r="B10" s="1" t="s">
        <v>18</v>
      </c>
      <c r="C10" s="1">
        <v>14</v>
      </c>
    </row>
    <row r="11" spans="1:6" x14ac:dyDescent="0.2">
      <c r="A11" s="2">
        <v>38864</v>
      </c>
      <c r="B11" s="1" t="s">
        <v>15</v>
      </c>
      <c r="C11" s="1">
        <v>14</v>
      </c>
    </row>
    <row r="12" spans="1:6" x14ac:dyDescent="0.2">
      <c r="A12" s="2">
        <v>38871</v>
      </c>
      <c r="B12" s="1" t="s">
        <v>20</v>
      </c>
      <c r="C12" s="1">
        <v>15</v>
      </c>
    </row>
    <row r="13" spans="1:6" x14ac:dyDescent="0.2">
      <c r="A13" s="2">
        <v>38878</v>
      </c>
      <c r="B13" s="1" t="s">
        <v>17</v>
      </c>
      <c r="C13" s="1">
        <v>16</v>
      </c>
    </row>
    <row r="14" spans="1:6" x14ac:dyDescent="0.2">
      <c r="A14" s="2">
        <v>38885</v>
      </c>
      <c r="B14" s="1" t="s">
        <v>18</v>
      </c>
      <c r="C14" s="1">
        <v>17</v>
      </c>
    </row>
    <row r="15" spans="1:6" x14ac:dyDescent="0.2">
      <c r="A15" s="2">
        <v>38892</v>
      </c>
      <c r="B15" s="1" t="s">
        <v>15</v>
      </c>
      <c r="C15" s="1">
        <v>16</v>
      </c>
    </row>
    <row r="16" spans="1:6" x14ac:dyDescent="0.2">
      <c r="A16" s="2">
        <v>38899</v>
      </c>
      <c r="B16" s="1" t="s">
        <v>20</v>
      </c>
      <c r="C16" s="1">
        <v>6</v>
      </c>
    </row>
    <row r="17" spans="1:3" x14ac:dyDescent="0.2">
      <c r="A17" s="2">
        <v>38906</v>
      </c>
      <c r="B17" s="1" t="s">
        <v>17</v>
      </c>
      <c r="C17" s="1">
        <v>15</v>
      </c>
    </row>
    <row r="18" spans="1:3" x14ac:dyDescent="0.2">
      <c r="A18" s="2">
        <v>38913</v>
      </c>
      <c r="B18" s="1" t="s">
        <v>18</v>
      </c>
      <c r="C18" s="1">
        <v>9</v>
      </c>
    </row>
    <row r="19" spans="1:3" x14ac:dyDescent="0.2">
      <c r="A19" s="2">
        <v>38920</v>
      </c>
      <c r="B19" s="1" t="s">
        <v>15</v>
      </c>
      <c r="C19" s="1">
        <v>7</v>
      </c>
    </row>
    <row r="20" spans="1:3" x14ac:dyDescent="0.2">
      <c r="A20" s="2">
        <v>38927</v>
      </c>
      <c r="B20" s="1" t="s">
        <v>20</v>
      </c>
      <c r="C20" s="1">
        <v>4</v>
      </c>
    </row>
    <row r="21" spans="1:3" x14ac:dyDescent="0.2">
      <c r="A21" s="2">
        <v>38934</v>
      </c>
      <c r="B21" s="1" t="s">
        <v>17</v>
      </c>
      <c r="C21" s="1">
        <v>9</v>
      </c>
    </row>
    <row r="22" spans="1:3" x14ac:dyDescent="0.2">
      <c r="A22" s="2">
        <v>38941</v>
      </c>
      <c r="B22" s="1" t="s">
        <v>18</v>
      </c>
      <c r="C22" s="1">
        <v>6</v>
      </c>
    </row>
    <row r="23" spans="1:3" x14ac:dyDescent="0.2">
      <c r="A23" s="2">
        <v>38948</v>
      </c>
      <c r="B23" s="1" t="s">
        <v>15</v>
      </c>
      <c r="C23" s="1">
        <v>4</v>
      </c>
    </row>
    <row r="24" spans="1:3" x14ac:dyDescent="0.2">
      <c r="A24" s="2">
        <v>38955</v>
      </c>
      <c r="B24" s="1" t="s">
        <v>20</v>
      </c>
      <c r="C24" s="1">
        <v>7</v>
      </c>
    </row>
    <row r="25" spans="1:3" x14ac:dyDescent="0.2">
      <c r="A25" s="2">
        <v>38962</v>
      </c>
      <c r="B25" s="1" t="s">
        <v>17</v>
      </c>
      <c r="C25" s="1">
        <v>12</v>
      </c>
    </row>
    <row r="26" spans="1:3" x14ac:dyDescent="0.2">
      <c r="A26" s="2">
        <v>38969</v>
      </c>
      <c r="B26" s="1" t="s">
        <v>18</v>
      </c>
      <c r="C26" s="1">
        <v>15</v>
      </c>
    </row>
    <row r="27" spans="1:3" x14ac:dyDescent="0.2">
      <c r="A27" s="2">
        <v>38976</v>
      </c>
      <c r="B27" s="1" t="s">
        <v>15</v>
      </c>
      <c r="C27" s="1">
        <v>17</v>
      </c>
    </row>
    <row r="28" spans="1:3" x14ac:dyDescent="0.2">
      <c r="A28" s="2">
        <v>38983</v>
      </c>
      <c r="B28" s="1" t="s">
        <v>20</v>
      </c>
      <c r="C28" s="1">
        <v>16</v>
      </c>
    </row>
    <row r="29" spans="1:3" x14ac:dyDescent="0.2">
      <c r="A29" s="2">
        <v>38990</v>
      </c>
      <c r="B29" s="1" t="s">
        <v>17</v>
      </c>
      <c r="C29" s="1">
        <v>6</v>
      </c>
    </row>
    <row r="30" spans="1:3" x14ac:dyDescent="0.2">
      <c r="A30" s="2">
        <v>38997</v>
      </c>
      <c r="B30" s="1" t="s">
        <v>18</v>
      </c>
      <c r="C30" s="1">
        <v>15</v>
      </c>
    </row>
    <row r="31" spans="1:3" x14ac:dyDescent="0.2">
      <c r="A31" s="2">
        <v>39004</v>
      </c>
      <c r="B31" s="1" t="s">
        <v>15</v>
      </c>
      <c r="C31" s="1">
        <v>9</v>
      </c>
    </row>
    <row r="32" spans="1:3" x14ac:dyDescent="0.2">
      <c r="A32" s="2">
        <v>39011</v>
      </c>
      <c r="B32" s="1" t="s">
        <v>20</v>
      </c>
      <c r="C32" s="1">
        <v>7</v>
      </c>
    </row>
    <row r="33" spans="1:3" x14ac:dyDescent="0.2">
      <c r="A33" s="2">
        <v>39018</v>
      </c>
      <c r="B33" s="1" t="s">
        <v>17</v>
      </c>
      <c r="C33" s="1">
        <v>4</v>
      </c>
    </row>
    <row r="34" spans="1:3" x14ac:dyDescent="0.2">
      <c r="A34" s="2">
        <v>39025</v>
      </c>
      <c r="B34" s="1" t="s">
        <v>18</v>
      </c>
      <c r="C34" s="1">
        <v>2</v>
      </c>
    </row>
    <row r="35" spans="1:3" x14ac:dyDescent="0.2">
      <c r="A35" s="2">
        <v>39032</v>
      </c>
      <c r="B35" s="1" t="s">
        <v>15</v>
      </c>
      <c r="C35" s="1">
        <v>5</v>
      </c>
    </row>
    <row r="36" spans="1:3" x14ac:dyDescent="0.2">
      <c r="A36" s="2">
        <v>39039</v>
      </c>
      <c r="B36" s="1" t="s">
        <v>20</v>
      </c>
      <c r="C36" s="1">
        <v>6</v>
      </c>
    </row>
    <row r="37" spans="1:3" x14ac:dyDescent="0.2">
      <c r="A37" s="2">
        <v>39046</v>
      </c>
      <c r="B37" s="1" t="s">
        <v>17</v>
      </c>
      <c r="C37" s="1">
        <v>9</v>
      </c>
    </row>
    <row r="38" spans="1:3" x14ac:dyDescent="0.2">
      <c r="A38" s="2">
        <v>39053</v>
      </c>
      <c r="B38" s="1" t="s">
        <v>18</v>
      </c>
      <c r="C38" s="1">
        <v>7</v>
      </c>
    </row>
    <row r="39" spans="1:3" x14ac:dyDescent="0.2">
      <c r="A39" s="2">
        <v>39060</v>
      </c>
      <c r="B39" s="1" t="s">
        <v>15</v>
      </c>
      <c r="C39" s="1">
        <v>4</v>
      </c>
    </row>
    <row r="40" spans="1:3" x14ac:dyDescent="0.2">
      <c r="A40" s="2">
        <v>39067</v>
      </c>
      <c r="B40" s="1" t="s">
        <v>20</v>
      </c>
      <c r="C40" s="1">
        <v>2</v>
      </c>
    </row>
    <row r="41" spans="1:3" x14ac:dyDescent="0.2">
      <c r="A41" s="2">
        <v>39074</v>
      </c>
      <c r="B41" s="1" t="s">
        <v>17</v>
      </c>
      <c r="C41" s="1">
        <v>5</v>
      </c>
    </row>
    <row r="42" spans="1:3" x14ac:dyDescent="0.2">
      <c r="A42" s="2">
        <v>39081</v>
      </c>
      <c r="B42" s="1" t="s">
        <v>18</v>
      </c>
      <c r="C42" s="1">
        <v>6</v>
      </c>
    </row>
    <row r="43" spans="1:3" x14ac:dyDescent="0.2">
      <c r="A43" s="2">
        <v>39088</v>
      </c>
      <c r="B43" s="1" t="s">
        <v>15</v>
      </c>
      <c r="C43" s="1">
        <v>7</v>
      </c>
    </row>
    <row r="44" spans="1:3" x14ac:dyDescent="0.2">
      <c r="A44" s="2">
        <v>39095</v>
      </c>
      <c r="B44" s="1" t="s">
        <v>20</v>
      </c>
      <c r="C44" s="1">
        <v>2</v>
      </c>
    </row>
    <row r="45" spans="1:3" x14ac:dyDescent="0.2">
      <c r="A45" s="2">
        <v>39102</v>
      </c>
      <c r="B45" s="1" t="s">
        <v>17</v>
      </c>
      <c r="C45" s="1">
        <v>5</v>
      </c>
    </row>
    <row r="46" spans="1:3" x14ac:dyDescent="0.2">
      <c r="A46" s="2">
        <v>39109</v>
      </c>
      <c r="B46" s="1" t="s">
        <v>18</v>
      </c>
      <c r="C46" s="1">
        <v>8</v>
      </c>
    </row>
    <row r="47" spans="1:3" x14ac:dyDescent="0.2">
      <c r="A47" s="2">
        <v>39116</v>
      </c>
      <c r="B47" s="1" t="s">
        <v>15</v>
      </c>
      <c r="C47" s="1">
        <v>3</v>
      </c>
    </row>
    <row r="48" spans="1:3" x14ac:dyDescent="0.2">
      <c r="A48" s="2">
        <v>39123</v>
      </c>
      <c r="B48" s="1" t="s">
        <v>20</v>
      </c>
      <c r="C48" s="1">
        <v>5</v>
      </c>
    </row>
    <row r="49" spans="1:3" x14ac:dyDescent="0.2">
      <c r="A49" s="2">
        <v>39130</v>
      </c>
      <c r="B49" s="1" t="s">
        <v>17</v>
      </c>
      <c r="C49" s="1">
        <v>2</v>
      </c>
    </row>
    <row r="50" spans="1:3" x14ac:dyDescent="0.2">
      <c r="A50" s="2">
        <v>39137</v>
      </c>
      <c r="B50" s="1" t="s">
        <v>18</v>
      </c>
      <c r="C50" s="1">
        <v>5</v>
      </c>
    </row>
    <row r="51" spans="1:3" x14ac:dyDescent="0.2">
      <c r="A51" s="2">
        <v>39143</v>
      </c>
      <c r="B51" s="1" t="s">
        <v>15</v>
      </c>
      <c r="C51" s="1">
        <v>6</v>
      </c>
    </row>
    <row r="52" spans="1:3" x14ac:dyDescent="0.2">
      <c r="A52" s="2">
        <v>39150</v>
      </c>
      <c r="B52" s="1" t="s">
        <v>20</v>
      </c>
      <c r="C52" s="1">
        <v>7</v>
      </c>
    </row>
    <row r="53" spans="1:3" x14ac:dyDescent="0.2">
      <c r="A53" s="2">
        <v>39157</v>
      </c>
      <c r="B53" s="1" t="s">
        <v>17</v>
      </c>
      <c r="C53" s="1">
        <v>2</v>
      </c>
    </row>
    <row r="54" spans="1:3" x14ac:dyDescent="0.2">
      <c r="A54" s="2">
        <v>39164</v>
      </c>
      <c r="B54" s="1" t="s">
        <v>18</v>
      </c>
      <c r="C54" s="1">
        <v>5</v>
      </c>
    </row>
    <row r="55" spans="1:3" x14ac:dyDescent="0.2">
      <c r="A55" s="2">
        <v>39171</v>
      </c>
      <c r="B55" s="1" t="s">
        <v>15</v>
      </c>
      <c r="C55" s="1">
        <v>8</v>
      </c>
    </row>
    <row r="56" spans="1:3" x14ac:dyDescent="0.2">
      <c r="A56" s="2">
        <v>39178</v>
      </c>
      <c r="B56" s="1" t="s">
        <v>20</v>
      </c>
      <c r="C56" s="1">
        <v>3</v>
      </c>
    </row>
    <row r="57" spans="1:3" x14ac:dyDescent="0.2">
      <c r="A57" s="2">
        <v>39185</v>
      </c>
      <c r="B57" s="1" t="s">
        <v>17</v>
      </c>
      <c r="C57" s="1">
        <v>5</v>
      </c>
    </row>
    <row r="58" spans="1:3" x14ac:dyDescent="0.2">
      <c r="A58" s="2">
        <v>39192</v>
      </c>
      <c r="B58" s="1" t="s">
        <v>18</v>
      </c>
      <c r="C58" s="1">
        <v>1</v>
      </c>
    </row>
    <row r="59" spans="1:3" x14ac:dyDescent="0.2">
      <c r="A59" s="2">
        <v>39199</v>
      </c>
      <c r="B59" s="1" t="s">
        <v>15</v>
      </c>
      <c r="C59" s="1">
        <v>7</v>
      </c>
    </row>
    <row r="60" spans="1:3" x14ac:dyDescent="0.2">
      <c r="A60" s="2">
        <v>39206</v>
      </c>
      <c r="B60" s="1" t="s">
        <v>20</v>
      </c>
      <c r="C60" s="1">
        <v>11</v>
      </c>
    </row>
    <row r="61" spans="1:3" x14ac:dyDescent="0.2">
      <c r="A61" s="2">
        <v>39213</v>
      </c>
      <c r="B61" s="1" t="s">
        <v>17</v>
      </c>
      <c r="C61" s="1">
        <v>6</v>
      </c>
    </row>
    <row r="62" spans="1:3" x14ac:dyDescent="0.2">
      <c r="A62" s="2">
        <v>39220</v>
      </c>
      <c r="B62" s="1" t="s">
        <v>18</v>
      </c>
      <c r="C62" s="1">
        <v>5</v>
      </c>
    </row>
    <row r="63" spans="1:3" x14ac:dyDescent="0.2">
      <c r="A63" s="2">
        <v>39227</v>
      </c>
      <c r="B63" s="1" t="s">
        <v>15</v>
      </c>
      <c r="C63" s="1">
        <v>3</v>
      </c>
    </row>
    <row r="64" spans="1:3" x14ac:dyDescent="0.2">
      <c r="A64" s="2">
        <v>39234</v>
      </c>
      <c r="B64" s="1" t="s">
        <v>20</v>
      </c>
      <c r="C64" s="1">
        <v>7</v>
      </c>
    </row>
    <row r="65" spans="1:3" x14ac:dyDescent="0.2">
      <c r="A65" s="2">
        <v>39241</v>
      </c>
      <c r="B65" s="1" t="s">
        <v>17</v>
      </c>
      <c r="C65" s="1">
        <v>4</v>
      </c>
    </row>
    <row r="66" spans="1:3" x14ac:dyDescent="0.2">
      <c r="A66" s="2">
        <v>39248</v>
      </c>
      <c r="B66" s="1" t="s">
        <v>18</v>
      </c>
      <c r="C66" s="1">
        <v>10</v>
      </c>
    </row>
    <row r="67" spans="1:3" x14ac:dyDescent="0.2">
      <c r="A67" s="2">
        <v>39255</v>
      </c>
      <c r="B67" s="1" t="s">
        <v>15</v>
      </c>
      <c r="C67" s="1">
        <v>6</v>
      </c>
    </row>
    <row r="68" spans="1:3" x14ac:dyDescent="0.2">
      <c r="A68" s="2">
        <v>39262</v>
      </c>
      <c r="B68" s="1" t="s">
        <v>20</v>
      </c>
      <c r="C68" s="1">
        <v>5</v>
      </c>
    </row>
    <row r="69" spans="1:3" x14ac:dyDescent="0.2">
      <c r="A69" s="2">
        <v>39269</v>
      </c>
      <c r="B69" s="1" t="s">
        <v>17</v>
      </c>
      <c r="C69" s="1">
        <v>3</v>
      </c>
    </row>
    <row r="70" spans="1:3" x14ac:dyDescent="0.2">
      <c r="A70" s="2">
        <v>39276</v>
      </c>
      <c r="B70" s="1" t="s">
        <v>18</v>
      </c>
      <c r="C70" s="1">
        <v>7</v>
      </c>
    </row>
    <row r="71" spans="1:3" x14ac:dyDescent="0.2">
      <c r="A71" s="2">
        <v>39283</v>
      </c>
      <c r="B71" s="1" t="s">
        <v>15</v>
      </c>
      <c r="C71" s="1">
        <v>4</v>
      </c>
    </row>
    <row r="72" spans="1:3" x14ac:dyDescent="0.2">
      <c r="A72" s="2">
        <v>39290</v>
      </c>
      <c r="B72" s="1" t="s">
        <v>20</v>
      </c>
      <c r="C72" s="1">
        <v>10</v>
      </c>
    </row>
    <row r="73" spans="1:3" x14ac:dyDescent="0.2">
      <c r="A73" s="2">
        <v>39297</v>
      </c>
      <c r="B73" s="1" t="s">
        <v>17</v>
      </c>
      <c r="C73" s="1">
        <v>6</v>
      </c>
    </row>
    <row r="74" spans="1:3" x14ac:dyDescent="0.2">
      <c r="A74" s="2">
        <v>39304</v>
      </c>
      <c r="B74" s="1" t="s">
        <v>18</v>
      </c>
      <c r="C74" s="1">
        <v>5</v>
      </c>
    </row>
    <row r="75" spans="1:3" x14ac:dyDescent="0.2">
      <c r="A75" s="2">
        <v>39311</v>
      </c>
      <c r="B75" s="1" t="s">
        <v>15</v>
      </c>
      <c r="C75" s="1">
        <v>3</v>
      </c>
    </row>
    <row r="76" spans="1:3" x14ac:dyDescent="0.2">
      <c r="A76" s="2">
        <v>39318</v>
      </c>
      <c r="B76" s="1" t="s">
        <v>20</v>
      </c>
      <c r="C76" s="1">
        <v>7</v>
      </c>
    </row>
    <row r="77" spans="1:3" x14ac:dyDescent="0.2">
      <c r="A77" s="2">
        <v>39325</v>
      </c>
      <c r="B77" s="1" t="s">
        <v>17</v>
      </c>
      <c r="C77" s="1">
        <v>4</v>
      </c>
    </row>
    <row r="78" spans="1:3" x14ac:dyDescent="0.2">
      <c r="A78" s="2">
        <v>39332</v>
      </c>
      <c r="B78" s="1" t="s">
        <v>18</v>
      </c>
      <c r="C78" s="1">
        <v>3</v>
      </c>
    </row>
    <row r="79" spans="1:3" x14ac:dyDescent="0.2">
      <c r="A79" s="2">
        <v>39339</v>
      </c>
      <c r="B79" s="1" t="s">
        <v>15</v>
      </c>
      <c r="C79" s="1">
        <v>6</v>
      </c>
    </row>
    <row r="80" spans="1:3" x14ac:dyDescent="0.2">
      <c r="A80" s="2">
        <v>39346</v>
      </c>
      <c r="B80" s="1" t="s">
        <v>20</v>
      </c>
      <c r="C80" s="1">
        <v>5</v>
      </c>
    </row>
    <row r="81" spans="1:3" x14ac:dyDescent="0.2">
      <c r="A81" s="2">
        <v>39353</v>
      </c>
      <c r="B81" s="1" t="s">
        <v>17</v>
      </c>
      <c r="C81" s="1">
        <v>3</v>
      </c>
    </row>
    <row r="82" spans="1:3" x14ac:dyDescent="0.2">
      <c r="A82" s="2">
        <v>39360</v>
      </c>
      <c r="B82" s="1" t="s">
        <v>18</v>
      </c>
      <c r="C82" s="1">
        <v>7</v>
      </c>
    </row>
    <row r="83" spans="1:3" x14ac:dyDescent="0.2">
      <c r="A83" s="2">
        <v>39367</v>
      </c>
      <c r="B83" s="1" t="s">
        <v>15</v>
      </c>
      <c r="C83" s="1">
        <v>4</v>
      </c>
    </row>
    <row r="84" spans="1:3" x14ac:dyDescent="0.2">
      <c r="A84" s="2">
        <v>39374</v>
      </c>
      <c r="B84" s="1" t="s">
        <v>20</v>
      </c>
      <c r="C84" s="1">
        <v>7</v>
      </c>
    </row>
    <row r="85" spans="1:3" x14ac:dyDescent="0.2">
      <c r="A85" s="2">
        <v>39381</v>
      </c>
      <c r="B85" s="1" t="s">
        <v>17</v>
      </c>
      <c r="C85" s="1">
        <v>6</v>
      </c>
    </row>
    <row r="86" spans="1:3" x14ac:dyDescent="0.2">
      <c r="A86" s="2">
        <v>39388</v>
      </c>
      <c r="B86" s="1" t="s">
        <v>18</v>
      </c>
      <c r="C86" s="1">
        <v>5</v>
      </c>
    </row>
    <row r="87" spans="1:3" x14ac:dyDescent="0.2">
      <c r="A87" s="2">
        <v>39395</v>
      </c>
      <c r="B87" s="1" t="s">
        <v>15</v>
      </c>
      <c r="C87" s="1">
        <v>3</v>
      </c>
    </row>
    <row r="88" spans="1:3" x14ac:dyDescent="0.2">
      <c r="A88" s="2">
        <v>39402</v>
      </c>
      <c r="B88" s="1" t="s">
        <v>20</v>
      </c>
      <c r="C88" s="1">
        <v>7</v>
      </c>
    </row>
    <row r="89" spans="1:3" x14ac:dyDescent="0.2">
      <c r="A89" s="2">
        <v>39409</v>
      </c>
      <c r="B89" s="1" t="s">
        <v>17</v>
      </c>
      <c r="C89" s="1">
        <v>4</v>
      </c>
    </row>
    <row r="90" spans="1:3" x14ac:dyDescent="0.2">
      <c r="A90" s="2">
        <v>39416</v>
      </c>
      <c r="B90" s="1" t="s">
        <v>18</v>
      </c>
      <c r="C90" s="1">
        <v>2</v>
      </c>
    </row>
    <row r="91" spans="1:3" x14ac:dyDescent="0.2">
      <c r="A91" s="2">
        <v>39423</v>
      </c>
      <c r="B91" s="1" t="s">
        <v>15</v>
      </c>
      <c r="C91" s="1">
        <v>6</v>
      </c>
    </row>
    <row r="92" spans="1:3" x14ac:dyDescent="0.2">
      <c r="A92" s="2">
        <v>39430</v>
      </c>
      <c r="B92" s="1" t="s">
        <v>20</v>
      </c>
      <c r="C92" s="1">
        <v>5</v>
      </c>
    </row>
    <row r="93" spans="1:3" x14ac:dyDescent="0.2">
      <c r="A93" s="2">
        <v>39437</v>
      </c>
      <c r="B93" s="1" t="s">
        <v>17</v>
      </c>
      <c r="C93" s="1">
        <v>3</v>
      </c>
    </row>
    <row r="94" spans="1:3" x14ac:dyDescent="0.2">
      <c r="A94" s="2">
        <v>39444</v>
      </c>
      <c r="B94" s="1" t="s">
        <v>18</v>
      </c>
      <c r="C94" s="1">
        <v>7</v>
      </c>
    </row>
    <row r="95" spans="1:3" x14ac:dyDescent="0.2">
      <c r="A95" s="2">
        <v>39451</v>
      </c>
      <c r="B95" s="1" t="s">
        <v>15</v>
      </c>
      <c r="C95" s="1">
        <v>4</v>
      </c>
    </row>
    <row r="96" spans="1:3" x14ac:dyDescent="0.2">
      <c r="A96" s="2">
        <v>39458</v>
      </c>
      <c r="B96" s="1" t="s">
        <v>20</v>
      </c>
      <c r="C96" s="1">
        <v>7</v>
      </c>
    </row>
    <row r="97" spans="1:3" x14ac:dyDescent="0.2">
      <c r="A97" s="2">
        <v>39465</v>
      </c>
      <c r="B97" s="1" t="s">
        <v>17</v>
      </c>
      <c r="C97" s="1">
        <v>6</v>
      </c>
    </row>
    <row r="98" spans="1:3" x14ac:dyDescent="0.2">
      <c r="A98" s="2">
        <v>39472</v>
      </c>
      <c r="B98" s="1" t="s">
        <v>18</v>
      </c>
      <c r="C98" s="1">
        <v>5</v>
      </c>
    </row>
    <row r="99" spans="1:3" x14ac:dyDescent="0.2">
      <c r="A99" s="2">
        <v>39479</v>
      </c>
      <c r="B99" s="1" t="s">
        <v>15</v>
      </c>
      <c r="C99" s="1">
        <v>3</v>
      </c>
    </row>
    <row r="100" spans="1:3" x14ac:dyDescent="0.2">
      <c r="A100" s="2">
        <v>39486</v>
      </c>
      <c r="B100" s="1" t="s">
        <v>20</v>
      </c>
      <c r="C100" s="1">
        <v>7</v>
      </c>
    </row>
    <row r="101" spans="1:3" x14ac:dyDescent="0.2">
      <c r="A101" s="2">
        <v>39493</v>
      </c>
      <c r="B101" s="1" t="s">
        <v>17</v>
      </c>
      <c r="C101" s="1">
        <v>4</v>
      </c>
    </row>
    <row r="102" spans="1:3" ht="15.75" thickBot="1" x14ac:dyDescent="0.25">
      <c r="A102" s="2">
        <v>39500</v>
      </c>
      <c r="B102" s="1" t="s">
        <v>18</v>
      </c>
      <c r="C102" s="42">
        <v>9</v>
      </c>
    </row>
    <row r="104" spans="1:3" ht="15.75" x14ac:dyDescent="0.25">
      <c r="B104" s="33" t="s">
        <v>25</v>
      </c>
      <c r="C104" s="34">
        <f>SUM(C3:C102)</f>
        <v>679</v>
      </c>
    </row>
    <row r="105" spans="1:3" ht="31.5" x14ac:dyDescent="0.25">
      <c r="B105" s="41" t="s">
        <v>140</v>
      </c>
      <c r="C105" s="1">
        <f>MAX(C3:C102)</f>
        <v>17</v>
      </c>
    </row>
    <row r="106" spans="1:3" ht="31.5" x14ac:dyDescent="0.25">
      <c r="B106" s="41" t="s">
        <v>141</v>
      </c>
      <c r="C106" s="1">
        <f>MIN(C3:C102)</f>
        <v>1</v>
      </c>
    </row>
    <row r="108" spans="1:3" ht="51.75" customHeight="1" x14ac:dyDescent="0.2">
      <c r="A108" s="55"/>
      <c r="B108" s="55"/>
      <c r="C108" s="55"/>
    </row>
  </sheetData>
  <mergeCells count="1">
    <mergeCell ref="A108:C108"/>
  </mergeCells>
  <phoneticPr fontId="0" type="noConversion"/>
  <pageMargins left="0.74803149606299213" right="0.74803149606299213" top="0.59055118110236227" bottom="0.59055118110236227" header="0.19685039370078741" footer="0.27559055118110237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2</vt:i4>
      </vt:variant>
    </vt:vector>
  </HeadingPairs>
  <TitlesOfParts>
    <vt:vector size="11" baseType="lpstr">
      <vt:lpstr>sales</vt:lpstr>
      <vt:lpstr>staff</vt:lpstr>
      <vt:lpstr>analysis</vt:lpstr>
      <vt:lpstr>yr 2008</vt:lpstr>
      <vt:lpstr>forecast 2009</vt:lpstr>
      <vt:lpstr>forecast 2010</vt:lpstr>
      <vt:lpstr>subtotals</vt:lpstr>
      <vt:lpstr>charting</vt:lpstr>
      <vt:lpstr>pivot</vt:lpstr>
      <vt:lpstr>quarter_totals</vt:lpstr>
      <vt:lpstr>sales</vt:lpstr>
    </vt:vector>
  </TitlesOfParts>
  <Company>ECDL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ECDL Foundation</dc:creator>
  <cp:lastModifiedBy>Ondra C</cp:lastModifiedBy>
  <cp:lastPrinted>2009-09-11T09:40:51Z</cp:lastPrinted>
  <dcterms:created xsi:type="dcterms:W3CDTF">2001-08-01T09:07:22Z</dcterms:created>
  <dcterms:modified xsi:type="dcterms:W3CDTF">2024-01-28T20:19:13Z</dcterms:modified>
</cp:coreProperties>
</file>