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1405"/>
  <workbookPr filterPrivacy="1" codeName="ThisWorkbook" autoCompressPictures="0"/>
  <bookViews>
    <workbookView xWindow="35640" yWindow="2380" windowWidth="25600" windowHeight="16060"/>
  </bookViews>
  <sheets>
    <sheet name="Fleet Rankings" sheetId="5" r:id="rId1"/>
    <sheet name="Reports" sheetId="6" r:id="rId2"/>
    <sheet name="Tables Graphs" sheetId="7" r:id="rId3"/>
  </sheets>
  <definedNames>
    <definedName name="_xlnm._FilterDatabase" localSheetId="0" hidden="1">'Fleet Rankings'!$B$2:$N$4</definedName>
    <definedName name="Visible">'Fleet Rankings'!$N$3</definedName>
    <definedName name="VisibleLFC">'Fleet Rankings'!$N$3</definedName>
    <definedName name="VisLFC">'Fleet Rankings'!$N$3</definedName>
  </definedNames>
  <calcPr calcId="140001" concurrentCalc="0"/>
  <pivotCaches>
    <pivotCache cacheId="1" r:id="rId4"/>
  </pivotCaches>
  <extLst>
    <ext xmlns:mx="http://schemas.microsoft.com/office/mac/excel/2008/main" uri="{7523E5D3-25F3-A5E0-1632-64F254C22452}">
      <mx:ArchID Flags="2"/>
    </ext>
  </extLst>
</workbook>
</file>

<file path=xl/calcChain.xml><?xml version="1.0" encoding="utf-8"?>
<calcChain xmlns="http://schemas.openxmlformats.org/spreadsheetml/2006/main">
  <c r="I6" i="6" l="1"/>
  <c r="I7" i="6"/>
  <c r="I8" i="6"/>
  <c r="I9" i="6"/>
  <c r="I10" i="6"/>
  <c r="I11" i="6"/>
  <c r="I12" i="6"/>
  <c r="I13" i="6"/>
  <c r="I14" i="6"/>
  <c r="I15" i="6"/>
  <c r="I16" i="6"/>
  <c r="I17" i="6"/>
  <c r="I18" i="6"/>
  <c r="I19" i="6"/>
  <c r="I20" i="6"/>
  <c r="I21" i="6"/>
  <c r="I22" i="6"/>
  <c r="I23" i="6"/>
  <c r="I24" i="6"/>
  <c r="I25" i="6"/>
  <c r="I26" i="6"/>
  <c r="I27" i="6"/>
  <c r="I28" i="6"/>
  <c r="I29" i="6"/>
  <c r="I30" i="6"/>
  <c r="I31" i="6"/>
  <c r="I32" i="6"/>
  <c r="I33" i="6"/>
  <c r="I34" i="6"/>
  <c r="I35" i="6"/>
  <c r="I36" i="6"/>
  <c r="I37" i="6"/>
  <c r="I38" i="6"/>
  <c r="I39" i="6"/>
  <c r="I40" i="6"/>
  <c r="I41" i="6"/>
  <c r="I42" i="6"/>
  <c r="I43" i="6"/>
  <c r="I44" i="6"/>
  <c r="I45" i="6"/>
  <c r="I46" i="6"/>
  <c r="I47" i="6"/>
  <c r="I48" i="6"/>
  <c r="I49" i="6"/>
  <c r="I50" i="6"/>
  <c r="I51" i="6"/>
  <c r="I52" i="6"/>
  <c r="I53" i="6"/>
  <c r="I54" i="6"/>
  <c r="I55" i="6"/>
  <c r="I56" i="6"/>
  <c r="I57" i="6"/>
  <c r="I58" i="6"/>
  <c r="I59" i="6"/>
  <c r="I60" i="6"/>
  <c r="I61" i="6"/>
  <c r="I62" i="6"/>
  <c r="I63" i="6"/>
  <c r="I64" i="6"/>
  <c r="I65" i="6"/>
  <c r="I66" i="6"/>
  <c r="I67" i="6"/>
  <c r="I68" i="6"/>
  <c r="I69" i="6"/>
  <c r="I70" i="6"/>
  <c r="I71" i="6"/>
  <c r="I72" i="6"/>
  <c r="I73" i="6"/>
  <c r="I74" i="6"/>
  <c r="I75" i="6"/>
  <c r="I76" i="6"/>
  <c r="I77" i="6"/>
  <c r="I78" i="6"/>
  <c r="I79" i="6"/>
  <c r="I80" i="6"/>
  <c r="I81" i="6"/>
  <c r="I82" i="6"/>
  <c r="I83" i="6"/>
  <c r="I84" i="6"/>
  <c r="I85" i="6"/>
  <c r="I86" i="6"/>
  <c r="I87" i="6"/>
  <c r="I88" i="6"/>
  <c r="I89" i="6"/>
  <c r="I90" i="6"/>
  <c r="I91" i="6"/>
  <c r="I92" i="6"/>
  <c r="I93" i="6"/>
  <c r="I94" i="6"/>
  <c r="I95" i="6"/>
  <c r="I96" i="6"/>
  <c r="I97" i="6"/>
  <c r="I98" i="6"/>
  <c r="I99" i="6"/>
  <c r="I100" i="6"/>
  <c r="I101" i="6"/>
  <c r="I102" i="6"/>
  <c r="I103" i="6"/>
  <c r="I104" i="6"/>
  <c r="I105" i="6"/>
  <c r="I106" i="6"/>
  <c r="I107" i="6"/>
  <c r="I108" i="6"/>
  <c r="I109" i="6"/>
  <c r="I110" i="6"/>
  <c r="I111" i="6"/>
  <c r="I112" i="6"/>
  <c r="I113" i="6"/>
  <c r="I114" i="6"/>
  <c r="I115" i="6"/>
  <c r="I116" i="6"/>
  <c r="I117" i="6"/>
  <c r="I118" i="6"/>
  <c r="I119" i="6"/>
  <c r="I120" i="6"/>
  <c r="I121" i="6"/>
  <c r="I122" i="6"/>
  <c r="I123" i="6"/>
  <c r="I124" i="6"/>
  <c r="I125" i="6"/>
  <c r="I126" i="6"/>
  <c r="I127" i="6"/>
  <c r="I128" i="6"/>
  <c r="I129" i="6"/>
  <c r="I130" i="6"/>
  <c r="I131" i="6"/>
  <c r="I132" i="6"/>
  <c r="I133" i="6"/>
  <c r="I134" i="6"/>
  <c r="I135" i="6"/>
  <c r="I136" i="6"/>
  <c r="I137" i="6"/>
  <c r="I138" i="6"/>
  <c r="I139" i="6"/>
  <c r="I140" i="6"/>
  <c r="I141" i="6"/>
  <c r="I142" i="6"/>
  <c r="I143" i="6"/>
  <c r="I144" i="6"/>
  <c r="I145" i="6"/>
  <c r="I146" i="6"/>
  <c r="I147" i="6"/>
  <c r="I148" i="6"/>
  <c r="I149" i="6"/>
  <c r="I150" i="6"/>
  <c r="I151" i="6"/>
  <c r="I152" i="6"/>
  <c r="I153" i="6"/>
  <c r="I154" i="6"/>
  <c r="I155" i="6"/>
  <c r="I156" i="6"/>
  <c r="I157" i="6"/>
  <c r="I158" i="6"/>
  <c r="I159" i="6"/>
  <c r="I160" i="6"/>
  <c r="I161" i="6"/>
  <c r="I162" i="6"/>
  <c r="I163" i="6"/>
  <c r="I164" i="6"/>
  <c r="I165" i="6"/>
  <c r="I166" i="6"/>
  <c r="I167" i="6"/>
  <c r="I168" i="6"/>
  <c r="I169" i="6"/>
  <c r="I170" i="6"/>
  <c r="I171" i="6"/>
  <c r="I172" i="6"/>
  <c r="I173" i="6"/>
  <c r="I174" i="6"/>
  <c r="I175" i="6"/>
  <c r="I176" i="6"/>
  <c r="I177" i="6"/>
  <c r="I178" i="6"/>
  <c r="I179" i="6"/>
  <c r="I180" i="6"/>
  <c r="I181" i="6"/>
  <c r="I182" i="6"/>
  <c r="I183" i="6"/>
  <c r="I184" i="6"/>
  <c r="I185" i="6"/>
  <c r="I186" i="6"/>
  <c r="I187" i="6"/>
  <c r="I188" i="6"/>
  <c r="I189" i="6"/>
  <c r="I190" i="6"/>
  <c r="I191" i="6"/>
  <c r="I192" i="6"/>
  <c r="I193" i="6"/>
  <c r="I194" i="6"/>
  <c r="I195" i="6"/>
  <c r="I196" i="6"/>
  <c r="I197" i="6"/>
  <c r="I198" i="6"/>
  <c r="I199" i="6"/>
  <c r="I200" i="6"/>
  <c r="I201" i="6"/>
  <c r="I202" i="6"/>
  <c r="I203" i="6"/>
  <c r="I204" i="6"/>
  <c r="I205" i="6"/>
  <c r="I206" i="6"/>
  <c r="I207" i="6"/>
  <c r="I208" i="6"/>
  <c r="I209" i="6"/>
  <c r="I210" i="6"/>
  <c r="I211" i="6"/>
  <c r="I212" i="6"/>
  <c r="I213" i="6"/>
  <c r="I214" i="6"/>
  <c r="I215" i="6"/>
  <c r="I216" i="6"/>
  <c r="I217" i="6"/>
  <c r="I218" i="6"/>
  <c r="I219" i="6"/>
  <c r="I220" i="6"/>
  <c r="I221" i="6"/>
  <c r="I222" i="6"/>
  <c r="I223" i="6"/>
  <c r="I224" i="6"/>
  <c r="I225" i="6"/>
  <c r="I226" i="6"/>
  <c r="I227" i="6"/>
  <c r="I228" i="6"/>
  <c r="I229" i="6"/>
  <c r="I230" i="6"/>
  <c r="I231" i="6"/>
  <c r="I232" i="6"/>
  <c r="I233" i="6"/>
  <c r="I234" i="6"/>
  <c r="I235" i="6"/>
  <c r="I236" i="6"/>
  <c r="I237" i="6"/>
  <c r="I238" i="6"/>
  <c r="I239" i="6"/>
  <c r="I240" i="6"/>
  <c r="I241" i="6"/>
  <c r="I242" i="6"/>
  <c r="I243" i="6"/>
  <c r="I244" i="6"/>
  <c r="I245" i="6"/>
  <c r="I246" i="6"/>
  <c r="I247" i="6"/>
  <c r="I248" i="6"/>
  <c r="I249" i="6"/>
  <c r="I250" i="6"/>
  <c r="I251" i="6"/>
  <c r="I252" i="6"/>
  <c r="I253" i="6"/>
  <c r="I254" i="6"/>
  <c r="I255" i="6"/>
  <c r="I256" i="6"/>
  <c r="I257" i="6"/>
  <c r="I258" i="6"/>
  <c r="I259" i="6"/>
  <c r="I260" i="6"/>
  <c r="I261" i="6"/>
  <c r="I262" i="6"/>
  <c r="I263" i="6"/>
  <c r="I264" i="6"/>
  <c r="I265" i="6"/>
  <c r="I266" i="6"/>
  <c r="I267" i="6"/>
  <c r="I268" i="6"/>
  <c r="I269" i="6"/>
  <c r="I270" i="6"/>
  <c r="I271" i="6"/>
  <c r="I272" i="6"/>
  <c r="I273" i="6"/>
  <c r="I274" i="6"/>
  <c r="I275" i="6"/>
  <c r="I276" i="6"/>
  <c r="I277" i="6"/>
  <c r="I278" i="6"/>
  <c r="I279" i="6"/>
  <c r="I280" i="6"/>
  <c r="I281" i="6"/>
  <c r="I282" i="6"/>
  <c r="I283" i="6"/>
  <c r="I284" i="6"/>
  <c r="I285" i="6"/>
  <c r="I286" i="6"/>
  <c r="I287" i="6"/>
  <c r="I288" i="6"/>
  <c r="I289" i="6"/>
  <c r="I290" i="6"/>
  <c r="I291" i="6"/>
  <c r="I292" i="6"/>
  <c r="I293" i="6"/>
  <c r="I294" i="6"/>
  <c r="I295" i="6"/>
  <c r="I296" i="6"/>
  <c r="I297" i="6"/>
  <c r="I298" i="6"/>
  <c r="I299" i="6"/>
  <c r="I300" i="6"/>
  <c r="I301" i="6"/>
  <c r="I302" i="6"/>
  <c r="I303" i="6"/>
  <c r="I304" i="6"/>
  <c r="I305" i="6"/>
  <c r="I306" i="6"/>
  <c r="I307" i="6"/>
  <c r="I308" i="6"/>
  <c r="I309" i="6"/>
  <c r="I310" i="6"/>
  <c r="I311" i="6"/>
  <c r="I312" i="6"/>
  <c r="I313" i="6"/>
  <c r="I314" i="6"/>
  <c r="I315" i="6"/>
  <c r="I316" i="6"/>
  <c r="I317" i="6"/>
  <c r="I318" i="6"/>
  <c r="I319" i="6"/>
  <c r="I320" i="6"/>
  <c r="I321" i="6"/>
  <c r="I322" i="6"/>
  <c r="I323" i="6"/>
  <c r="I324" i="6"/>
  <c r="I325" i="6"/>
  <c r="I326" i="6"/>
  <c r="I327" i="6"/>
  <c r="I328" i="6"/>
  <c r="I329" i="6"/>
  <c r="I330" i="6"/>
  <c r="I331" i="6"/>
  <c r="I332" i="6"/>
  <c r="I333" i="6"/>
  <c r="I334" i="6"/>
  <c r="I335" i="6"/>
  <c r="I336" i="6"/>
  <c r="I337" i="6"/>
  <c r="I338" i="6"/>
  <c r="I339" i="6"/>
  <c r="I340" i="6"/>
  <c r="I341" i="6"/>
  <c r="I342" i="6"/>
  <c r="I343" i="6"/>
  <c r="I344" i="6"/>
  <c r="I345" i="6"/>
  <c r="I346" i="6"/>
  <c r="I347" i="6"/>
  <c r="I348" i="6"/>
  <c r="I349" i="6"/>
  <c r="I350" i="6"/>
  <c r="I351" i="6"/>
  <c r="I352" i="6"/>
  <c r="I353" i="6"/>
  <c r="I354" i="6"/>
  <c r="I355" i="6"/>
  <c r="I356" i="6"/>
  <c r="I357" i="6"/>
  <c r="I358" i="6"/>
  <c r="I359" i="6"/>
  <c r="I360" i="6"/>
  <c r="I361" i="6"/>
  <c r="I362" i="6"/>
  <c r="I363" i="6"/>
  <c r="I364" i="6"/>
  <c r="I365" i="6"/>
  <c r="I366" i="6"/>
  <c r="I367" i="6"/>
  <c r="I368" i="6"/>
  <c r="I369" i="6"/>
  <c r="I370" i="6"/>
  <c r="I371" i="6"/>
  <c r="I372" i="6"/>
  <c r="I373" i="6"/>
  <c r="I374" i="6"/>
  <c r="I375" i="6"/>
  <c r="I376" i="6"/>
  <c r="I377" i="6"/>
  <c r="I378" i="6"/>
  <c r="I379" i="6"/>
  <c r="I380" i="6"/>
  <c r="I381" i="6"/>
  <c r="I382" i="6"/>
  <c r="I383" i="6"/>
  <c r="I384" i="6"/>
  <c r="I385" i="6"/>
  <c r="I386" i="6"/>
  <c r="I387" i="6"/>
  <c r="I388" i="6"/>
  <c r="I389" i="6"/>
  <c r="I390" i="6"/>
  <c r="I391" i="6"/>
  <c r="I392" i="6"/>
  <c r="I393" i="6"/>
  <c r="I394" i="6"/>
  <c r="I395" i="6"/>
  <c r="I396" i="6"/>
  <c r="I397" i="6"/>
  <c r="I398" i="6"/>
  <c r="I399" i="6"/>
  <c r="I400" i="6"/>
  <c r="I401" i="6"/>
  <c r="I402" i="6"/>
  <c r="I403" i="6"/>
  <c r="I404" i="6"/>
  <c r="I405" i="6"/>
  <c r="I406" i="6"/>
  <c r="I407" i="6"/>
  <c r="I408" i="6"/>
  <c r="I409" i="6"/>
  <c r="I410" i="6"/>
  <c r="I411" i="6"/>
  <c r="I412" i="6"/>
  <c r="I413" i="6"/>
  <c r="I414" i="6"/>
  <c r="I415" i="6"/>
  <c r="I416" i="6"/>
  <c r="I417" i="6"/>
  <c r="I418" i="6"/>
  <c r="I419" i="6"/>
  <c r="I420" i="6"/>
  <c r="I421" i="6"/>
  <c r="I422" i="6"/>
  <c r="I423" i="6"/>
  <c r="I424" i="6"/>
  <c r="I425" i="6"/>
  <c r="I426" i="6"/>
  <c r="I427" i="6"/>
  <c r="I428" i="6"/>
  <c r="I429" i="6"/>
  <c r="I430" i="6"/>
  <c r="I431" i="6"/>
  <c r="I432" i="6"/>
  <c r="I433" i="6"/>
  <c r="I434" i="6"/>
  <c r="I435" i="6"/>
  <c r="I436" i="6"/>
  <c r="I437" i="6"/>
  <c r="I438" i="6"/>
  <c r="I439" i="6"/>
  <c r="I440" i="6"/>
  <c r="I441" i="6"/>
  <c r="I442" i="6"/>
  <c r="I443" i="6"/>
  <c r="I444" i="6"/>
  <c r="I445" i="6"/>
  <c r="I446" i="6"/>
  <c r="I447" i="6"/>
  <c r="I448" i="6"/>
  <c r="I449" i="6"/>
  <c r="I450" i="6"/>
  <c r="I451" i="6"/>
  <c r="I452" i="6"/>
  <c r="I453" i="6"/>
  <c r="I454" i="6"/>
  <c r="I455" i="6"/>
  <c r="I456" i="6"/>
  <c r="I457" i="6"/>
  <c r="I458" i="6"/>
  <c r="I459" i="6"/>
  <c r="I460" i="6"/>
  <c r="I461" i="6"/>
  <c r="I462" i="6"/>
  <c r="I463" i="6"/>
  <c r="I464" i="6"/>
  <c r="I465" i="6"/>
  <c r="I466" i="6"/>
  <c r="I467" i="6"/>
  <c r="I468" i="6"/>
  <c r="I469" i="6"/>
  <c r="I470" i="6"/>
  <c r="I471" i="6"/>
  <c r="I472" i="6"/>
  <c r="I473" i="6"/>
  <c r="I474" i="6"/>
  <c r="I475" i="6"/>
  <c r="I476" i="6"/>
  <c r="I477" i="6"/>
  <c r="I478" i="6"/>
  <c r="I479" i="6"/>
  <c r="I480" i="6"/>
  <c r="I481" i="6"/>
  <c r="I482" i="6"/>
  <c r="I483" i="6"/>
  <c r="I484" i="6"/>
  <c r="I485" i="6"/>
  <c r="I486" i="6"/>
  <c r="I487" i="6"/>
  <c r="I488" i="6"/>
  <c r="I489" i="6"/>
  <c r="I490" i="6"/>
  <c r="I491" i="6"/>
  <c r="I492" i="6"/>
  <c r="I493" i="6"/>
  <c r="I494" i="6"/>
  <c r="I495" i="6"/>
  <c r="I496" i="6"/>
  <c r="I497" i="6"/>
  <c r="I498" i="6"/>
  <c r="I499" i="6"/>
  <c r="I500" i="6"/>
  <c r="I501" i="6"/>
  <c r="I502" i="6"/>
  <c r="I503" i="6"/>
  <c r="I504" i="6"/>
  <c r="I505" i="6"/>
  <c r="I506" i="6"/>
  <c r="I507" i="6"/>
  <c r="I508" i="6"/>
  <c r="I509" i="6"/>
  <c r="I510" i="6"/>
  <c r="I511" i="6"/>
  <c r="I512" i="6"/>
  <c r="I513" i="6"/>
  <c r="I514" i="6"/>
  <c r="I515" i="6"/>
  <c r="I516" i="6"/>
  <c r="I517" i="6"/>
  <c r="I518" i="6"/>
  <c r="I519" i="6"/>
  <c r="I520" i="6"/>
  <c r="I521" i="6"/>
  <c r="I522" i="6"/>
  <c r="I523" i="6"/>
  <c r="I524" i="6"/>
  <c r="I525" i="6"/>
  <c r="I526" i="6"/>
  <c r="I527" i="6"/>
  <c r="I528" i="6"/>
  <c r="I529" i="6"/>
  <c r="I530" i="6"/>
  <c r="I531" i="6"/>
  <c r="I532" i="6"/>
  <c r="I533" i="6"/>
  <c r="I534" i="6"/>
  <c r="I535" i="6"/>
  <c r="I536" i="6"/>
  <c r="I537" i="6"/>
  <c r="I538" i="6"/>
  <c r="I539" i="6"/>
  <c r="I540" i="6"/>
  <c r="I541" i="6"/>
  <c r="I542" i="6"/>
  <c r="I543" i="6"/>
  <c r="I544" i="6"/>
  <c r="I545" i="6"/>
  <c r="I546" i="6"/>
  <c r="I547" i="6"/>
  <c r="I548" i="6"/>
  <c r="I549" i="6"/>
  <c r="I550" i="6"/>
  <c r="I551" i="6"/>
  <c r="I552" i="6"/>
  <c r="I553" i="6"/>
  <c r="I554" i="6"/>
  <c r="I555" i="6"/>
  <c r="I556" i="6"/>
  <c r="I557" i="6"/>
  <c r="I558" i="6"/>
  <c r="I559" i="6"/>
  <c r="I560" i="6"/>
  <c r="I561" i="6"/>
  <c r="I562" i="6"/>
  <c r="I563" i="6"/>
  <c r="I564" i="6"/>
  <c r="I565" i="6"/>
  <c r="I566" i="6"/>
  <c r="I567" i="6"/>
  <c r="I568" i="6"/>
  <c r="I569" i="6"/>
  <c r="I570" i="6"/>
  <c r="I571" i="6"/>
  <c r="I572" i="6"/>
  <c r="I573" i="6"/>
  <c r="I574" i="6"/>
  <c r="I575" i="6"/>
  <c r="I576" i="6"/>
  <c r="I577" i="6"/>
  <c r="I578" i="6"/>
  <c r="I579" i="6"/>
  <c r="I580" i="6"/>
  <c r="I581" i="6"/>
  <c r="I582" i="6"/>
  <c r="I583" i="6"/>
  <c r="I584" i="6"/>
  <c r="I585" i="6"/>
  <c r="I586" i="6"/>
  <c r="I587" i="6"/>
  <c r="I588" i="6"/>
  <c r="I589" i="6"/>
  <c r="I590" i="6"/>
  <c r="I591" i="6"/>
  <c r="I592" i="6"/>
  <c r="I593" i="6"/>
  <c r="I594" i="6"/>
  <c r="I595" i="6"/>
  <c r="I596" i="6"/>
  <c r="I597" i="6"/>
  <c r="I598" i="6"/>
  <c r="I599" i="6"/>
  <c r="I600" i="6"/>
  <c r="I601" i="6"/>
  <c r="I602" i="6"/>
  <c r="I603" i="6"/>
  <c r="I604" i="6"/>
  <c r="I605" i="6"/>
  <c r="I606" i="6"/>
  <c r="I607" i="6"/>
  <c r="I608" i="6"/>
  <c r="I609" i="6"/>
  <c r="I610" i="6"/>
  <c r="I611" i="6"/>
  <c r="I612" i="6"/>
  <c r="I613" i="6"/>
  <c r="I614" i="6"/>
  <c r="I615" i="6"/>
  <c r="I616" i="6"/>
  <c r="I617" i="6"/>
  <c r="I618" i="6"/>
  <c r="I619" i="6"/>
  <c r="I620" i="6"/>
  <c r="I621" i="6"/>
  <c r="I622" i="6"/>
  <c r="I623" i="6"/>
  <c r="I624" i="6"/>
  <c r="I625" i="6"/>
  <c r="I626" i="6"/>
  <c r="I627" i="6"/>
  <c r="I628" i="6"/>
  <c r="I629" i="6"/>
  <c r="I630" i="6"/>
  <c r="I631" i="6"/>
  <c r="I632" i="6"/>
  <c r="I633" i="6"/>
  <c r="I634" i="6"/>
  <c r="I635" i="6"/>
  <c r="I636" i="6"/>
  <c r="I637" i="6"/>
  <c r="I638" i="6"/>
  <c r="I639" i="6"/>
  <c r="I640" i="6"/>
  <c r="I641" i="6"/>
  <c r="I642" i="6"/>
  <c r="I643" i="6"/>
  <c r="I644" i="6"/>
  <c r="I645" i="6"/>
  <c r="I646" i="6"/>
  <c r="I647" i="6"/>
  <c r="I648" i="6"/>
  <c r="I649" i="6"/>
  <c r="I650" i="6"/>
  <c r="I651" i="6"/>
  <c r="I652" i="6"/>
  <c r="I653" i="6"/>
  <c r="I654" i="6"/>
  <c r="I655" i="6"/>
  <c r="I656" i="6"/>
  <c r="I657" i="6"/>
  <c r="I658" i="6"/>
  <c r="I659" i="6"/>
  <c r="I660" i="6"/>
  <c r="I661" i="6"/>
  <c r="I662" i="6"/>
  <c r="I663" i="6"/>
  <c r="I664" i="6"/>
  <c r="I665" i="6"/>
  <c r="I666" i="6"/>
  <c r="I667" i="6"/>
  <c r="I668" i="6"/>
  <c r="I669" i="6"/>
  <c r="I670" i="6"/>
  <c r="I671" i="6"/>
  <c r="I672" i="6"/>
  <c r="I673" i="6"/>
  <c r="I674" i="6"/>
  <c r="I675" i="6"/>
  <c r="I676" i="6"/>
  <c r="I677" i="6"/>
  <c r="I678" i="6"/>
  <c r="I679" i="6"/>
  <c r="I680" i="6"/>
  <c r="I681" i="6"/>
  <c r="I682" i="6"/>
  <c r="I683" i="6"/>
  <c r="I684" i="6"/>
  <c r="I685" i="6"/>
  <c r="I686" i="6"/>
  <c r="I687" i="6"/>
  <c r="I688" i="6"/>
  <c r="I689" i="6"/>
  <c r="I690" i="6"/>
  <c r="I691" i="6"/>
  <c r="I692" i="6"/>
  <c r="I693" i="6"/>
  <c r="I694" i="6"/>
  <c r="I695" i="6"/>
  <c r="I696" i="6"/>
  <c r="I697" i="6"/>
  <c r="I698" i="6"/>
  <c r="I699" i="6"/>
  <c r="I700" i="6"/>
  <c r="I701" i="6"/>
  <c r="I702" i="6"/>
  <c r="I703" i="6"/>
  <c r="I704" i="6"/>
  <c r="I705" i="6"/>
  <c r="I706" i="6"/>
  <c r="I707" i="6"/>
  <c r="I708" i="6"/>
  <c r="I709" i="6"/>
  <c r="I710" i="6"/>
  <c r="I711" i="6"/>
  <c r="I712" i="6"/>
  <c r="I713" i="6"/>
  <c r="I714" i="6"/>
  <c r="I715" i="6"/>
  <c r="I716" i="6"/>
  <c r="I717" i="6"/>
  <c r="I718" i="6"/>
  <c r="I719" i="6"/>
  <c r="I720" i="6"/>
  <c r="I721" i="6"/>
  <c r="I722" i="6"/>
  <c r="I723" i="6"/>
  <c r="I724" i="6"/>
  <c r="I725" i="6"/>
  <c r="I726" i="6"/>
  <c r="I727" i="6"/>
  <c r="I728" i="6"/>
  <c r="I729" i="6"/>
  <c r="I730" i="6"/>
  <c r="I731" i="6"/>
  <c r="I732" i="6"/>
  <c r="I733" i="6"/>
  <c r="I734" i="6"/>
  <c r="I735" i="6"/>
  <c r="I736" i="6"/>
  <c r="I737" i="6"/>
  <c r="I738" i="6"/>
  <c r="I739" i="6"/>
  <c r="I740" i="6"/>
  <c r="I741" i="6"/>
  <c r="I742" i="6"/>
  <c r="I743" i="6"/>
  <c r="I744" i="6"/>
  <c r="I745" i="6"/>
  <c r="I746" i="6"/>
  <c r="I747" i="6"/>
  <c r="I748" i="6"/>
  <c r="I749" i="6"/>
  <c r="I750" i="6"/>
  <c r="I751" i="6"/>
  <c r="I752" i="6"/>
  <c r="I753" i="6"/>
  <c r="I754" i="6"/>
  <c r="I755" i="6"/>
  <c r="I756" i="6"/>
  <c r="I757" i="6"/>
  <c r="I758" i="6"/>
  <c r="I759" i="6"/>
  <c r="I760" i="6"/>
  <c r="I761" i="6"/>
  <c r="I762" i="6"/>
  <c r="I763" i="6"/>
  <c r="I764" i="6"/>
  <c r="I765" i="6"/>
  <c r="I766" i="6"/>
  <c r="I767" i="6"/>
  <c r="I768" i="6"/>
  <c r="I769" i="6"/>
  <c r="I770" i="6"/>
  <c r="I771" i="6"/>
  <c r="I772" i="6"/>
  <c r="I773" i="6"/>
  <c r="I774" i="6"/>
  <c r="I775" i="6"/>
  <c r="I776" i="6"/>
  <c r="I777" i="6"/>
  <c r="I778" i="6"/>
  <c r="I779" i="6"/>
  <c r="I780" i="6"/>
  <c r="I781" i="6"/>
  <c r="I782" i="6"/>
  <c r="I783" i="6"/>
  <c r="I784" i="6"/>
  <c r="I785" i="6"/>
  <c r="I786" i="6"/>
  <c r="I787" i="6"/>
  <c r="I788" i="6"/>
  <c r="I789" i="6"/>
  <c r="I790" i="6"/>
  <c r="I791" i="6"/>
  <c r="I792" i="6"/>
  <c r="I793" i="6"/>
  <c r="I794" i="6"/>
  <c r="I795" i="6"/>
  <c r="I796" i="6"/>
  <c r="I797" i="6"/>
  <c r="I798" i="6"/>
  <c r="I799" i="6"/>
  <c r="I800" i="6"/>
  <c r="I801" i="6"/>
  <c r="I802" i="6"/>
  <c r="I803" i="6"/>
  <c r="I804" i="6"/>
  <c r="I805" i="6"/>
  <c r="I806" i="6"/>
  <c r="I807" i="6"/>
  <c r="I808" i="6"/>
  <c r="I809" i="6"/>
  <c r="I810" i="6"/>
  <c r="I811" i="6"/>
  <c r="I812" i="6"/>
  <c r="I813" i="6"/>
  <c r="I814" i="6"/>
  <c r="I815" i="6"/>
  <c r="I816" i="6"/>
  <c r="I817" i="6"/>
  <c r="I818" i="6"/>
  <c r="I819" i="6"/>
  <c r="I820" i="6"/>
  <c r="I821" i="6"/>
  <c r="I822" i="6"/>
  <c r="I823" i="6"/>
  <c r="I824" i="6"/>
  <c r="I825" i="6"/>
  <c r="I826" i="6"/>
  <c r="I827" i="6"/>
  <c r="I828" i="6"/>
  <c r="I829" i="6"/>
  <c r="I830" i="6"/>
  <c r="I831" i="6"/>
  <c r="I832" i="6"/>
  <c r="I833" i="6"/>
  <c r="I834" i="6"/>
  <c r="I835" i="6"/>
  <c r="I836" i="6"/>
  <c r="I837" i="6"/>
  <c r="I838" i="6"/>
  <c r="I839" i="6"/>
  <c r="I840" i="6"/>
  <c r="I841" i="6"/>
  <c r="I842" i="6"/>
  <c r="I843" i="6"/>
  <c r="I844" i="6"/>
  <c r="I845" i="6"/>
  <c r="I846" i="6"/>
  <c r="I847" i="6"/>
  <c r="I848" i="6"/>
  <c r="I849" i="6"/>
  <c r="I850" i="6"/>
  <c r="I851" i="6"/>
  <c r="I852" i="6"/>
  <c r="I853" i="6"/>
  <c r="I854" i="6"/>
  <c r="I855" i="6"/>
  <c r="I856" i="6"/>
  <c r="I857" i="6"/>
  <c r="I858" i="6"/>
  <c r="I859" i="6"/>
  <c r="I860" i="6"/>
  <c r="I861" i="6"/>
  <c r="I862" i="6"/>
  <c r="I863" i="6"/>
  <c r="I864" i="6"/>
  <c r="I865" i="6"/>
  <c r="I866" i="6"/>
  <c r="I867" i="6"/>
  <c r="I868" i="6"/>
  <c r="I869" i="6"/>
  <c r="I870" i="6"/>
  <c r="I871" i="6"/>
  <c r="I872" i="6"/>
  <c r="I873" i="6"/>
  <c r="I874" i="6"/>
  <c r="I875" i="6"/>
  <c r="I876" i="6"/>
  <c r="I877" i="6"/>
  <c r="I878" i="6"/>
  <c r="I879" i="6"/>
  <c r="I880" i="6"/>
  <c r="I881" i="6"/>
  <c r="I882" i="6"/>
  <c r="I883" i="6"/>
  <c r="I884" i="6"/>
  <c r="I885" i="6"/>
  <c r="I886" i="6"/>
  <c r="I887" i="6"/>
  <c r="I888" i="6"/>
  <c r="I889" i="6"/>
  <c r="I890" i="6"/>
  <c r="I891" i="6"/>
  <c r="I892" i="6"/>
  <c r="I893" i="6"/>
  <c r="I894" i="6"/>
  <c r="I895" i="6"/>
  <c r="I896" i="6"/>
  <c r="I897" i="6"/>
  <c r="I898" i="6"/>
  <c r="I899" i="6"/>
  <c r="I900" i="6"/>
  <c r="I901" i="6"/>
  <c r="I902" i="6"/>
  <c r="I903" i="6"/>
  <c r="I904" i="6"/>
  <c r="I905" i="6"/>
  <c r="I906" i="6"/>
  <c r="I907" i="6"/>
  <c r="I908" i="6"/>
  <c r="I909" i="6"/>
  <c r="I910" i="6"/>
  <c r="I911" i="6"/>
  <c r="I912" i="6"/>
  <c r="I913" i="6"/>
  <c r="I914" i="6"/>
  <c r="I915" i="6"/>
  <c r="I916" i="6"/>
  <c r="I917" i="6"/>
  <c r="I918" i="6"/>
  <c r="I919" i="6"/>
  <c r="I920" i="6"/>
  <c r="I921" i="6"/>
  <c r="I922" i="6"/>
  <c r="I923" i="6"/>
  <c r="I924" i="6"/>
  <c r="I925" i="6"/>
  <c r="I926" i="6"/>
  <c r="I927" i="6"/>
  <c r="I928" i="6"/>
  <c r="I929" i="6"/>
  <c r="I930" i="6"/>
  <c r="I931" i="6"/>
  <c r="I932" i="6"/>
  <c r="I933" i="6"/>
  <c r="I934" i="6"/>
  <c r="I935" i="6"/>
  <c r="I936" i="6"/>
  <c r="I937" i="6"/>
  <c r="I938" i="6"/>
  <c r="I939" i="6"/>
  <c r="I940" i="6"/>
  <c r="I941" i="6"/>
  <c r="I942" i="6"/>
  <c r="I943" i="6"/>
  <c r="I944" i="6"/>
  <c r="I945" i="6"/>
  <c r="I946" i="6"/>
  <c r="I947" i="6"/>
  <c r="I948" i="6"/>
  <c r="I949" i="6"/>
  <c r="I950" i="6"/>
  <c r="I951" i="6"/>
  <c r="I952" i="6"/>
  <c r="I953" i="6"/>
  <c r="I954" i="6"/>
  <c r="I955" i="6"/>
  <c r="I956" i="6"/>
  <c r="I957" i="6"/>
  <c r="I958" i="6"/>
  <c r="I959" i="6"/>
  <c r="I960" i="6"/>
  <c r="I961" i="6"/>
  <c r="I962" i="6"/>
  <c r="I963" i="6"/>
  <c r="I964" i="6"/>
  <c r="I965" i="6"/>
  <c r="I966" i="6"/>
  <c r="I967" i="6"/>
  <c r="I968" i="6"/>
  <c r="I969" i="6"/>
  <c r="I970" i="6"/>
  <c r="I971" i="6"/>
  <c r="I972" i="6"/>
  <c r="I973" i="6"/>
  <c r="I974" i="6"/>
  <c r="I975" i="6"/>
  <c r="I976" i="6"/>
  <c r="I977" i="6"/>
  <c r="I978" i="6"/>
  <c r="I979" i="6"/>
  <c r="I980" i="6"/>
  <c r="I981" i="6"/>
  <c r="I982" i="6"/>
  <c r="I983" i="6"/>
  <c r="I984" i="6"/>
  <c r="I985" i="6"/>
  <c r="I986" i="6"/>
  <c r="I987" i="6"/>
  <c r="I988" i="6"/>
  <c r="I989" i="6"/>
  <c r="I990" i="6"/>
  <c r="I991" i="6"/>
  <c r="I992" i="6"/>
  <c r="I993" i="6"/>
  <c r="I994" i="6"/>
  <c r="I995" i="6"/>
  <c r="I996" i="6"/>
  <c r="I997" i="6"/>
  <c r="I998" i="6"/>
  <c r="I999" i="6"/>
  <c r="I1000" i="6"/>
  <c r="I1001" i="6"/>
  <c r="I1002" i="6"/>
  <c r="I1003" i="6"/>
  <c r="I1004" i="6"/>
  <c r="I1005" i="6"/>
  <c r="I1006" i="6"/>
  <c r="I1007" i="6"/>
  <c r="I1008" i="6"/>
  <c r="I1009" i="6"/>
  <c r="I1010" i="6"/>
  <c r="I1011" i="6"/>
  <c r="I1012" i="6"/>
  <c r="I1013" i="6"/>
  <c r="I1014" i="6"/>
  <c r="I1015" i="6"/>
  <c r="I1016" i="6"/>
  <c r="I1017" i="6"/>
  <c r="I1018" i="6"/>
  <c r="I1019" i="6"/>
  <c r="I1020" i="6"/>
  <c r="I1021" i="6"/>
  <c r="I1022" i="6"/>
  <c r="I1023" i="6"/>
  <c r="H6" i="6"/>
  <c r="H7" i="6"/>
  <c r="H8" i="6"/>
  <c r="H9" i="6"/>
  <c r="H10" i="6"/>
  <c r="H11" i="6"/>
  <c r="H12" i="6"/>
  <c r="H13" i="6"/>
  <c r="H14" i="6"/>
  <c r="H15" i="6"/>
  <c r="H16" i="6"/>
  <c r="H17" i="6"/>
  <c r="H18" i="6"/>
  <c r="H19" i="6"/>
  <c r="H20" i="6"/>
  <c r="H21" i="6"/>
  <c r="H22" i="6"/>
  <c r="H23" i="6"/>
  <c r="H24" i="6"/>
  <c r="H25" i="6"/>
  <c r="H26" i="6"/>
  <c r="H27" i="6"/>
  <c r="H28" i="6"/>
  <c r="H29" i="6"/>
  <c r="H30" i="6"/>
  <c r="H31" i="6"/>
  <c r="H32" i="6"/>
  <c r="H33" i="6"/>
  <c r="H34" i="6"/>
  <c r="H35" i="6"/>
  <c r="H36" i="6"/>
  <c r="H37" i="6"/>
  <c r="H38" i="6"/>
  <c r="H39" i="6"/>
  <c r="H40" i="6"/>
  <c r="H41" i="6"/>
  <c r="H42" i="6"/>
  <c r="H43" i="6"/>
  <c r="H44" i="6"/>
  <c r="H45" i="6"/>
  <c r="H46" i="6"/>
  <c r="H47" i="6"/>
  <c r="H48" i="6"/>
  <c r="H49" i="6"/>
  <c r="H50" i="6"/>
  <c r="H51" i="6"/>
  <c r="H52" i="6"/>
  <c r="H53" i="6"/>
  <c r="H54" i="6"/>
  <c r="H55" i="6"/>
  <c r="H56" i="6"/>
  <c r="H57" i="6"/>
  <c r="H58" i="6"/>
  <c r="H59" i="6"/>
  <c r="H60" i="6"/>
  <c r="H61" i="6"/>
  <c r="H62" i="6"/>
  <c r="H63" i="6"/>
  <c r="H64" i="6"/>
  <c r="H65" i="6"/>
  <c r="H66" i="6"/>
  <c r="H67" i="6"/>
  <c r="H68" i="6"/>
  <c r="H69" i="6"/>
  <c r="H70" i="6"/>
  <c r="H71" i="6"/>
  <c r="H72" i="6"/>
  <c r="H73" i="6"/>
  <c r="H74" i="6"/>
  <c r="H75" i="6"/>
  <c r="H76" i="6"/>
  <c r="H77" i="6"/>
  <c r="H78" i="6"/>
  <c r="H79" i="6"/>
  <c r="H80" i="6"/>
  <c r="H81" i="6"/>
  <c r="H82" i="6"/>
  <c r="H83" i="6"/>
  <c r="H84" i="6"/>
  <c r="H85" i="6"/>
  <c r="H86" i="6"/>
  <c r="H87" i="6"/>
  <c r="H88" i="6"/>
  <c r="H89" i="6"/>
  <c r="H90" i="6"/>
  <c r="H91" i="6"/>
  <c r="H92" i="6"/>
  <c r="H93" i="6"/>
  <c r="H94" i="6"/>
  <c r="H95" i="6"/>
  <c r="H96" i="6"/>
  <c r="H97" i="6"/>
  <c r="H98" i="6"/>
  <c r="H99" i="6"/>
  <c r="H100" i="6"/>
  <c r="H101" i="6"/>
  <c r="H102" i="6"/>
  <c r="H103" i="6"/>
  <c r="H104" i="6"/>
  <c r="H105" i="6"/>
  <c r="H106" i="6"/>
  <c r="H107" i="6"/>
  <c r="H108" i="6"/>
  <c r="H109" i="6"/>
  <c r="H110" i="6"/>
  <c r="H111" i="6"/>
  <c r="H112" i="6"/>
  <c r="H113" i="6"/>
  <c r="H114" i="6"/>
  <c r="H115" i="6"/>
  <c r="H116" i="6"/>
  <c r="H117" i="6"/>
  <c r="H118" i="6"/>
  <c r="H119" i="6"/>
  <c r="H120" i="6"/>
  <c r="H121" i="6"/>
  <c r="H122" i="6"/>
  <c r="H123" i="6"/>
  <c r="H124" i="6"/>
  <c r="H125" i="6"/>
  <c r="H126" i="6"/>
  <c r="H127" i="6"/>
  <c r="H128" i="6"/>
  <c r="H129" i="6"/>
  <c r="H130" i="6"/>
  <c r="H131" i="6"/>
  <c r="H132" i="6"/>
  <c r="H133" i="6"/>
  <c r="H134" i="6"/>
  <c r="H135" i="6"/>
  <c r="H136" i="6"/>
  <c r="H137" i="6"/>
  <c r="H138" i="6"/>
  <c r="H139" i="6"/>
  <c r="H140" i="6"/>
  <c r="H141" i="6"/>
  <c r="H142" i="6"/>
  <c r="H143" i="6"/>
  <c r="H144" i="6"/>
  <c r="H145" i="6"/>
  <c r="H146" i="6"/>
  <c r="H147" i="6"/>
  <c r="H148" i="6"/>
  <c r="H149" i="6"/>
  <c r="H150" i="6"/>
  <c r="H151" i="6"/>
  <c r="H152" i="6"/>
  <c r="H153" i="6"/>
  <c r="H154" i="6"/>
  <c r="H155" i="6"/>
  <c r="H156" i="6"/>
  <c r="H157" i="6"/>
  <c r="H158" i="6"/>
  <c r="H159" i="6"/>
  <c r="H160" i="6"/>
  <c r="H161" i="6"/>
  <c r="H162" i="6"/>
  <c r="H163" i="6"/>
  <c r="H164" i="6"/>
  <c r="H165" i="6"/>
  <c r="H166" i="6"/>
  <c r="H167" i="6"/>
  <c r="H168" i="6"/>
  <c r="H169" i="6"/>
  <c r="H170" i="6"/>
  <c r="H171" i="6"/>
  <c r="H172" i="6"/>
  <c r="H173" i="6"/>
  <c r="H174" i="6"/>
  <c r="H175" i="6"/>
  <c r="H176" i="6"/>
  <c r="H177" i="6"/>
  <c r="H178" i="6"/>
  <c r="H179" i="6"/>
  <c r="H180" i="6"/>
  <c r="H181" i="6"/>
  <c r="H182" i="6"/>
  <c r="H183" i="6"/>
  <c r="H184" i="6"/>
  <c r="H185" i="6"/>
  <c r="H186" i="6"/>
  <c r="H187" i="6"/>
  <c r="H188" i="6"/>
  <c r="H189" i="6"/>
  <c r="H190" i="6"/>
  <c r="H191" i="6"/>
  <c r="H192" i="6"/>
  <c r="H193" i="6"/>
  <c r="H194" i="6"/>
  <c r="H195" i="6"/>
  <c r="H196" i="6"/>
  <c r="H197" i="6"/>
  <c r="H198" i="6"/>
  <c r="H199" i="6"/>
  <c r="H200" i="6"/>
  <c r="H201" i="6"/>
  <c r="H202" i="6"/>
  <c r="H203" i="6"/>
  <c r="H204" i="6"/>
  <c r="H205" i="6"/>
  <c r="H206" i="6"/>
  <c r="H207" i="6"/>
  <c r="H208" i="6"/>
  <c r="H209" i="6"/>
  <c r="H210" i="6"/>
  <c r="H211" i="6"/>
  <c r="H212" i="6"/>
  <c r="H213" i="6"/>
  <c r="H214" i="6"/>
  <c r="H215" i="6"/>
  <c r="H216" i="6"/>
  <c r="H217" i="6"/>
  <c r="H218" i="6"/>
  <c r="H219" i="6"/>
  <c r="H220" i="6"/>
  <c r="H221" i="6"/>
  <c r="H222" i="6"/>
  <c r="H223" i="6"/>
  <c r="H224" i="6"/>
  <c r="H225" i="6"/>
  <c r="H226" i="6"/>
  <c r="H227" i="6"/>
  <c r="H228" i="6"/>
  <c r="H229" i="6"/>
  <c r="H230" i="6"/>
  <c r="H231" i="6"/>
  <c r="H232" i="6"/>
  <c r="H233" i="6"/>
  <c r="H234" i="6"/>
  <c r="H235" i="6"/>
  <c r="H236" i="6"/>
  <c r="H237" i="6"/>
  <c r="H238" i="6"/>
  <c r="H239" i="6"/>
  <c r="H240" i="6"/>
  <c r="H241" i="6"/>
  <c r="H242" i="6"/>
  <c r="H243" i="6"/>
  <c r="H244" i="6"/>
  <c r="H245" i="6"/>
  <c r="H246" i="6"/>
  <c r="H247" i="6"/>
  <c r="H248" i="6"/>
  <c r="H249" i="6"/>
  <c r="H250" i="6"/>
  <c r="H251" i="6"/>
  <c r="H252" i="6"/>
  <c r="H253" i="6"/>
  <c r="H254" i="6"/>
  <c r="H255" i="6"/>
  <c r="H256" i="6"/>
  <c r="H257" i="6"/>
  <c r="H258" i="6"/>
  <c r="H259" i="6"/>
  <c r="H260" i="6"/>
  <c r="H261" i="6"/>
  <c r="H262" i="6"/>
  <c r="H263" i="6"/>
  <c r="H264" i="6"/>
  <c r="H265" i="6"/>
  <c r="H266" i="6"/>
  <c r="H267" i="6"/>
  <c r="H268" i="6"/>
  <c r="H269" i="6"/>
  <c r="H270" i="6"/>
  <c r="H271" i="6"/>
  <c r="H272" i="6"/>
  <c r="H273" i="6"/>
  <c r="H274" i="6"/>
  <c r="H275" i="6"/>
  <c r="H276" i="6"/>
  <c r="H277" i="6"/>
  <c r="H278" i="6"/>
  <c r="H279" i="6"/>
  <c r="H280" i="6"/>
  <c r="H281" i="6"/>
  <c r="H282" i="6"/>
  <c r="H283" i="6"/>
  <c r="H284" i="6"/>
  <c r="H285" i="6"/>
  <c r="H286" i="6"/>
  <c r="H287" i="6"/>
  <c r="H288" i="6"/>
  <c r="H289" i="6"/>
  <c r="H290" i="6"/>
  <c r="H291" i="6"/>
  <c r="H292" i="6"/>
  <c r="H293" i="6"/>
  <c r="H294" i="6"/>
  <c r="H295" i="6"/>
  <c r="H296" i="6"/>
  <c r="H297" i="6"/>
  <c r="H298" i="6"/>
  <c r="H299" i="6"/>
  <c r="H300" i="6"/>
  <c r="H301" i="6"/>
  <c r="H302" i="6"/>
  <c r="H303" i="6"/>
  <c r="H304" i="6"/>
  <c r="H305" i="6"/>
  <c r="H306" i="6"/>
  <c r="H307" i="6"/>
  <c r="H308" i="6"/>
  <c r="H309" i="6"/>
  <c r="H310" i="6"/>
  <c r="H311" i="6"/>
  <c r="H312" i="6"/>
  <c r="H313" i="6"/>
  <c r="H314" i="6"/>
  <c r="H315" i="6"/>
  <c r="H316" i="6"/>
  <c r="H317" i="6"/>
  <c r="H318" i="6"/>
  <c r="H319" i="6"/>
  <c r="H320" i="6"/>
  <c r="H321" i="6"/>
  <c r="H322" i="6"/>
  <c r="H323" i="6"/>
  <c r="H324" i="6"/>
  <c r="H325" i="6"/>
  <c r="H326" i="6"/>
  <c r="H327" i="6"/>
  <c r="H328" i="6"/>
  <c r="H329" i="6"/>
  <c r="H330" i="6"/>
  <c r="H331" i="6"/>
  <c r="H332" i="6"/>
  <c r="H333" i="6"/>
  <c r="H334" i="6"/>
  <c r="H335" i="6"/>
  <c r="H336" i="6"/>
  <c r="H337" i="6"/>
  <c r="H338" i="6"/>
  <c r="H339" i="6"/>
  <c r="H340" i="6"/>
  <c r="H341" i="6"/>
  <c r="H342" i="6"/>
  <c r="H343" i="6"/>
  <c r="H344" i="6"/>
  <c r="H345" i="6"/>
  <c r="H346" i="6"/>
  <c r="H347" i="6"/>
  <c r="H348" i="6"/>
  <c r="H349" i="6"/>
  <c r="H350" i="6"/>
  <c r="H351" i="6"/>
  <c r="H352" i="6"/>
  <c r="H353" i="6"/>
  <c r="H354" i="6"/>
  <c r="H355" i="6"/>
  <c r="H356" i="6"/>
  <c r="H357" i="6"/>
  <c r="H358" i="6"/>
  <c r="H359" i="6"/>
  <c r="H360" i="6"/>
  <c r="H361" i="6"/>
  <c r="H362" i="6"/>
  <c r="H363" i="6"/>
  <c r="H364" i="6"/>
  <c r="H365" i="6"/>
  <c r="H366" i="6"/>
  <c r="H367" i="6"/>
  <c r="H368" i="6"/>
  <c r="H369" i="6"/>
  <c r="H370" i="6"/>
  <c r="H371" i="6"/>
  <c r="H372" i="6"/>
  <c r="H373" i="6"/>
  <c r="H374" i="6"/>
  <c r="H375" i="6"/>
  <c r="H376" i="6"/>
  <c r="H377" i="6"/>
  <c r="H378" i="6"/>
  <c r="H379" i="6"/>
  <c r="H380" i="6"/>
  <c r="H381" i="6"/>
  <c r="H382" i="6"/>
  <c r="H383" i="6"/>
  <c r="H384" i="6"/>
  <c r="H385" i="6"/>
  <c r="H386" i="6"/>
  <c r="H387" i="6"/>
  <c r="H388" i="6"/>
  <c r="H389" i="6"/>
  <c r="H390" i="6"/>
  <c r="H391" i="6"/>
  <c r="H392" i="6"/>
  <c r="H393" i="6"/>
  <c r="H394" i="6"/>
  <c r="H395" i="6"/>
  <c r="H396" i="6"/>
  <c r="H397" i="6"/>
  <c r="H398" i="6"/>
  <c r="H399" i="6"/>
  <c r="H400" i="6"/>
  <c r="H401" i="6"/>
  <c r="H402" i="6"/>
  <c r="H403" i="6"/>
  <c r="H404" i="6"/>
  <c r="H405" i="6"/>
  <c r="H406" i="6"/>
  <c r="H407" i="6"/>
  <c r="H408" i="6"/>
  <c r="H409" i="6"/>
  <c r="H410" i="6"/>
  <c r="H411" i="6"/>
  <c r="H412" i="6"/>
  <c r="H413" i="6"/>
  <c r="H414" i="6"/>
  <c r="H415" i="6"/>
  <c r="H416" i="6"/>
  <c r="H417" i="6"/>
  <c r="H418" i="6"/>
  <c r="H419" i="6"/>
  <c r="H420" i="6"/>
  <c r="H421" i="6"/>
  <c r="H422" i="6"/>
  <c r="H423" i="6"/>
  <c r="H424" i="6"/>
  <c r="H425" i="6"/>
  <c r="H426" i="6"/>
  <c r="H427" i="6"/>
  <c r="H428" i="6"/>
  <c r="H429" i="6"/>
  <c r="H430" i="6"/>
  <c r="H431" i="6"/>
  <c r="H432" i="6"/>
  <c r="H433" i="6"/>
  <c r="H434" i="6"/>
  <c r="H435" i="6"/>
  <c r="H436" i="6"/>
  <c r="H437" i="6"/>
  <c r="H438" i="6"/>
  <c r="H439" i="6"/>
  <c r="H440" i="6"/>
  <c r="H441" i="6"/>
  <c r="H442" i="6"/>
  <c r="H443" i="6"/>
  <c r="H444" i="6"/>
  <c r="H445" i="6"/>
  <c r="H446" i="6"/>
  <c r="H447" i="6"/>
  <c r="H448" i="6"/>
  <c r="H449" i="6"/>
  <c r="H450" i="6"/>
  <c r="H451" i="6"/>
  <c r="H452" i="6"/>
  <c r="H453" i="6"/>
  <c r="H454" i="6"/>
  <c r="H455" i="6"/>
  <c r="H456" i="6"/>
  <c r="H457" i="6"/>
  <c r="H458" i="6"/>
  <c r="H459" i="6"/>
  <c r="H460" i="6"/>
  <c r="H461" i="6"/>
  <c r="H462" i="6"/>
  <c r="H463" i="6"/>
  <c r="H464" i="6"/>
  <c r="H465" i="6"/>
  <c r="H466" i="6"/>
  <c r="H467" i="6"/>
  <c r="H468" i="6"/>
  <c r="H469" i="6"/>
  <c r="H470" i="6"/>
  <c r="H471" i="6"/>
  <c r="H472" i="6"/>
  <c r="H473" i="6"/>
  <c r="H474" i="6"/>
  <c r="H475" i="6"/>
  <c r="H476" i="6"/>
  <c r="H477" i="6"/>
  <c r="H478" i="6"/>
  <c r="H479" i="6"/>
  <c r="H480" i="6"/>
  <c r="H481" i="6"/>
  <c r="H482" i="6"/>
  <c r="H483" i="6"/>
  <c r="H484" i="6"/>
  <c r="H485" i="6"/>
  <c r="H486" i="6"/>
  <c r="H487" i="6"/>
  <c r="H488" i="6"/>
  <c r="H489" i="6"/>
  <c r="H490" i="6"/>
  <c r="H491" i="6"/>
  <c r="H492" i="6"/>
  <c r="H493" i="6"/>
  <c r="H494" i="6"/>
  <c r="H495" i="6"/>
  <c r="H496" i="6"/>
  <c r="H497" i="6"/>
  <c r="H498" i="6"/>
  <c r="H499" i="6"/>
  <c r="H500" i="6"/>
  <c r="H501" i="6"/>
  <c r="H502" i="6"/>
  <c r="H503" i="6"/>
  <c r="H504" i="6"/>
  <c r="H505" i="6"/>
  <c r="H506" i="6"/>
  <c r="H507" i="6"/>
  <c r="H508" i="6"/>
  <c r="H509" i="6"/>
  <c r="H510" i="6"/>
  <c r="H511" i="6"/>
  <c r="H512" i="6"/>
  <c r="H513" i="6"/>
  <c r="H514" i="6"/>
  <c r="H515" i="6"/>
  <c r="H516" i="6"/>
  <c r="H517" i="6"/>
  <c r="H518" i="6"/>
  <c r="H519" i="6"/>
  <c r="H520" i="6"/>
  <c r="H521" i="6"/>
  <c r="H522" i="6"/>
  <c r="H523" i="6"/>
  <c r="H524" i="6"/>
  <c r="H525" i="6"/>
  <c r="H526" i="6"/>
  <c r="H527" i="6"/>
  <c r="H528" i="6"/>
  <c r="H529" i="6"/>
  <c r="H530" i="6"/>
  <c r="H531" i="6"/>
  <c r="H532" i="6"/>
  <c r="H533" i="6"/>
  <c r="H534" i="6"/>
  <c r="H535" i="6"/>
  <c r="H536" i="6"/>
  <c r="H537" i="6"/>
  <c r="H538" i="6"/>
  <c r="H539" i="6"/>
  <c r="H540" i="6"/>
  <c r="H541" i="6"/>
  <c r="H542" i="6"/>
  <c r="H543" i="6"/>
  <c r="H544" i="6"/>
  <c r="H545" i="6"/>
  <c r="H546" i="6"/>
  <c r="H547" i="6"/>
  <c r="H548" i="6"/>
  <c r="H549" i="6"/>
  <c r="H550" i="6"/>
  <c r="H551" i="6"/>
  <c r="H552" i="6"/>
  <c r="H553" i="6"/>
  <c r="H554" i="6"/>
  <c r="H555" i="6"/>
  <c r="H556" i="6"/>
  <c r="H557" i="6"/>
  <c r="H558" i="6"/>
  <c r="H559" i="6"/>
  <c r="H560" i="6"/>
  <c r="H561" i="6"/>
  <c r="H562" i="6"/>
  <c r="H563" i="6"/>
  <c r="H564" i="6"/>
  <c r="H565" i="6"/>
  <c r="H566" i="6"/>
  <c r="H567" i="6"/>
  <c r="H568" i="6"/>
  <c r="H569" i="6"/>
  <c r="H570" i="6"/>
  <c r="H571" i="6"/>
  <c r="H572" i="6"/>
  <c r="H573" i="6"/>
  <c r="H574" i="6"/>
  <c r="H575" i="6"/>
  <c r="H576" i="6"/>
  <c r="H577" i="6"/>
  <c r="H578" i="6"/>
  <c r="H579" i="6"/>
  <c r="H580" i="6"/>
  <c r="H581" i="6"/>
  <c r="H582" i="6"/>
  <c r="H583" i="6"/>
  <c r="H584" i="6"/>
  <c r="H585" i="6"/>
  <c r="H586" i="6"/>
  <c r="H587" i="6"/>
  <c r="H588" i="6"/>
  <c r="H589" i="6"/>
  <c r="H590" i="6"/>
  <c r="H591" i="6"/>
  <c r="H592" i="6"/>
  <c r="H593" i="6"/>
  <c r="H594" i="6"/>
  <c r="H595" i="6"/>
  <c r="H596" i="6"/>
  <c r="H597" i="6"/>
  <c r="H598" i="6"/>
  <c r="H599" i="6"/>
  <c r="H600" i="6"/>
  <c r="H601" i="6"/>
  <c r="H602" i="6"/>
  <c r="H603" i="6"/>
  <c r="H604" i="6"/>
  <c r="H605" i="6"/>
  <c r="H606" i="6"/>
  <c r="H607" i="6"/>
  <c r="H608" i="6"/>
  <c r="H609" i="6"/>
  <c r="H610" i="6"/>
  <c r="H611" i="6"/>
  <c r="H612" i="6"/>
  <c r="H613" i="6"/>
  <c r="H614" i="6"/>
  <c r="H615" i="6"/>
  <c r="H616" i="6"/>
  <c r="H617" i="6"/>
  <c r="H618" i="6"/>
  <c r="H619" i="6"/>
  <c r="H620" i="6"/>
  <c r="H621" i="6"/>
  <c r="H622" i="6"/>
  <c r="H623" i="6"/>
  <c r="H624" i="6"/>
  <c r="H625" i="6"/>
  <c r="H626" i="6"/>
  <c r="H627" i="6"/>
  <c r="H628" i="6"/>
  <c r="H629" i="6"/>
  <c r="H630" i="6"/>
  <c r="H631" i="6"/>
  <c r="H632" i="6"/>
  <c r="H633" i="6"/>
  <c r="H634" i="6"/>
  <c r="H635" i="6"/>
  <c r="H636" i="6"/>
  <c r="H637" i="6"/>
  <c r="H638" i="6"/>
  <c r="H639" i="6"/>
  <c r="H640" i="6"/>
  <c r="H641" i="6"/>
  <c r="H642" i="6"/>
  <c r="H643" i="6"/>
  <c r="H644" i="6"/>
  <c r="H645" i="6"/>
  <c r="H646" i="6"/>
  <c r="H647" i="6"/>
  <c r="H648" i="6"/>
  <c r="H649" i="6"/>
  <c r="H650" i="6"/>
  <c r="H651" i="6"/>
  <c r="H652" i="6"/>
  <c r="H653" i="6"/>
  <c r="H654" i="6"/>
  <c r="H655" i="6"/>
  <c r="H656" i="6"/>
  <c r="H657" i="6"/>
  <c r="H658" i="6"/>
  <c r="H659" i="6"/>
  <c r="H660" i="6"/>
  <c r="H661" i="6"/>
  <c r="H662" i="6"/>
  <c r="H663" i="6"/>
  <c r="H664" i="6"/>
  <c r="H665" i="6"/>
  <c r="H666" i="6"/>
  <c r="H667" i="6"/>
  <c r="H668" i="6"/>
  <c r="H669" i="6"/>
  <c r="H670" i="6"/>
  <c r="H671" i="6"/>
  <c r="H672" i="6"/>
  <c r="H673" i="6"/>
  <c r="H674" i="6"/>
  <c r="H675" i="6"/>
  <c r="H676" i="6"/>
  <c r="H677" i="6"/>
  <c r="H678" i="6"/>
  <c r="H679" i="6"/>
  <c r="H680" i="6"/>
  <c r="H681" i="6"/>
  <c r="H682" i="6"/>
  <c r="H683" i="6"/>
  <c r="H684" i="6"/>
  <c r="H685" i="6"/>
  <c r="H686" i="6"/>
  <c r="H687" i="6"/>
  <c r="H688" i="6"/>
  <c r="H689" i="6"/>
  <c r="H690" i="6"/>
  <c r="H691" i="6"/>
  <c r="H692" i="6"/>
  <c r="H693" i="6"/>
  <c r="H694" i="6"/>
  <c r="H695" i="6"/>
  <c r="H696" i="6"/>
  <c r="H697" i="6"/>
  <c r="H698" i="6"/>
  <c r="H699" i="6"/>
  <c r="H700" i="6"/>
  <c r="H701" i="6"/>
  <c r="H702" i="6"/>
  <c r="H703" i="6"/>
  <c r="H704" i="6"/>
  <c r="H705" i="6"/>
  <c r="H706" i="6"/>
  <c r="H707" i="6"/>
  <c r="H708" i="6"/>
  <c r="H709" i="6"/>
  <c r="H710" i="6"/>
  <c r="H711" i="6"/>
  <c r="H712" i="6"/>
  <c r="H713" i="6"/>
  <c r="H714" i="6"/>
  <c r="H715" i="6"/>
  <c r="H716" i="6"/>
  <c r="H717" i="6"/>
  <c r="H718" i="6"/>
  <c r="H719" i="6"/>
  <c r="H720" i="6"/>
  <c r="H721" i="6"/>
  <c r="H722" i="6"/>
  <c r="H723" i="6"/>
  <c r="H724" i="6"/>
  <c r="H725" i="6"/>
  <c r="H726" i="6"/>
  <c r="H727" i="6"/>
  <c r="H728" i="6"/>
  <c r="H729" i="6"/>
  <c r="H730" i="6"/>
  <c r="H731" i="6"/>
  <c r="H732" i="6"/>
  <c r="H733" i="6"/>
  <c r="H734" i="6"/>
  <c r="H735" i="6"/>
  <c r="H736" i="6"/>
  <c r="H737" i="6"/>
  <c r="H738" i="6"/>
  <c r="H739" i="6"/>
  <c r="H740" i="6"/>
  <c r="H741" i="6"/>
  <c r="H742" i="6"/>
  <c r="H743" i="6"/>
  <c r="H744" i="6"/>
  <c r="H745" i="6"/>
  <c r="H746" i="6"/>
  <c r="H747" i="6"/>
  <c r="H748" i="6"/>
  <c r="H749" i="6"/>
  <c r="H750" i="6"/>
  <c r="H751" i="6"/>
  <c r="H752" i="6"/>
  <c r="H753" i="6"/>
  <c r="H754" i="6"/>
  <c r="H755" i="6"/>
  <c r="H756" i="6"/>
  <c r="H757" i="6"/>
  <c r="H758" i="6"/>
  <c r="H759" i="6"/>
  <c r="H760" i="6"/>
  <c r="H761" i="6"/>
  <c r="H762" i="6"/>
  <c r="H763" i="6"/>
  <c r="H764" i="6"/>
  <c r="H765" i="6"/>
  <c r="H766" i="6"/>
  <c r="H767" i="6"/>
  <c r="H768" i="6"/>
  <c r="H769" i="6"/>
  <c r="H770" i="6"/>
  <c r="H771" i="6"/>
  <c r="H772" i="6"/>
  <c r="H773" i="6"/>
  <c r="H774" i="6"/>
  <c r="H775" i="6"/>
  <c r="H776" i="6"/>
  <c r="H777" i="6"/>
  <c r="H778" i="6"/>
  <c r="H779" i="6"/>
  <c r="H780" i="6"/>
  <c r="H781" i="6"/>
  <c r="H782" i="6"/>
  <c r="H783" i="6"/>
  <c r="H784" i="6"/>
  <c r="H785" i="6"/>
  <c r="H786" i="6"/>
  <c r="H787" i="6"/>
  <c r="H788" i="6"/>
  <c r="H789" i="6"/>
  <c r="H790" i="6"/>
  <c r="H791" i="6"/>
  <c r="H792" i="6"/>
  <c r="H793" i="6"/>
  <c r="H794" i="6"/>
  <c r="H795" i="6"/>
  <c r="H796" i="6"/>
  <c r="H797" i="6"/>
  <c r="H798" i="6"/>
  <c r="H799" i="6"/>
  <c r="H800" i="6"/>
  <c r="H801" i="6"/>
  <c r="H802" i="6"/>
  <c r="H803" i="6"/>
  <c r="H804" i="6"/>
  <c r="H805" i="6"/>
  <c r="H806" i="6"/>
  <c r="H807" i="6"/>
  <c r="H808" i="6"/>
  <c r="H809" i="6"/>
  <c r="H810" i="6"/>
  <c r="H811" i="6"/>
  <c r="H812" i="6"/>
  <c r="H813" i="6"/>
  <c r="H814" i="6"/>
  <c r="H815" i="6"/>
  <c r="H816" i="6"/>
  <c r="H817" i="6"/>
  <c r="H818" i="6"/>
  <c r="H819" i="6"/>
  <c r="H820" i="6"/>
  <c r="H821" i="6"/>
  <c r="H822" i="6"/>
  <c r="H823" i="6"/>
  <c r="H824" i="6"/>
  <c r="H825" i="6"/>
  <c r="H826" i="6"/>
  <c r="H827" i="6"/>
  <c r="H828" i="6"/>
  <c r="H829" i="6"/>
  <c r="H830" i="6"/>
  <c r="H831" i="6"/>
  <c r="H832" i="6"/>
  <c r="H833" i="6"/>
  <c r="H834" i="6"/>
  <c r="H835" i="6"/>
  <c r="H836" i="6"/>
  <c r="H837" i="6"/>
  <c r="H838" i="6"/>
  <c r="H839" i="6"/>
  <c r="H840" i="6"/>
  <c r="H841" i="6"/>
  <c r="H842" i="6"/>
  <c r="H843" i="6"/>
  <c r="H844" i="6"/>
  <c r="H845" i="6"/>
  <c r="H846" i="6"/>
  <c r="H847" i="6"/>
  <c r="H848" i="6"/>
  <c r="H849" i="6"/>
  <c r="H850" i="6"/>
  <c r="H851" i="6"/>
  <c r="H852" i="6"/>
  <c r="H853" i="6"/>
  <c r="H854" i="6"/>
  <c r="H855" i="6"/>
  <c r="H856" i="6"/>
  <c r="H857" i="6"/>
  <c r="H858" i="6"/>
  <c r="H859" i="6"/>
  <c r="H860" i="6"/>
  <c r="H861" i="6"/>
  <c r="H862" i="6"/>
  <c r="H863" i="6"/>
  <c r="H864" i="6"/>
  <c r="H865" i="6"/>
  <c r="H866" i="6"/>
  <c r="H867" i="6"/>
  <c r="H868" i="6"/>
  <c r="H869" i="6"/>
  <c r="H870" i="6"/>
  <c r="H871" i="6"/>
  <c r="H872" i="6"/>
  <c r="H873" i="6"/>
  <c r="H874" i="6"/>
  <c r="H875" i="6"/>
  <c r="H876" i="6"/>
  <c r="H877" i="6"/>
  <c r="H878" i="6"/>
  <c r="H879" i="6"/>
  <c r="H880" i="6"/>
  <c r="H881" i="6"/>
  <c r="H882" i="6"/>
  <c r="H883" i="6"/>
  <c r="H884" i="6"/>
  <c r="H885" i="6"/>
  <c r="H886" i="6"/>
  <c r="H887" i="6"/>
  <c r="H888" i="6"/>
  <c r="H889" i="6"/>
  <c r="H890" i="6"/>
  <c r="H891" i="6"/>
  <c r="H892" i="6"/>
  <c r="H893" i="6"/>
  <c r="H894" i="6"/>
  <c r="H895" i="6"/>
  <c r="H896" i="6"/>
  <c r="H897" i="6"/>
  <c r="H898" i="6"/>
  <c r="H899" i="6"/>
  <c r="H900" i="6"/>
  <c r="H901" i="6"/>
  <c r="H902" i="6"/>
  <c r="H903" i="6"/>
  <c r="H904" i="6"/>
  <c r="H905" i="6"/>
  <c r="H906" i="6"/>
  <c r="H907" i="6"/>
  <c r="H908" i="6"/>
  <c r="H909" i="6"/>
  <c r="H910" i="6"/>
  <c r="H911" i="6"/>
  <c r="H912" i="6"/>
  <c r="H913" i="6"/>
  <c r="H914" i="6"/>
  <c r="H915" i="6"/>
  <c r="H916" i="6"/>
  <c r="H917" i="6"/>
  <c r="H918" i="6"/>
  <c r="H919" i="6"/>
  <c r="H920" i="6"/>
  <c r="H921" i="6"/>
  <c r="H922" i="6"/>
  <c r="H923" i="6"/>
  <c r="H924" i="6"/>
  <c r="H925" i="6"/>
  <c r="H926" i="6"/>
  <c r="H927" i="6"/>
  <c r="H928" i="6"/>
  <c r="H929" i="6"/>
  <c r="H930" i="6"/>
  <c r="H931" i="6"/>
  <c r="H932" i="6"/>
  <c r="H933" i="6"/>
  <c r="H934" i="6"/>
  <c r="H935" i="6"/>
  <c r="H936" i="6"/>
  <c r="H937" i="6"/>
  <c r="H938" i="6"/>
  <c r="H939" i="6"/>
  <c r="H940" i="6"/>
  <c r="H941" i="6"/>
  <c r="H942" i="6"/>
  <c r="H943" i="6"/>
  <c r="H944" i="6"/>
  <c r="H945" i="6"/>
  <c r="H946" i="6"/>
  <c r="H947" i="6"/>
  <c r="H948" i="6"/>
  <c r="H949" i="6"/>
  <c r="H950" i="6"/>
  <c r="H951" i="6"/>
  <c r="H952" i="6"/>
  <c r="H953" i="6"/>
  <c r="H954" i="6"/>
  <c r="H955" i="6"/>
  <c r="H956" i="6"/>
  <c r="H957" i="6"/>
  <c r="H958" i="6"/>
  <c r="H959" i="6"/>
  <c r="H960" i="6"/>
  <c r="H961" i="6"/>
  <c r="H962" i="6"/>
  <c r="H963" i="6"/>
  <c r="H964" i="6"/>
  <c r="H965" i="6"/>
  <c r="H966" i="6"/>
  <c r="H967" i="6"/>
  <c r="H968" i="6"/>
  <c r="H969" i="6"/>
  <c r="H970" i="6"/>
  <c r="H971" i="6"/>
  <c r="H972" i="6"/>
  <c r="H973" i="6"/>
  <c r="H974" i="6"/>
  <c r="H975" i="6"/>
  <c r="H976" i="6"/>
  <c r="H977" i="6"/>
  <c r="H978" i="6"/>
  <c r="H979" i="6"/>
  <c r="H980" i="6"/>
  <c r="H981" i="6"/>
  <c r="H982" i="6"/>
  <c r="H983" i="6"/>
  <c r="H984" i="6"/>
  <c r="H985" i="6"/>
  <c r="H986" i="6"/>
  <c r="H987" i="6"/>
  <c r="H988" i="6"/>
  <c r="H989" i="6"/>
  <c r="H990" i="6"/>
  <c r="H991" i="6"/>
  <c r="H992" i="6"/>
  <c r="H993" i="6"/>
  <c r="H994" i="6"/>
  <c r="H995" i="6"/>
  <c r="H996" i="6"/>
  <c r="H997" i="6"/>
  <c r="H998" i="6"/>
  <c r="H999" i="6"/>
  <c r="H1000" i="6"/>
  <c r="H1001" i="6"/>
  <c r="H1002" i="6"/>
  <c r="H1003" i="6"/>
  <c r="H1004" i="6"/>
  <c r="H1005" i="6"/>
  <c r="H1006" i="6"/>
  <c r="H1007" i="6"/>
  <c r="H1008" i="6"/>
  <c r="H1009" i="6"/>
  <c r="H1010" i="6"/>
  <c r="H1011" i="6"/>
  <c r="H1012" i="6"/>
  <c r="H1013" i="6"/>
  <c r="H1014" i="6"/>
  <c r="H1015" i="6"/>
  <c r="H1016" i="6"/>
  <c r="H1017" i="6"/>
  <c r="H1018" i="6"/>
  <c r="H1019" i="6"/>
  <c r="H1020" i="6"/>
  <c r="H1021" i="6"/>
  <c r="H1022" i="6"/>
  <c r="H1023" i="6"/>
  <c r="L1037" i="5"/>
  <c r="M1037" i="5"/>
  <c r="L1035" i="5"/>
  <c r="L1039" i="5"/>
  <c r="L1038" i="5"/>
  <c r="M1038" i="5"/>
  <c r="L1036" i="5"/>
  <c r="M1036" i="5"/>
  <c r="L1040" i="5"/>
  <c r="K3" i="5" a="1"/>
  <c r="K3" i="5"/>
  <c r="M1040" i="5"/>
  <c r="M1039" i="5"/>
  <c r="L244" i="5"/>
  <c r="L199" i="5"/>
  <c r="C5" i="5"/>
  <c r="B5" i="5"/>
  <c r="I53" i="7"/>
  <c r="J56" i="7"/>
  <c r="J55" i="7"/>
  <c r="I56" i="7"/>
  <c r="K56" i="7"/>
  <c r="J54" i="7"/>
  <c r="I55" i="7"/>
  <c r="I54" i="7"/>
  <c r="K54" i="7"/>
  <c r="J53" i="7"/>
  <c r="K53" i="7"/>
  <c r="D19" i="5"/>
  <c r="D18" i="5"/>
  <c r="D17" i="5"/>
  <c r="D16" i="5"/>
  <c r="D15" i="5"/>
  <c r="D14" i="5"/>
  <c r="D13" i="5"/>
  <c r="K55" i="7"/>
  <c r="L3" i="5"/>
  <c r="N3" i="5"/>
  <c r="L269" i="5"/>
  <c r="M269" i="5"/>
  <c r="H3" i="5"/>
  <c r="M1035" i="5"/>
  <c r="L1034" i="5"/>
  <c r="M1034" i="5"/>
  <c r="L1033" i="5"/>
  <c r="M1033" i="5"/>
  <c r="L1032" i="5"/>
  <c r="M1032" i="5"/>
  <c r="L1031" i="5"/>
  <c r="M1031" i="5"/>
  <c r="L1030" i="5"/>
  <c r="M1030" i="5"/>
  <c r="L1029" i="5"/>
  <c r="M1029" i="5"/>
  <c r="L1028" i="5"/>
  <c r="M1028" i="5"/>
  <c r="L1027" i="5"/>
  <c r="M1027" i="5"/>
  <c r="L1026" i="5"/>
  <c r="M1026" i="5"/>
  <c r="L1025" i="5"/>
  <c r="M1025" i="5"/>
  <c r="L1024" i="5"/>
  <c r="L1023" i="5"/>
  <c r="L1022" i="5"/>
  <c r="L1021" i="5"/>
  <c r="L1020" i="5"/>
  <c r="L1019" i="5"/>
  <c r="L1018" i="5"/>
  <c r="L1017" i="5"/>
  <c r="L1016" i="5"/>
  <c r="L1015" i="5"/>
  <c r="L1014" i="5"/>
  <c r="L1013" i="5"/>
  <c r="L1012" i="5"/>
  <c r="L1011" i="5"/>
  <c r="L1010" i="5"/>
  <c r="L1009" i="5"/>
  <c r="L1008" i="5"/>
  <c r="L1007" i="5"/>
  <c r="L1006" i="5"/>
  <c r="L1005" i="5"/>
  <c r="L1004" i="5"/>
  <c r="L1003" i="5"/>
  <c r="L1002" i="5"/>
  <c r="L1001" i="5"/>
  <c r="L144" i="5"/>
  <c r="L1000" i="5"/>
  <c r="L999" i="5"/>
  <c r="L998" i="5"/>
  <c r="L997" i="5"/>
  <c r="L996" i="5"/>
  <c r="L995" i="5"/>
  <c r="L994" i="5"/>
  <c r="L993" i="5"/>
  <c r="L992" i="5"/>
  <c r="L991" i="5"/>
  <c r="L990" i="5"/>
  <c r="L989" i="5"/>
  <c r="L988" i="5"/>
  <c r="L987" i="5"/>
  <c r="L986" i="5"/>
  <c r="L985" i="5"/>
  <c r="L984" i="5"/>
  <c r="L983" i="5"/>
  <c r="L982" i="5"/>
  <c r="L981" i="5"/>
  <c r="L980" i="5"/>
  <c r="L979" i="5"/>
  <c r="L978" i="5"/>
  <c r="L977" i="5"/>
  <c r="L976" i="5"/>
  <c r="L975" i="5"/>
  <c r="L974" i="5"/>
  <c r="L973" i="5"/>
  <c r="L972" i="5"/>
  <c r="L971" i="5"/>
  <c r="L970" i="5"/>
  <c r="L969" i="5"/>
  <c r="L968" i="5"/>
  <c r="L967" i="5"/>
  <c r="L966" i="5"/>
  <c r="L965" i="5"/>
  <c r="L964" i="5"/>
  <c r="L963" i="5"/>
  <c r="L962" i="5"/>
  <c r="L961" i="5"/>
  <c r="L960" i="5"/>
  <c r="L959" i="5"/>
  <c r="L958" i="5"/>
  <c r="L957" i="5"/>
  <c r="L956" i="5"/>
  <c r="L955" i="5"/>
  <c r="L954" i="5"/>
  <c r="L953" i="5"/>
  <c r="L952" i="5"/>
  <c r="L951" i="5"/>
  <c r="L950" i="5"/>
  <c r="L949" i="5"/>
  <c r="L948" i="5"/>
  <c r="L947" i="5"/>
  <c r="L946" i="5"/>
  <c r="L945" i="5"/>
  <c r="L944" i="5"/>
  <c r="L943" i="5"/>
  <c r="L942" i="5"/>
  <c r="L941" i="5"/>
  <c r="L940" i="5"/>
  <c r="L939" i="5"/>
  <c r="L938" i="5"/>
  <c r="L937" i="5"/>
  <c r="L936" i="5"/>
  <c r="L935" i="5"/>
  <c r="L934" i="5"/>
  <c r="L933" i="5"/>
  <c r="L932" i="5"/>
  <c r="L931" i="5"/>
  <c r="L930" i="5"/>
  <c r="L929" i="5"/>
  <c r="L928" i="5"/>
  <c r="L927" i="5"/>
  <c r="L926" i="5"/>
  <c r="L925" i="5"/>
  <c r="L924" i="5"/>
  <c r="L923" i="5"/>
  <c r="L922" i="5"/>
  <c r="L921" i="5"/>
  <c r="L920" i="5"/>
  <c r="L919" i="5"/>
  <c r="L918" i="5"/>
  <c r="L917" i="5"/>
  <c r="L916" i="5"/>
  <c r="L915" i="5"/>
  <c r="L914" i="5"/>
  <c r="L913" i="5"/>
  <c r="L912" i="5"/>
  <c r="L911" i="5"/>
  <c r="L910" i="5"/>
  <c r="L909" i="5"/>
  <c r="L908" i="5"/>
  <c r="L907" i="5"/>
  <c r="L906" i="5"/>
  <c r="L905" i="5"/>
  <c r="L904" i="5"/>
  <c r="L903" i="5"/>
  <c r="L902" i="5"/>
  <c r="L901" i="5"/>
  <c r="L900" i="5"/>
  <c r="L899" i="5"/>
  <c r="L898" i="5"/>
  <c r="L897" i="5"/>
  <c r="L896" i="5"/>
  <c r="L895" i="5"/>
  <c r="L894" i="5"/>
  <c r="L893" i="5"/>
  <c r="L892" i="5"/>
  <c r="L891" i="5"/>
  <c r="L890" i="5"/>
  <c r="L889" i="5"/>
  <c r="L888" i="5"/>
  <c r="L887" i="5"/>
  <c r="L886" i="5"/>
  <c r="L885" i="5"/>
  <c r="L884" i="5"/>
  <c r="L883" i="5"/>
  <c r="L882" i="5"/>
  <c r="L881" i="5"/>
  <c r="L880" i="5"/>
  <c r="L879" i="5"/>
  <c r="L878" i="5"/>
  <c r="L877" i="5"/>
  <c r="L876" i="5"/>
  <c r="L875" i="5"/>
  <c r="L874" i="5"/>
  <c r="L873" i="5"/>
  <c r="L872" i="5"/>
  <c r="L871" i="5"/>
  <c r="L870" i="5"/>
  <c r="L869" i="5"/>
  <c r="L868" i="5"/>
  <c r="L867" i="5"/>
  <c r="L866" i="5"/>
  <c r="L865" i="5"/>
  <c r="L864" i="5"/>
  <c r="L863" i="5"/>
  <c r="L862" i="5"/>
  <c r="L861" i="5"/>
  <c r="L860" i="5"/>
  <c r="L859" i="5"/>
  <c r="L858" i="5"/>
  <c r="L857" i="5"/>
  <c r="L856" i="5"/>
  <c r="L855" i="5"/>
  <c r="L854" i="5"/>
  <c r="L853" i="5"/>
  <c r="L852" i="5"/>
  <c r="L851" i="5"/>
  <c r="L850" i="5"/>
  <c r="L849" i="5"/>
  <c r="L848" i="5"/>
  <c r="L847" i="5"/>
  <c r="L846" i="5"/>
  <c r="L845" i="5"/>
  <c r="L844" i="5"/>
  <c r="L843" i="5"/>
  <c r="L842" i="5"/>
  <c r="L841" i="5"/>
  <c r="L840" i="5"/>
  <c r="L839" i="5"/>
  <c r="L838" i="5"/>
  <c r="L837" i="5"/>
  <c r="L836" i="5"/>
  <c r="L835" i="5"/>
  <c r="L834" i="5"/>
  <c r="L833" i="5"/>
  <c r="L832" i="5"/>
  <c r="L831" i="5"/>
  <c r="L830" i="5"/>
  <c r="L829" i="5"/>
  <c r="L828" i="5"/>
  <c r="L827" i="5"/>
  <c r="L826" i="5"/>
  <c r="L825" i="5"/>
  <c r="L824" i="5"/>
  <c r="L823" i="5"/>
  <c r="L822" i="5"/>
  <c r="L821" i="5"/>
  <c r="L820" i="5"/>
  <c r="L819" i="5"/>
  <c r="L818" i="5"/>
  <c r="L817" i="5"/>
  <c r="L816" i="5"/>
  <c r="L815" i="5"/>
  <c r="L814" i="5"/>
  <c r="L813" i="5"/>
  <c r="L812" i="5"/>
  <c r="L811" i="5"/>
  <c r="L810" i="5"/>
  <c r="L809" i="5"/>
  <c r="L808" i="5"/>
  <c r="L807" i="5"/>
  <c r="L806" i="5"/>
  <c r="L805" i="5"/>
  <c r="L804" i="5"/>
  <c r="L803" i="5"/>
  <c r="L802" i="5"/>
  <c r="L801" i="5"/>
  <c r="L800" i="5"/>
  <c r="L799" i="5"/>
  <c r="L798" i="5"/>
  <c r="L797" i="5"/>
  <c r="L796" i="5"/>
  <c r="L795" i="5"/>
  <c r="L794" i="5"/>
  <c r="L793" i="5"/>
  <c r="L792" i="5"/>
  <c r="L791" i="5"/>
  <c r="L790" i="5"/>
  <c r="L789" i="5"/>
  <c r="L788" i="5"/>
  <c r="L787" i="5"/>
  <c r="L786" i="5"/>
  <c r="L785" i="5"/>
  <c r="L784" i="5"/>
  <c r="L783" i="5"/>
  <c r="L782" i="5"/>
  <c r="L781" i="5"/>
  <c r="L780" i="5"/>
  <c r="L779" i="5"/>
  <c r="L778" i="5"/>
  <c r="L777" i="5"/>
  <c r="L776" i="5"/>
  <c r="L775" i="5"/>
  <c r="L774" i="5"/>
  <c r="L773" i="5"/>
  <c r="L772" i="5"/>
  <c r="L771" i="5"/>
  <c r="L770" i="5"/>
  <c r="L769" i="5"/>
  <c r="L768" i="5"/>
  <c r="L767" i="5"/>
  <c r="L766" i="5"/>
  <c r="L765" i="5"/>
  <c r="L764" i="5"/>
  <c r="L763" i="5"/>
  <c r="L762" i="5"/>
  <c r="L761" i="5"/>
  <c r="L760" i="5"/>
  <c r="L759" i="5"/>
  <c r="L758" i="5"/>
  <c r="L757" i="5"/>
  <c r="L756" i="5"/>
  <c r="L755" i="5"/>
  <c r="L754" i="5"/>
  <c r="L753" i="5"/>
  <c r="L752" i="5"/>
  <c r="L751" i="5"/>
  <c r="L750" i="5"/>
  <c r="L749" i="5"/>
  <c r="L748" i="5"/>
  <c r="L747" i="5"/>
  <c r="L746" i="5"/>
  <c r="L745" i="5"/>
  <c r="L744" i="5"/>
  <c r="L743" i="5"/>
  <c r="L742" i="5"/>
  <c r="L741" i="5"/>
  <c r="L740" i="5"/>
  <c r="L739" i="5"/>
  <c r="L738" i="5"/>
  <c r="L737" i="5"/>
  <c r="L736" i="5"/>
  <c r="L735" i="5"/>
  <c r="L734" i="5"/>
  <c r="L733" i="5"/>
  <c r="L732" i="5"/>
  <c r="L731" i="5"/>
  <c r="L730" i="5"/>
  <c r="L729" i="5"/>
  <c r="L728" i="5"/>
  <c r="L727" i="5"/>
  <c r="L726" i="5"/>
  <c r="L725" i="5"/>
  <c r="L724" i="5"/>
  <c r="L723" i="5"/>
  <c r="L722" i="5"/>
  <c r="L721" i="5"/>
  <c r="L720" i="5"/>
  <c r="L719" i="5"/>
  <c r="L718" i="5"/>
  <c r="L717" i="5"/>
  <c r="L716" i="5"/>
  <c r="L715" i="5"/>
  <c r="L714" i="5"/>
  <c r="L713" i="5"/>
  <c r="L712" i="5"/>
  <c r="L711" i="5"/>
  <c r="L710" i="5"/>
  <c r="L709" i="5"/>
  <c r="L708" i="5"/>
  <c r="L707" i="5"/>
  <c r="L706" i="5"/>
  <c r="L705" i="5"/>
  <c r="L704" i="5"/>
  <c r="L703" i="5"/>
  <c r="L702" i="5"/>
  <c r="L701" i="5"/>
  <c r="L700" i="5"/>
  <c r="L699" i="5"/>
  <c r="L698" i="5"/>
  <c r="L697" i="5"/>
  <c r="L696" i="5"/>
  <c r="L695" i="5"/>
  <c r="L694" i="5"/>
  <c r="L693" i="5"/>
  <c r="L692" i="5"/>
  <c r="L691" i="5"/>
  <c r="L690" i="5"/>
  <c r="L689" i="5"/>
  <c r="L688" i="5"/>
  <c r="L687" i="5"/>
  <c r="L686" i="5"/>
  <c r="L685" i="5"/>
  <c r="L684" i="5"/>
  <c r="L683" i="5"/>
  <c r="L682" i="5"/>
  <c r="L681" i="5"/>
  <c r="L680" i="5"/>
  <c r="L679" i="5"/>
  <c r="L678" i="5"/>
  <c r="L677" i="5"/>
  <c r="L676" i="5"/>
  <c r="L675" i="5"/>
  <c r="L674" i="5"/>
  <c r="L673" i="5"/>
  <c r="L672" i="5"/>
  <c r="L671" i="5"/>
  <c r="L670" i="5"/>
  <c r="L669" i="5"/>
  <c r="L668" i="5"/>
  <c r="L667" i="5"/>
  <c r="L666" i="5"/>
  <c r="L665" i="5"/>
  <c r="L664" i="5"/>
  <c r="L663" i="5"/>
  <c r="L662" i="5"/>
  <c r="L661" i="5"/>
  <c r="L660" i="5"/>
  <c r="L659" i="5"/>
  <c r="L658" i="5"/>
  <c r="L657" i="5"/>
  <c r="L656" i="5"/>
  <c r="L655" i="5"/>
  <c r="L654" i="5"/>
  <c r="L653" i="5"/>
  <c r="L652" i="5"/>
  <c r="L651" i="5"/>
  <c r="L650" i="5"/>
  <c r="L649" i="5"/>
  <c r="L648" i="5"/>
  <c r="L647" i="5"/>
  <c r="L646" i="5"/>
  <c r="L645" i="5"/>
  <c r="L644" i="5"/>
  <c r="L643" i="5"/>
  <c r="L642" i="5"/>
  <c r="L641" i="5"/>
  <c r="L640" i="5"/>
  <c r="L639" i="5"/>
  <c r="L638" i="5"/>
  <c r="L637" i="5"/>
  <c r="L636" i="5"/>
  <c r="L635" i="5"/>
  <c r="L634" i="5"/>
  <c r="L633" i="5"/>
  <c r="L632" i="5"/>
  <c r="L631" i="5"/>
  <c r="L630" i="5"/>
  <c r="L629" i="5"/>
  <c r="L628" i="5"/>
  <c r="L627" i="5"/>
  <c r="L626" i="5"/>
  <c r="L625" i="5"/>
  <c r="L624" i="5"/>
  <c r="L623" i="5"/>
  <c r="L622" i="5"/>
  <c r="L621" i="5"/>
  <c r="L620" i="5"/>
  <c r="L619" i="5"/>
  <c r="L618" i="5"/>
  <c r="L617" i="5"/>
  <c r="L616" i="5"/>
  <c r="L615" i="5"/>
  <c r="L614" i="5"/>
  <c r="L613" i="5"/>
  <c r="L612" i="5"/>
  <c r="L611" i="5"/>
  <c r="L610" i="5"/>
  <c r="L609" i="5"/>
  <c r="L608" i="5"/>
  <c r="L607" i="5"/>
  <c r="L606" i="5"/>
  <c r="L605" i="5"/>
  <c r="L604" i="5"/>
  <c r="L603" i="5"/>
  <c r="L602" i="5"/>
  <c r="L601" i="5"/>
  <c r="L600" i="5"/>
  <c r="L599" i="5"/>
  <c r="L598" i="5"/>
  <c r="L597" i="5"/>
  <c r="L596" i="5"/>
  <c r="L595" i="5"/>
  <c r="L594" i="5"/>
  <c r="L593" i="5"/>
  <c r="L592" i="5"/>
  <c r="L591" i="5"/>
  <c r="L590" i="5"/>
  <c r="L589" i="5"/>
  <c r="L588" i="5"/>
  <c r="L587" i="5"/>
  <c r="L586" i="5"/>
  <c r="L585" i="5"/>
  <c r="L584" i="5"/>
  <c r="L583" i="5"/>
  <c r="L582" i="5"/>
  <c r="L581" i="5"/>
  <c r="L580" i="5"/>
  <c r="L579" i="5"/>
  <c r="L578" i="5"/>
  <c r="L577" i="5"/>
  <c r="L576" i="5"/>
  <c r="L575" i="5"/>
  <c r="L574" i="5"/>
  <c r="L573" i="5"/>
  <c r="L572" i="5"/>
  <c r="L571" i="5"/>
  <c r="L570" i="5"/>
  <c r="L569" i="5"/>
  <c r="L568" i="5"/>
  <c r="L567" i="5"/>
  <c r="L566" i="5"/>
  <c r="L565" i="5"/>
  <c r="L564" i="5"/>
  <c r="L563" i="5"/>
  <c r="L562" i="5"/>
  <c r="L561" i="5"/>
  <c r="L560" i="5"/>
  <c r="L559" i="5"/>
  <c r="L558" i="5"/>
  <c r="L557" i="5"/>
  <c r="L556" i="5"/>
  <c r="L555" i="5"/>
  <c r="L554" i="5"/>
  <c r="L553" i="5"/>
  <c r="L552" i="5"/>
  <c r="L551" i="5"/>
  <c r="L550" i="5"/>
  <c r="L549" i="5"/>
  <c r="L548" i="5"/>
  <c r="L547" i="5"/>
  <c r="L546" i="5"/>
  <c r="L545" i="5"/>
  <c r="L544" i="5"/>
  <c r="L543" i="5"/>
  <c r="L542" i="5"/>
  <c r="L541" i="5"/>
  <c r="L540" i="5"/>
  <c r="L539" i="5"/>
  <c r="L538" i="5"/>
  <c r="L537" i="5"/>
  <c r="L536" i="5"/>
  <c r="L535" i="5"/>
  <c r="L534" i="5"/>
  <c r="L533" i="5"/>
  <c r="L532" i="5"/>
  <c r="L531" i="5"/>
  <c r="L530" i="5"/>
  <c r="L529" i="5"/>
  <c r="L528" i="5"/>
  <c r="L527" i="5"/>
  <c r="L526" i="5"/>
  <c r="L525" i="5"/>
  <c r="L524" i="5"/>
  <c r="L523" i="5"/>
  <c r="L522" i="5"/>
  <c r="L521" i="5"/>
  <c r="L520" i="5"/>
  <c r="L519" i="5"/>
  <c r="L518" i="5"/>
  <c r="L517" i="5"/>
  <c r="L516" i="5"/>
  <c r="L515" i="5"/>
  <c r="L514" i="5"/>
  <c r="L513" i="5"/>
  <c r="L512" i="5"/>
  <c r="L511" i="5"/>
  <c r="L510" i="5"/>
  <c r="L509" i="5"/>
  <c r="L508" i="5"/>
  <c r="L507" i="5"/>
  <c r="L506" i="5"/>
  <c r="L505" i="5"/>
  <c r="L504" i="5"/>
  <c r="L503" i="5"/>
  <c r="L502" i="5"/>
  <c r="L501" i="5"/>
  <c r="L500" i="5"/>
  <c r="L499" i="5"/>
  <c r="L498" i="5"/>
  <c r="L497" i="5"/>
  <c r="L496" i="5"/>
  <c r="L495" i="5"/>
  <c r="L494" i="5"/>
  <c r="L493" i="5"/>
  <c r="L492" i="5"/>
  <c r="L491" i="5"/>
  <c r="L490" i="5"/>
  <c r="L489" i="5"/>
  <c r="L488" i="5"/>
  <c r="L487" i="5"/>
  <c r="L486" i="5"/>
  <c r="L485" i="5"/>
  <c r="L484" i="5"/>
  <c r="L483" i="5"/>
  <c r="L482" i="5"/>
  <c r="L481" i="5"/>
  <c r="L480" i="5"/>
  <c r="L479" i="5"/>
  <c r="L478" i="5"/>
  <c r="L477" i="5"/>
  <c r="L476" i="5"/>
  <c r="L475" i="5"/>
  <c r="L474" i="5"/>
  <c r="L473" i="5"/>
  <c r="L472" i="5"/>
  <c r="L471" i="5"/>
  <c r="L470" i="5"/>
  <c r="L469" i="5"/>
  <c r="L468" i="5"/>
  <c r="L467" i="5"/>
  <c r="L466" i="5"/>
  <c r="L465" i="5"/>
  <c r="L464" i="5"/>
  <c r="L463" i="5"/>
  <c r="L462" i="5"/>
  <c r="L461" i="5"/>
  <c r="L460" i="5"/>
  <c r="L459" i="5"/>
  <c r="L458" i="5"/>
  <c r="L457" i="5"/>
  <c r="L456" i="5"/>
  <c r="L455" i="5"/>
  <c r="L454" i="5"/>
  <c r="L453" i="5"/>
  <c r="L452" i="5"/>
  <c r="L451" i="5"/>
  <c r="L450" i="5"/>
  <c r="L449" i="5"/>
  <c r="L448" i="5"/>
  <c r="L447" i="5"/>
  <c r="L446" i="5"/>
  <c r="L445" i="5"/>
  <c r="L444" i="5"/>
  <c r="L443" i="5"/>
  <c r="L442" i="5"/>
  <c r="L441" i="5"/>
  <c r="L440" i="5"/>
  <c r="L439" i="5"/>
  <c r="L438" i="5"/>
  <c r="L437" i="5"/>
  <c r="L436" i="5"/>
  <c r="L435" i="5"/>
  <c r="L434" i="5"/>
  <c r="L433" i="5"/>
  <c r="L432" i="5"/>
  <c r="L431" i="5"/>
  <c r="L430" i="5"/>
  <c r="L429" i="5"/>
  <c r="L428" i="5"/>
  <c r="L427" i="5"/>
  <c r="L426" i="5"/>
  <c r="L425" i="5"/>
  <c r="L424" i="5"/>
  <c r="L423" i="5"/>
  <c r="L422" i="5"/>
  <c r="L421" i="5"/>
  <c r="L420" i="5"/>
  <c r="L419" i="5"/>
  <c r="L418" i="5"/>
  <c r="L417" i="5"/>
  <c r="L416" i="5"/>
  <c r="L415" i="5"/>
  <c r="L414" i="5"/>
  <c r="L413" i="5"/>
  <c r="L412" i="5"/>
  <c r="L411" i="5"/>
  <c r="L410" i="5"/>
  <c r="L409" i="5"/>
  <c r="L408" i="5"/>
  <c r="L407" i="5"/>
  <c r="L406" i="5"/>
  <c r="L405" i="5"/>
  <c r="L404" i="5"/>
  <c r="L403" i="5"/>
  <c r="L402" i="5"/>
  <c r="L401" i="5"/>
  <c r="L400" i="5"/>
  <c r="L399" i="5"/>
  <c r="L398" i="5"/>
  <c r="L397" i="5"/>
  <c r="L396" i="5"/>
  <c r="L395" i="5"/>
  <c r="L394" i="5"/>
  <c r="L393" i="5"/>
  <c r="L392" i="5"/>
  <c r="L391" i="5"/>
  <c r="L390" i="5"/>
  <c r="L389" i="5"/>
  <c r="L388" i="5"/>
  <c r="L387" i="5"/>
  <c r="L386" i="5"/>
  <c r="L385" i="5"/>
  <c r="L384" i="5"/>
  <c r="L383" i="5"/>
  <c r="L382" i="5"/>
  <c r="L381" i="5"/>
  <c r="L380" i="5"/>
  <c r="L379" i="5"/>
  <c r="L378" i="5"/>
  <c r="L377" i="5"/>
  <c r="L376" i="5"/>
  <c r="L375" i="5"/>
  <c r="L374" i="5"/>
  <c r="L373" i="5"/>
  <c r="L372" i="5"/>
  <c r="L371" i="5"/>
  <c r="L370" i="5"/>
  <c r="L369" i="5"/>
  <c r="L368" i="5"/>
  <c r="L367" i="5"/>
  <c r="L366" i="5"/>
  <c r="L365" i="5"/>
  <c r="L364" i="5"/>
  <c r="L363" i="5"/>
  <c r="L362" i="5"/>
  <c r="L361" i="5"/>
  <c r="L360" i="5"/>
  <c r="L105" i="5"/>
  <c r="L308" i="5"/>
  <c r="L36" i="5"/>
  <c r="L126" i="5"/>
  <c r="L49" i="5"/>
  <c r="L331" i="5"/>
  <c r="L162" i="5"/>
  <c r="L264" i="5"/>
  <c r="L291" i="5"/>
  <c r="L46" i="5"/>
  <c r="L338" i="5"/>
  <c r="M338" i="5"/>
  <c r="L26" i="5"/>
  <c r="L322" i="5"/>
  <c r="L321" i="5"/>
  <c r="L189" i="5"/>
  <c r="L358" i="5"/>
  <c r="L243" i="5"/>
  <c r="L37" i="5"/>
  <c r="L337" i="5"/>
  <c r="L357" i="5"/>
  <c r="L171" i="5"/>
  <c r="L184" i="5"/>
  <c r="L306" i="5"/>
  <c r="L73" i="5"/>
  <c r="L106" i="5"/>
  <c r="L186" i="5"/>
  <c r="L304" i="5"/>
  <c r="L302" i="5"/>
  <c r="L33" i="5"/>
  <c r="L149" i="5"/>
  <c r="L301" i="5"/>
  <c r="L248" i="5"/>
  <c r="L80" i="5"/>
  <c r="L11" i="5"/>
  <c r="L356" i="5"/>
  <c r="L53" i="5"/>
  <c r="L231" i="5"/>
  <c r="L82" i="5"/>
  <c r="L250" i="5"/>
  <c r="L249" i="5"/>
  <c r="L311" i="5"/>
  <c r="L99" i="5"/>
  <c r="L181" i="5"/>
  <c r="L151" i="5"/>
  <c r="L45" i="5"/>
  <c r="L346" i="5"/>
  <c r="L278" i="5"/>
  <c r="L355" i="5"/>
  <c r="L229" i="5"/>
  <c r="L207" i="5"/>
  <c r="L68" i="5"/>
  <c r="L124" i="5"/>
  <c r="L44" i="5"/>
  <c r="L289" i="5"/>
  <c r="L235" i="5"/>
  <c r="L259" i="5"/>
  <c r="L233" i="5"/>
  <c r="L24" i="5"/>
  <c r="L219" i="5"/>
  <c r="L280" i="5"/>
  <c r="L152" i="5"/>
  <c r="L191" i="5"/>
  <c r="L190" i="5"/>
  <c r="L297" i="5"/>
  <c r="L330" i="5"/>
  <c r="L86" i="5"/>
  <c r="L323" i="5"/>
  <c r="L155" i="5"/>
  <c r="L64" i="5"/>
  <c r="L232" i="5"/>
  <c r="L305" i="5"/>
  <c r="L324" i="5"/>
  <c r="L62" i="5"/>
  <c r="L30" i="5"/>
  <c r="L300" i="5"/>
  <c r="L102" i="5"/>
  <c r="L170" i="5"/>
  <c r="L350" i="5"/>
  <c r="L66" i="5"/>
  <c r="L213" i="5"/>
  <c r="L90" i="5"/>
  <c r="L258" i="5"/>
  <c r="L21" i="5"/>
  <c r="L194" i="5"/>
  <c r="L54" i="5"/>
  <c r="L167" i="5"/>
  <c r="L202" i="5"/>
  <c r="L212" i="5"/>
  <c r="L125" i="5"/>
  <c r="L263" i="5"/>
  <c r="L316" i="5"/>
  <c r="L257" i="5"/>
  <c r="L281" i="5"/>
  <c r="L18" i="5"/>
  <c r="L34" i="5"/>
  <c r="L315" i="5"/>
  <c r="L110" i="5"/>
  <c r="L198" i="5"/>
  <c r="L121" i="5"/>
  <c r="L130" i="5"/>
  <c r="L200" i="5"/>
  <c r="L201" i="5"/>
  <c r="L329" i="5"/>
  <c r="L135" i="5"/>
  <c r="L78" i="5"/>
  <c r="L276" i="5"/>
  <c r="L336" i="5"/>
  <c r="L141" i="5"/>
  <c r="L10" i="5"/>
  <c r="L185" i="5"/>
  <c r="L295" i="5"/>
  <c r="L293" i="5"/>
  <c r="L292" i="5"/>
  <c r="L139" i="5"/>
  <c r="L150" i="5"/>
  <c r="L353" i="5"/>
  <c r="L188" i="5"/>
  <c r="L359" i="5"/>
  <c r="L255" i="5"/>
  <c r="L260" i="5"/>
  <c r="L284" i="5"/>
  <c r="L265" i="5"/>
  <c r="L272" i="5"/>
  <c r="L42" i="5"/>
  <c r="L19" i="5"/>
  <c r="L335" i="5"/>
  <c r="L98" i="5"/>
  <c r="L153" i="5"/>
  <c r="L72" i="5"/>
  <c r="L43" i="5"/>
  <c r="L334" i="5"/>
  <c r="L113" i="5"/>
  <c r="L267" i="5"/>
  <c r="L22" i="5"/>
  <c r="L320" i="5"/>
  <c r="L319" i="5"/>
  <c r="L318" i="5"/>
  <c r="L317" i="5"/>
  <c r="L333" i="5"/>
  <c r="L71" i="5"/>
  <c r="L266" i="5"/>
  <c r="L352" i="5"/>
  <c r="L67" i="5"/>
  <c r="L27" i="5"/>
  <c r="L288" i="5"/>
  <c r="L262" i="5"/>
  <c r="L51" i="5"/>
  <c r="L87" i="5"/>
  <c r="L254" i="5"/>
  <c r="L253" i="5"/>
  <c r="L252" i="5"/>
  <c r="L165" i="5"/>
  <c r="L103" i="5"/>
  <c r="L132" i="5"/>
  <c r="L310" i="5"/>
  <c r="L131" i="5"/>
  <c r="L59" i="5"/>
  <c r="L41" i="5"/>
  <c r="L211" i="5"/>
  <c r="L210" i="5"/>
  <c r="L209" i="5"/>
  <c r="L25" i="5"/>
  <c r="L217" i="5"/>
  <c r="L307" i="5"/>
  <c r="L287" i="5"/>
  <c r="L228" i="5"/>
  <c r="L91" i="5"/>
  <c r="L225" i="5"/>
  <c r="L224" i="5"/>
  <c r="L17" i="5"/>
  <c r="L83" i="5"/>
  <c r="L208" i="5"/>
  <c r="L180" i="5"/>
  <c r="L9" i="5"/>
  <c r="L223" i="5"/>
  <c r="L351" i="5"/>
  <c r="L221" i="5"/>
  <c r="L206" i="5"/>
  <c r="L145" i="5"/>
  <c r="L55" i="5"/>
  <c r="L220" i="5"/>
  <c r="L40" i="5"/>
  <c r="L325" i="5"/>
  <c r="L203" i="5"/>
  <c r="L109" i="5"/>
  <c r="L69" i="5"/>
  <c r="L65" i="5"/>
  <c r="L227" i="5"/>
  <c r="L104" i="5"/>
  <c r="L298" i="5"/>
  <c r="L108" i="5"/>
  <c r="L195" i="5"/>
  <c r="L115" i="5"/>
  <c r="L309" i="5"/>
  <c r="L8" i="5"/>
  <c r="L328" i="5"/>
  <c r="L92" i="5"/>
  <c r="L179" i="5"/>
  <c r="L81" i="5"/>
  <c r="L222" i="5"/>
  <c r="L314" i="5"/>
  <c r="L175" i="5"/>
  <c r="L38" i="5"/>
  <c r="L270" i="5"/>
  <c r="L256" i="5"/>
  <c r="L89" i="5"/>
  <c r="L12" i="5"/>
  <c r="L7" i="5"/>
  <c r="L226" i="5"/>
  <c r="L238" i="5"/>
  <c r="L174" i="5"/>
  <c r="L13" i="5"/>
  <c r="L349" i="5"/>
  <c r="L173" i="5"/>
  <c r="L290" i="5"/>
  <c r="L123" i="5"/>
  <c r="L172" i="5"/>
  <c r="L348" i="5"/>
  <c r="L77" i="5"/>
  <c r="L214" i="5"/>
  <c r="L247" i="5"/>
  <c r="L164" i="5"/>
  <c r="L347" i="5"/>
  <c r="L169" i="5"/>
  <c r="L23" i="5"/>
  <c r="L327" i="5"/>
  <c r="L16" i="5"/>
  <c r="L15" i="5"/>
  <c r="L50" i="5"/>
  <c r="L283" i="5"/>
  <c r="L216" i="5"/>
  <c r="L158" i="5"/>
  <c r="L157" i="5"/>
  <c r="L156" i="5"/>
  <c r="L137" i="5"/>
  <c r="L204" i="5"/>
  <c r="L74" i="5"/>
  <c r="L14" i="5"/>
  <c r="L197" i="5"/>
  <c r="L166" i="5"/>
  <c r="L215" i="5"/>
  <c r="L241" i="5"/>
  <c r="L242" i="5"/>
  <c r="L146" i="5"/>
  <c r="L134" i="5"/>
  <c r="L245" i="5"/>
  <c r="L332" i="5"/>
  <c r="L275" i="5"/>
  <c r="L205" i="5"/>
  <c r="L48" i="5"/>
  <c r="L140" i="5"/>
  <c r="L101" i="5"/>
  <c r="L136" i="5"/>
  <c r="L274" i="5"/>
  <c r="L279" i="5"/>
  <c r="L35" i="5"/>
  <c r="L143" i="5"/>
  <c r="L237" i="5"/>
  <c r="L345" i="5"/>
  <c r="L294" i="5"/>
  <c r="L116" i="5"/>
  <c r="L122" i="5"/>
  <c r="L273" i="5"/>
  <c r="L261" i="5"/>
  <c r="L218" i="5"/>
  <c r="L117" i="5"/>
  <c r="L129" i="5"/>
  <c r="L271" i="5"/>
  <c r="L39" i="5"/>
  <c r="L196" i="5"/>
  <c r="L142" i="5"/>
  <c r="L88" i="5"/>
  <c r="L114" i="5"/>
  <c r="L120" i="5"/>
  <c r="L112" i="5"/>
  <c r="L119" i="5"/>
  <c r="L111" i="5"/>
  <c r="L107" i="5"/>
  <c r="L240" i="5"/>
  <c r="L286" i="5"/>
  <c r="L236" i="5"/>
  <c r="L344" i="5"/>
  <c r="L100" i="5"/>
  <c r="L128" i="5"/>
  <c r="L230" i="5"/>
  <c r="L58" i="5"/>
  <c r="L234" i="5"/>
  <c r="L159" i="5"/>
  <c r="L93" i="5"/>
  <c r="L57" i="5"/>
  <c r="L182" i="5"/>
  <c r="L168" i="5"/>
  <c r="L84" i="5"/>
  <c r="L343" i="5"/>
  <c r="L239" i="5"/>
  <c r="L303" i="5"/>
  <c r="L285" i="5"/>
  <c r="L282" i="5"/>
  <c r="L193" i="5"/>
  <c r="L178" i="5"/>
  <c r="L79" i="5"/>
  <c r="L187" i="5"/>
  <c r="L97" i="5"/>
  <c r="L118" i="5"/>
  <c r="L147" i="5"/>
  <c r="L70" i="5"/>
  <c r="L127" i="5"/>
  <c r="L341" i="5"/>
  <c r="L342" i="5"/>
  <c r="L138" i="5"/>
  <c r="L296" i="5"/>
  <c r="L60" i="5"/>
  <c r="L246" i="5"/>
  <c r="L176" i="5"/>
  <c r="L61" i="5"/>
  <c r="L28" i="5"/>
  <c r="L299" i="5"/>
  <c r="L326" i="5"/>
  <c r="L163" i="5"/>
  <c r="L268" i="5"/>
  <c r="L32" i="5"/>
  <c r="L56" i="5"/>
  <c r="L154" i="5"/>
  <c r="L52" i="5"/>
  <c r="L161" i="5"/>
  <c r="L340" i="5"/>
  <c r="L94" i="5"/>
  <c r="L354" i="5"/>
  <c r="L177" i="5"/>
  <c r="L313" i="5"/>
  <c r="L95" i="5"/>
  <c r="L251" i="5"/>
  <c r="L31" i="5"/>
  <c r="L192" i="5"/>
  <c r="L133" i="5"/>
  <c r="L339" i="5"/>
  <c r="L160" i="5"/>
  <c r="L183" i="5"/>
  <c r="L96" i="5"/>
  <c r="L148" i="5"/>
  <c r="L277" i="5"/>
  <c r="L29" i="5"/>
  <c r="L76" i="5"/>
  <c r="L75" i="5"/>
  <c r="L63" i="5"/>
  <c r="L85" i="5"/>
  <c r="L6" i="5"/>
  <c r="L47" i="5"/>
  <c r="L312" i="5"/>
  <c r="L20" i="5"/>
  <c r="B6" i="5"/>
  <c r="B11" i="6"/>
  <c r="B12" i="6"/>
  <c r="B13" i="6"/>
  <c r="B14" i="6"/>
  <c r="B15" i="6"/>
  <c r="B16" i="6"/>
  <c r="B17" i="6"/>
  <c r="B18" i="6"/>
  <c r="B19" i="6"/>
  <c r="B20" i="6"/>
  <c r="B21" i="6"/>
  <c r="B22" i="6"/>
  <c r="B23" i="6"/>
  <c r="B24" i="6"/>
  <c r="B25" i="6"/>
  <c r="B26" i="6"/>
  <c r="B27" i="6"/>
  <c r="B28" i="6"/>
  <c r="B29" i="6"/>
  <c r="B30" i="6"/>
  <c r="B31" i="6"/>
  <c r="B32" i="6"/>
  <c r="B33" i="6"/>
  <c r="B34" i="6"/>
  <c r="B35" i="6"/>
  <c r="B36" i="6"/>
  <c r="B37" i="6"/>
  <c r="B38" i="6"/>
  <c r="B39" i="6"/>
  <c r="B40" i="6"/>
  <c r="B41" i="6"/>
  <c r="B42" i="6"/>
  <c r="B43" i="6"/>
  <c r="B44" i="6"/>
  <c r="B45" i="6"/>
  <c r="B46" i="6"/>
  <c r="B47" i="6"/>
  <c r="B48" i="6"/>
  <c r="B49" i="6"/>
  <c r="B50" i="6"/>
  <c r="B51" i="6"/>
  <c r="B52" i="6"/>
  <c r="B53" i="6"/>
  <c r="B54" i="6"/>
  <c r="B55" i="6"/>
  <c r="B56" i="6"/>
  <c r="B57" i="6"/>
  <c r="B58" i="6"/>
  <c r="B59" i="6"/>
  <c r="B60" i="6"/>
  <c r="B61" i="6"/>
  <c r="B62" i="6"/>
  <c r="B63" i="6"/>
  <c r="B64" i="6"/>
  <c r="B65" i="6"/>
  <c r="B66" i="6"/>
  <c r="B67" i="6"/>
  <c r="B68" i="6"/>
  <c r="B69" i="6"/>
  <c r="B70" i="6"/>
  <c r="B71" i="6"/>
  <c r="B72" i="6"/>
  <c r="B73" i="6"/>
  <c r="B74" i="6"/>
  <c r="B75" i="6"/>
  <c r="B76" i="6"/>
  <c r="B77" i="6"/>
  <c r="B78" i="6"/>
  <c r="B79" i="6"/>
  <c r="B80" i="6"/>
  <c r="B81" i="6"/>
  <c r="B82" i="6"/>
  <c r="B83" i="6"/>
  <c r="B84" i="6"/>
  <c r="B85" i="6"/>
  <c r="B86" i="6"/>
  <c r="B87" i="6"/>
  <c r="B88" i="6"/>
  <c r="B89" i="6"/>
  <c r="B90" i="6"/>
  <c r="B91" i="6"/>
  <c r="B92" i="6"/>
  <c r="B93" i="6"/>
  <c r="B94" i="6"/>
  <c r="B95" i="6"/>
  <c r="B96" i="6"/>
  <c r="B97" i="6"/>
  <c r="B98" i="6"/>
  <c r="B99" i="6"/>
  <c r="B100" i="6"/>
  <c r="B101" i="6"/>
  <c r="B102" i="6"/>
  <c r="B103" i="6"/>
  <c r="B104" i="6"/>
  <c r="B105" i="6"/>
  <c r="B106" i="6"/>
  <c r="B107" i="6"/>
  <c r="B108" i="6"/>
  <c r="B109" i="6"/>
  <c r="B110" i="6"/>
  <c r="B111" i="6"/>
  <c r="B112" i="6"/>
  <c r="B113" i="6"/>
  <c r="B114" i="6"/>
  <c r="B115" i="6"/>
  <c r="B116" i="6"/>
  <c r="B117" i="6"/>
  <c r="B118" i="6"/>
  <c r="B119" i="6"/>
  <c r="B120" i="6"/>
  <c r="B121" i="6"/>
  <c r="B122" i="6"/>
  <c r="B123" i="6"/>
  <c r="B124" i="6"/>
  <c r="B125" i="6"/>
  <c r="B126" i="6"/>
  <c r="B127" i="6"/>
  <c r="B128" i="6"/>
  <c r="B129" i="6"/>
  <c r="B130" i="6"/>
  <c r="B131" i="6"/>
  <c r="B132" i="6"/>
  <c r="B133" i="6"/>
  <c r="B134" i="6"/>
  <c r="B135" i="6"/>
  <c r="B136" i="6"/>
  <c r="B137" i="6"/>
  <c r="B138" i="6"/>
  <c r="B139" i="6"/>
  <c r="B140" i="6"/>
  <c r="B141" i="6"/>
  <c r="B142" i="6"/>
  <c r="B143" i="6"/>
  <c r="B144" i="6"/>
  <c r="B145" i="6"/>
  <c r="B146" i="6"/>
  <c r="B147" i="6"/>
  <c r="B148" i="6"/>
  <c r="B149" i="6"/>
  <c r="B150" i="6"/>
  <c r="B151" i="6"/>
  <c r="B152" i="6"/>
  <c r="B153" i="6"/>
  <c r="B154" i="6"/>
  <c r="B155" i="6"/>
  <c r="B156" i="6"/>
  <c r="B157" i="6"/>
  <c r="B158" i="6"/>
  <c r="B159" i="6"/>
  <c r="B160" i="6"/>
  <c r="B161" i="6"/>
  <c r="B162" i="6"/>
  <c r="B163" i="6"/>
  <c r="B164" i="6"/>
  <c r="B165" i="6"/>
  <c r="B166" i="6"/>
  <c r="B167" i="6"/>
  <c r="B168" i="6"/>
  <c r="B169" i="6"/>
  <c r="B170" i="6"/>
  <c r="B171" i="6"/>
  <c r="B172" i="6"/>
  <c r="B173" i="6"/>
  <c r="B174" i="6"/>
  <c r="B175" i="6"/>
  <c r="B176" i="6"/>
  <c r="B177" i="6"/>
  <c r="B178" i="6"/>
  <c r="B179" i="6"/>
  <c r="B180" i="6"/>
  <c r="B181" i="6"/>
  <c r="B182" i="6"/>
  <c r="B183" i="6"/>
  <c r="B184" i="6"/>
  <c r="B185" i="6"/>
  <c r="B186" i="6"/>
  <c r="B187" i="6"/>
  <c r="B188" i="6"/>
  <c r="B189" i="6"/>
  <c r="B190" i="6"/>
  <c r="B191" i="6"/>
  <c r="B192" i="6"/>
  <c r="B193" i="6"/>
  <c r="B194" i="6"/>
  <c r="B195" i="6"/>
  <c r="B196" i="6"/>
  <c r="B197" i="6"/>
  <c r="B198" i="6"/>
  <c r="B199" i="6"/>
  <c r="B200" i="6"/>
  <c r="B201" i="6"/>
  <c r="B202" i="6"/>
  <c r="B203" i="6"/>
  <c r="B204" i="6"/>
  <c r="B205" i="6"/>
  <c r="B206" i="6"/>
  <c r="B207" i="6"/>
  <c r="B208" i="6"/>
  <c r="B209" i="6"/>
  <c r="B210" i="6"/>
  <c r="B211" i="6"/>
  <c r="B212" i="6"/>
  <c r="B213" i="6"/>
  <c r="B214" i="6"/>
  <c r="B215" i="6"/>
  <c r="B216" i="6"/>
  <c r="B217" i="6"/>
  <c r="B218" i="6"/>
  <c r="B219" i="6"/>
  <c r="B220" i="6"/>
  <c r="B221" i="6"/>
  <c r="B222" i="6"/>
  <c r="B223" i="6"/>
  <c r="B224" i="6"/>
  <c r="B225" i="6"/>
  <c r="B226" i="6"/>
  <c r="B227" i="6"/>
  <c r="B228" i="6"/>
  <c r="B229" i="6"/>
  <c r="B230" i="6"/>
  <c r="B231" i="6"/>
  <c r="B232" i="6"/>
  <c r="B233" i="6"/>
  <c r="B234" i="6"/>
  <c r="B235" i="6"/>
  <c r="B236" i="6"/>
  <c r="B237" i="6"/>
  <c r="B238" i="6"/>
  <c r="B239" i="6"/>
  <c r="B240" i="6"/>
  <c r="B241" i="6"/>
  <c r="B242" i="6"/>
  <c r="B243" i="6"/>
  <c r="B244" i="6"/>
  <c r="B245" i="6"/>
  <c r="B246" i="6"/>
  <c r="B247" i="6"/>
  <c r="B248" i="6"/>
  <c r="B249" i="6"/>
  <c r="B250" i="6"/>
  <c r="B251" i="6"/>
  <c r="B252" i="6"/>
  <c r="B253" i="6"/>
  <c r="B254" i="6"/>
  <c r="B255" i="6"/>
  <c r="B256" i="6"/>
  <c r="B257" i="6"/>
  <c r="B258" i="6"/>
  <c r="B259" i="6"/>
  <c r="B260" i="6"/>
  <c r="B261" i="6"/>
  <c r="B262" i="6"/>
  <c r="B263" i="6"/>
  <c r="B264" i="6"/>
  <c r="B265" i="6"/>
  <c r="B266" i="6"/>
  <c r="B267" i="6"/>
  <c r="B268" i="6"/>
  <c r="B269" i="6"/>
  <c r="B270" i="6"/>
  <c r="B271" i="6"/>
  <c r="B272" i="6"/>
  <c r="B273" i="6"/>
  <c r="B274" i="6"/>
  <c r="B275" i="6"/>
  <c r="B276" i="6"/>
  <c r="B277" i="6"/>
  <c r="B278" i="6"/>
  <c r="B279" i="6"/>
  <c r="B280" i="6"/>
  <c r="B281" i="6"/>
  <c r="B282" i="6"/>
  <c r="B283" i="6"/>
  <c r="B284" i="6"/>
  <c r="B285" i="6"/>
  <c r="B286" i="6"/>
  <c r="B287" i="6"/>
  <c r="B288" i="6"/>
  <c r="B289" i="6"/>
  <c r="B290" i="6"/>
  <c r="B291" i="6"/>
  <c r="B292" i="6"/>
  <c r="B293" i="6"/>
  <c r="B294" i="6"/>
  <c r="B295" i="6"/>
  <c r="B296" i="6"/>
  <c r="B297" i="6"/>
  <c r="B298" i="6"/>
  <c r="B299" i="6"/>
  <c r="B300" i="6"/>
  <c r="B301" i="6"/>
  <c r="B302" i="6"/>
  <c r="B303" i="6"/>
  <c r="B304" i="6"/>
  <c r="B305" i="6"/>
  <c r="B306" i="6"/>
  <c r="B307" i="6"/>
  <c r="B308" i="6"/>
  <c r="B309" i="6"/>
  <c r="B310" i="6"/>
  <c r="B311" i="6"/>
  <c r="B312" i="6"/>
  <c r="B313" i="6"/>
  <c r="B314" i="6"/>
  <c r="B315" i="6"/>
  <c r="B316" i="6"/>
  <c r="B317" i="6"/>
  <c r="B318" i="6"/>
  <c r="B319" i="6"/>
  <c r="B320" i="6"/>
  <c r="B321" i="6"/>
  <c r="B322" i="6"/>
  <c r="B323" i="6"/>
  <c r="B324" i="6"/>
  <c r="B325" i="6"/>
  <c r="B326" i="6"/>
  <c r="B327" i="6"/>
  <c r="B328" i="6"/>
  <c r="B329" i="6"/>
  <c r="B330" i="6"/>
  <c r="B331" i="6"/>
  <c r="B332" i="6"/>
  <c r="B333" i="6"/>
  <c r="B334" i="6"/>
  <c r="B335" i="6"/>
  <c r="B336" i="6"/>
  <c r="B337" i="6"/>
  <c r="B338" i="6"/>
  <c r="B339" i="6"/>
  <c r="B340" i="6"/>
  <c r="B341" i="6"/>
  <c r="B342" i="6"/>
  <c r="B343" i="6"/>
  <c r="B344" i="6"/>
  <c r="B345" i="6"/>
  <c r="B346" i="6"/>
  <c r="B347" i="6"/>
  <c r="B348" i="6"/>
  <c r="B349" i="6"/>
  <c r="B350" i="6"/>
  <c r="B351" i="6"/>
  <c r="B352" i="6"/>
  <c r="B353" i="6"/>
  <c r="B354" i="6"/>
  <c r="B355" i="6"/>
  <c r="B356" i="6"/>
  <c r="B357" i="6"/>
  <c r="B358" i="6"/>
  <c r="B359" i="6"/>
  <c r="B360" i="6"/>
  <c r="B361" i="6"/>
  <c r="B362" i="6"/>
  <c r="B363" i="6"/>
  <c r="B364" i="6"/>
  <c r="B365" i="6"/>
  <c r="B366" i="6"/>
  <c r="B367" i="6"/>
  <c r="B368" i="6"/>
  <c r="B369" i="6"/>
  <c r="B370" i="6"/>
  <c r="B371" i="6"/>
  <c r="B372" i="6"/>
  <c r="B373" i="6"/>
  <c r="B374" i="6"/>
  <c r="B375" i="6"/>
  <c r="B376" i="6"/>
  <c r="B377" i="6"/>
  <c r="B378" i="6"/>
  <c r="B379" i="6"/>
  <c r="B380" i="6"/>
  <c r="B381" i="6"/>
  <c r="B382" i="6"/>
  <c r="B383" i="6"/>
  <c r="B384" i="6"/>
  <c r="B385" i="6"/>
  <c r="B386" i="6"/>
  <c r="B387" i="6"/>
  <c r="B388" i="6"/>
  <c r="B389" i="6"/>
  <c r="B390" i="6"/>
  <c r="B391" i="6"/>
  <c r="B392" i="6"/>
  <c r="B393" i="6"/>
  <c r="B394" i="6"/>
  <c r="B395" i="6"/>
  <c r="B396" i="6"/>
  <c r="B397" i="6"/>
  <c r="B398" i="6"/>
  <c r="B399" i="6"/>
  <c r="B400" i="6"/>
  <c r="B401" i="6"/>
  <c r="B402" i="6"/>
  <c r="B403" i="6"/>
  <c r="B404" i="6"/>
  <c r="B405" i="6"/>
  <c r="B406" i="6"/>
  <c r="B407" i="6"/>
  <c r="B408" i="6"/>
  <c r="B409" i="6"/>
  <c r="B410" i="6"/>
  <c r="B411" i="6"/>
  <c r="B412" i="6"/>
  <c r="B413" i="6"/>
  <c r="B414" i="6"/>
  <c r="B415" i="6"/>
  <c r="B416" i="6"/>
  <c r="B417" i="6"/>
  <c r="B418" i="6"/>
  <c r="B419" i="6"/>
  <c r="B420" i="6"/>
  <c r="B421" i="6"/>
  <c r="B422" i="6"/>
  <c r="B423" i="6"/>
  <c r="B424" i="6"/>
  <c r="B425" i="6"/>
  <c r="B426" i="6"/>
  <c r="B427" i="6"/>
  <c r="B428" i="6"/>
  <c r="B429" i="6"/>
  <c r="B430" i="6"/>
  <c r="B431" i="6"/>
  <c r="B432" i="6"/>
  <c r="B433" i="6"/>
  <c r="B434" i="6"/>
  <c r="B435" i="6"/>
  <c r="B436" i="6"/>
  <c r="B437" i="6"/>
  <c r="B438" i="6"/>
  <c r="B439" i="6"/>
  <c r="B440" i="6"/>
  <c r="B441" i="6"/>
  <c r="B442" i="6"/>
  <c r="B443" i="6"/>
  <c r="B444" i="6"/>
  <c r="B445" i="6"/>
  <c r="B446" i="6"/>
  <c r="B447" i="6"/>
  <c r="B448" i="6"/>
  <c r="B449" i="6"/>
  <c r="B450" i="6"/>
  <c r="B451" i="6"/>
  <c r="B452" i="6"/>
  <c r="B453" i="6"/>
  <c r="B454" i="6"/>
  <c r="B455" i="6"/>
  <c r="B456" i="6"/>
  <c r="B457" i="6"/>
  <c r="B458" i="6"/>
  <c r="B459" i="6"/>
  <c r="B460" i="6"/>
  <c r="B461" i="6"/>
  <c r="B462" i="6"/>
  <c r="B463" i="6"/>
  <c r="B464" i="6"/>
  <c r="B465" i="6"/>
  <c r="B466" i="6"/>
  <c r="B467" i="6"/>
  <c r="B468" i="6"/>
  <c r="B469" i="6"/>
  <c r="B470" i="6"/>
  <c r="B471" i="6"/>
  <c r="B472" i="6"/>
  <c r="B473" i="6"/>
  <c r="B474" i="6"/>
  <c r="B475" i="6"/>
  <c r="B476" i="6"/>
  <c r="B477" i="6"/>
  <c r="B478" i="6"/>
  <c r="B479" i="6"/>
  <c r="B480" i="6"/>
  <c r="B481" i="6"/>
  <c r="B482" i="6"/>
  <c r="B483" i="6"/>
  <c r="B484" i="6"/>
  <c r="B485" i="6"/>
  <c r="B486" i="6"/>
  <c r="B487" i="6"/>
  <c r="B488" i="6"/>
  <c r="B489" i="6"/>
  <c r="B490" i="6"/>
  <c r="B491" i="6"/>
  <c r="B492" i="6"/>
  <c r="B493" i="6"/>
  <c r="B494" i="6"/>
  <c r="B495" i="6"/>
  <c r="B496" i="6"/>
  <c r="B497" i="6"/>
  <c r="B498" i="6"/>
  <c r="B499" i="6"/>
  <c r="B500" i="6"/>
  <c r="B501" i="6"/>
  <c r="B502" i="6"/>
  <c r="B503" i="6"/>
  <c r="B504" i="6"/>
  <c r="B505" i="6"/>
  <c r="B506" i="6"/>
  <c r="B507" i="6"/>
  <c r="B508" i="6"/>
  <c r="B509" i="6"/>
  <c r="B510" i="6"/>
  <c r="B511" i="6"/>
  <c r="B512" i="6"/>
  <c r="B513" i="6"/>
  <c r="B514" i="6"/>
  <c r="B515" i="6"/>
  <c r="B516" i="6"/>
  <c r="B517" i="6"/>
  <c r="B518" i="6"/>
  <c r="B519" i="6"/>
  <c r="B520" i="6"/>
  <c r="B521" i="6"/>
  <c r="B522" i="6"/>
  <c r="B523" i="6"/>
  <c r="B524" i="6"/>
  <c r="B525" i="6"/>
  <c r="B526" i="6"/>
  <c r="B527" i="6"/>
  <c r="B528" i="6"/>
  <c r="B529" i="6"/>
  <c r="B530" i="6"/>
  <c r="B531" i="6"/>
  <c r="B532" i="6"/>
  <c r="B533" i="6"/>
  <c r="B534" i="6"/>
  <c r="B535" i="6"/>
  <c r="B536" i="6"/>
  <c r="B537" i="6"/>
  <c r="B538" i="6"/>
  <c r="B539" i="6"/>
  <c r="B540" i="6"/>
  <c r="B541" i="6"/>
  <c r="B542" i="6"/>
  <c r="B543" i="6"/>
  <c r="B544" i="6"/>
  <c r="B545" i="6"/>
  <c r="B546" i="6"/>
  <c r="B547" i="6"/>
  <c r="B548" i="6"/>
  <c r="B549" i="6"/>
  <c r="B550" i="6"/>
  <c r="B551" i="6"/>
  <c r="B552" i="6"/>
  <c r="B553" i="6"/>
  <c r="B554" i="6"/>
  <c r="B555" i="6"/>
  <c r="B556" i="6"/>
  <c r="B557" i="6"/>
  <c r="B558" i="6"/>
  <c r="B559" i="6"/>
  <c r="B560" i="6"/>
  <c r="B561" i="6"/>
  <c r="B562" i="6"/>
  <c r="B563" i="6"/>
  <c r="B564" i="6"/>
  <c r="B565" i="6"/>
  <c r="B566" i="6"/>
  <c r="B567" i="6"/>
  <c r="B568" i="6"/>
  <c r="B569" i="6"/>
  <c r="B570" i="6"/>
  <c r="B571" i="6"/>
  <c r="B572" i="6"/>
  <c r="B573" i="6"/>
  <c r="B574" i="6"/>
  <c r="B575" i="6"/>
  <c r="B576" i="6"/>
  <c r="B577" i="6"/>
  <c r="B578" i="6"/>
  <c r="B579" i="6"/>
  <c r="B580" i="6"/>
  <c r="B581" i="6"/>
  <c r="B582" i="6"/>
  <c r="B583" i="6"/>
  <c r="B584" i="6"/>
  <c r="B585" i="6"/>
  <c r="B586" i="6"/>
  <c r="B587" i="6"/>
  <c r="B588" i="6"/>
  <c r="B589" i="6"/>
  <c r="B590" i="6"/>
  <c r="B591" i="6"/>
  <c r="B592" i="6"/>
  <c r="B593" i="6"/>
  <c r="B594" i="6"/>
  <c r="B595" i="6"/>
  <c r="B596" i="6"/>
  <c r="B597" i="6"/>
  <c r="B598" i="6"/>
  <c r="B599" i="6"/>
  <c r="B600" i="6"/>
  <c r="B601" i="6"/>
  <c r="B602" i="6"/>
  <c r="B603" i="6"/>
  <c r="B604" i="6"/>
  <c r="B605" i="6"/>
  <c r="B606" i="6"/>
  <c r="B607" i="6"/>
  <c r="B608" i="6"/>
  <c r="B609" i="6"/>
  <c r="B610" i="6"/>
  <c r="B611" i="6"/>
  <c r="B612" i="6"/>
  <c r="B613" i="6"/>
  <c r="B614" i="6"/>
  <c r="B615" i="6"/>
  <c r="B616" i="6"/>
  <c r="B617" i="6"/>
  <c r="B618" i="6"/>
  <c r="B619" i="6"/>
  <c r="B620" i="6"/>
  <c r="B621" i="6"/>
  <c r="B622" i="6"/>
  <c r="B623" i="6"/>
  <c r="B624" i="6"/>
  <c r="B625" i="6"/>
  <c r="B626" i="6"/>
  <c r="B627" i="6"/>
  <c r="B628" i="6"/>
  <c r="B629" i="6"/>
  <c r="B630" i="6"/>
  <c r="B631" i="6"/>
  <c r="B632" i="6"/>
  <c r="B633" i="6"/>
  <c r="B634" i="6"/>
  <c r="B635" i="6"/>
  <c r="B636" i="6"/>
  <c r="B637" i="6"/>
  <c r="B638" i="6"/>
  <c r="B639" i="6"/>
  <c r="B640" i="6"/>
  <c r="B641" i="6"/>
  <c r="B642" i="6"/>
  <c r="B643" i="6"/>
  <c r="B644" i="6"/>
  <c r="B645" i="6"/>
  <c r="B646" i="6"/>
  <c r="B647" i="6"/>
  <c r="B648" i="6"/>
  <c r="B649" i="6"/>
  <c r="B650" i="6"/>
  <c r="B651" i="6"/>
  <c r="B652" i="6"/>
  <c r="B653" i="6"/>
  <c r="B654" i="6"/>
  <c r="B655" i="6"/>
  <c r="B656" i="6"/>
  <c r="B657" i="6"/>
  <c r="B658" i="6"/>
  <c r="B659" i="6"/>
  <c r="B660" i="6"/>
  <c r="B661" i="6"/>
  <c r="B662" i="6"/>
  <c r="B663" i="6"/>
  <c r="B664" i="6"/>
  <c r="B665" i="6"/>
  <c r="B666" i="6"/>
  <c r="B667" i="6"/>
  <c r="B668" i="6"/>
  <c r="B669" i="6"/>
  <c r="B670" i="6"/>
  <c r="B671" i="6"/>
  <c r="B672" i="6"/>
  <c r="B673" i="6"/>
  <c r="B674" i="6"/>
  <c r="B675" i="6"/>
  <c r="B676" i="6"/>
  <c r="B677" i="6"/>
  <c r="B678" i="6"/>
  <c r="B679" i="6"/>
  <c r="B680" i="6"/>
  <c r="B681" i="6"/>
  <c r="B682" i="6"/>
  <c r="B683" i="6"/>
  <c r="B684" i="6"/>
  <c r="B685" i="6"/>
  <c r="B686" i="6"/>
  <c r="B687" i="6"/>
  <c r="B688" i="6"/>
  <c r="B689" i="6"/>
  <c r="B690" i="6"/>
  <c r="B691" i="6"/>
  <c r="B692" i="6"/>
  <c r="B693" i="6"/>
  <c r="B694" i="6"/>
  <c r="B695" i="6"/>
  <c r="B696" i="6"/>
  <c r="B697" i="6"/>
  <c r="B698" i="6"/>
  <c r="B699" i="6"/>
  <c r="B700" i="6"/>
  <c r="B701" i="6"/>
  <c r="B702" i="6"/>
  <c r="B703" i="6"/>
  <c r="B704" i="6"/>
  <c r="B705" i="6"/>
  <c r="B706" i="6"/>
  <c r="B707" i="6"/>
  <c r="B708" i="6"/>
  <c r="B709" i="6"/>
  <c r="B710" i="6"/>
  <c r="B711" i="6"/>
  <c r="B712" i="6"/>
  <c r="B713" i="6"/>
  <c r="B714" i="6"/>
  <c r="B715" i="6"/>
  <c r="B716" i="6"/>
  <c r="B717" i="6"/>
  <c r="B718" i="6"/>
  <c r="B719" i="6"/>
  <c r="B720" i="6"/>
  <c r="B721" i="6"/>
  <c r="B722" i="6"/>
  <c r="B723" i="6"/>
  <c r="B724" i="6"/>
  <c r="B725" i="6"/>
  <c r="B726" i="6"/>
  <c r="B727" i="6"/>
  <c r="B728" i="6"/>
  <c r="B729" i="6"/>
  <c r="B730" i="6"/>
  <c r="B731" i="6"/>
  <c r="B732" i="6"/>
  <c r="B733" i="6"/>
  <c r="B734" i="6"/>
  <c r="B735" i="6"/>
  <c r="B736" i="6"/>
  <c r="B737" i="6"/>
  <c r="B738" i="6"/>
  <c r="B739" i="6"/>
  <c r="B740" i="6"/>
  <c r="B741" i="6"/>
  <c r="B742" i="6"/>
  <c r="B743" i="6"/>
  <c r="B744" i="6"/>
  <c r="B745" i="6"/>
  <c r="B746" i="6"/>
  <c r="B747" i="6"/>
  <c r="B748" i="6"/>
  <c r="B749" i="6"/>
  <c r="B750" i="6"/>
  <c r="B751" i="6"/>
  <c r="B752" i="6"/>
  <c r="B753" i="6"/>
  <c r="B754" i="6"/>
  <c r="B755" i="6"/>
  <c r="B756" i="6"/>
  <c r="B757" i="6"/>
  <c r="B758" i="6"/>
  <c r="B759" i="6"/>
  <c r="B760" i="6"/>
  <c r="B761" i="6"/>
  <c r="B762" i="6"/>
  <c r="B763" i="6"/>
  <c r="B764" i="6"/>
  <c r="B765" i="6"/>
  <c r="B766" i="6"/>
  <c r="B767" i="6"/>
  <c r="B768" i="6"/>
  <c r="B769" i="6"/>
  <c r="B770" i="6"/>
  <c r="B771" i="6"/>
  <c r="B772" i="6"/>
  <c r="B773" i="6"/>
  <c r="B774" i="6"/>
  <c r="B775" i="6"/>
  <c r="B776" i="6"/>
  <c r="B777" i="6"/>
  <c r="B778" i="6"/>
  <c r="B779" i="6"/>
  <c r="B780" i="6"/>
  <c r="B781" i="6"/>
  <c r="B782" i="6"/>
  <c r="B783" i="6"/>
  <c r="B784" i="6"/>
  <c r="B785" i="6"/>
  <c r="B786" i="6"/>
  <c r="B787" i="6"/>
  <c r="B788" i="6"/>
  <c r="B789" i="6"/>
  <c r="B790" i="6"/>
  <c r="B791" i="6"/>
  <c r="B792" i="6"/>
  <c r="B793" i="6"/>
  <c r="B794" i="6"/>
  <c r="B795" i="6"/>
  <c r="B796" i="6"/>
  <c r="B797" i="6"/>
  <c r="B798" i="6"/>
  <c r="B799" i="6"/>
  <c r="B800" i="6"/>
  <c r="B801" i="6"/>
  <c r="B802" i="6"/>
  <c r="B803" i="6"/>
  <c r="B804" i="6"/>
  <c r="B805" i="6"/>
  <c r="B806" i="6"/>
  <c r="B807" i="6"/>
  <c r="B808" i="6"/>
  <c r="B809" i="6"/>
  <c r="B810" i="6"/>
  <c r="B811" i="6"/>
  <c r="B812" i="6"/>
  <c r="B813" i="6"/>
  <c r="B814" i="6"/>
  <c r="B815" i="6"/>
  <c r="B816" i="6"/>
  <c r="B817" i="6"/>
  <c r="B818" i="6"/>
  <c r="B819" i="6"/>
  <c r="B820" i="6"/>
  <c r="B821" i="6"/>
  <c r="B822" i="6"/>
  <c r="B823" i="6"/>
  <c r="B824" i="6"/>
  <c r="B825" i="6"/>
  <c r="B826" i="6"/>
  <c r="B827" i="6"/>
  <c r="B828" i="6"/>
  <c r="B829" i="6"/>
  <c r="B830" i="6"/>
  <c r="B831" i="6"/>
  <c r="B832" i="6"/>
  <c r="B833" i="6"/>
  <c r="B834" i="6"/>
  <c r="B835" i="6"/>
  <c r="B836" i="6"/>
  <c r="B837" i="6"/>
  <c r="B838" i="6"/>
  <c r="B839" i="6"/>
  <c r="B840" i="6"/>
  <c r="B841" i="6"/>
  <c r="B842" i="6"/>
  <c r="B843" i="6"/>
  <c r="B844" i="6"/>
  <c r="B845" i="6"/>
  <c r="B846" i="6"/>
  <c r="B847" i="6"/>
  <c r="B848" i="6"/>
  <c r="B849" i="6"/>
  <c r="B850" i="6"/>
  <c r="B851" i="6"/>
  <c r="B852" i="6"/>
  <c r="B853" i="6"/>
  <c r="B854" i="6"/>
  <c r="B855" i="6"/>
  <c r="B856" i="6"/>
  <c r="B857" i="6"/>
  <c r="B858" i="6"/>
  <c r="B859" i="6"/>
  <c r="B860" i="6"/>
  <c r="B861" i="6"/>
  <c r="B862" i="6"/>
  <c r="B863" i="6"/>
  <c r="B864" i="6"/>
  <c r="B865" i="6"/>
  <c r="B866" i="6"/>
  <c r="B867" i="6"/>
  <c r="B868" i="6"/>
  <c r="B869" i="6"/>
  <c r="B870" i="6"/>
  <c r="B871" i="6"/>
  <c r="B872" i="6"/>
  <c r="B873" i="6"/>
  <c r="B874" i="6"/>
  <c r="B875" i="6"/>
  <c r="B876" i="6"/>
  <c r="B877" i="6"/>
  <c r="B878" i="6"/>
  <c r="B879" i="6"/>
  <c r="B880" i="6"/>
  <c r="B881" i="6"/>
  <c r="B882" i="6"/>
  <c r="B883" i="6"/>
  <c r="B884" i="6"/>
  <c r="B885" i="6"/>
  <c r="B886" i="6"/>
  <c r="B887" i="6"/>
  <c r="B888" i="6"/>
  <c r="B889" i="6"/>
  <c r="B890" i="6"/>
  <c r="B891" i="6"/>
  <c r="B892" i="6"/>
  <c r="B893" i="6"/>
  <c r="B894" i="6"/>
  <c r="B895" i="6"/>
  <c r="B896" i="6"/>
  <c r="B897" i="6"/>
  <c r="B898" i="6"/>
  <c r="B899" i="6"/>
  <c r="B900" i="6"/>
  <c r="B901" i="6"/>
  <c r="B902" i="6"/>
  <c r="B903" i="6"/>
  <c r="B904" i="6"/>
  <c r="B905" i="6"/>
  <c r="B906" i="6"/>
  <c r="B907" i="6"/>
  <c r="B908" i="6"/>
  <c r="B909" i="6"/>
  <c r="B910" i="6"/>
  <c r="B911" i="6"/>
  <c r="B912" i="6"/>
  <c r="B913" i="6"/>
  <c r="B914" i="6"/>
  <c r="B915" i="6"/>
  <c r="B916" i="6"/>
  <c r="B917" i="6"/>
  <c r="B918" i="6"/>
  <c r="B919" i="6"/>
  <c r="B920" i="6"/>
  <c r="B921" i="6"/>
  <c r="B922" i="6"/>
  <c r="B923" i="6"/>
  <c r="B924" i="6"/>
  <c r="B925" i="6"/>
  <c r="B926" i="6"/>
  <c r="B927" i="6"/>
  <c r="B928" i="6"/>
  <c r="B929" i="6"/>
  <c r="B930" i="6"/>
  <c r="B931" i="6"/>
  <c r="B932" i="6"/>
  <c r="B933" i="6"/>
  <c r="B934" i="6"/>
  <c r="B935" i="6"/>
  <c r="B936" i="6"/>
  <c r="B937" i="6"/>
  <c r="B938" i="6"/>
  <c r="B939" i="6"/>
  <c r="B940" i="6"/>
  <c r="B941" i="6"/>
  <c r="B942" i="6"/>
  <c r="B943" i="6"/>
  <c r="B944" i="6"/>
  <c r="B945" i="6"/>
  <c r="B946" i="6"/>
  <c r="B947" i="6"/>
  <c r="B948" i="6"/>
  <c r="B949" i="6"/>
  <c r="B950" i="6"/>
  <c r="B951" i="6"/>
  <c r="B952" i="6"/>
  <c r="B953" i="6"/>
  <c r="B954" i="6"/>
  <c r="B955" i="6"/>
  <c r="B956" i="6"/>
  <c r="B957" i="6"/>
  <c r="B958" i="6"/>
  <c r="B959" i="6"/>
  <c r="B960" i="6"/>
  <c r="B961" i="6"/>
  <c r="B962" i="6"/>
  <c r="B963" i="6"/>
  <c r="B964" i="6"/>
  <c r="B965" i="6"/>
  <c r="B966" i="6"/>
  <c r="B967" i="6"/>
  <c r="B968" i="6"/>
  <c r="B969" i="6"/>
  <c r="B970" i="6"/>
  <c r="B971" i="6"/>
  <c r="B972" i="6"/>
  <c r="B973" i="6"/>
  <c r="B974" i="6"/>
  <c r="B975" i="6"/>
  <c r="B976" i="6"/>
  <c r="B977" i="6"/>
  <c r="B978" i="6"/>
  <c r="B979" i="6"/>
  <c r="B980" i="6"/>
  <c r="B981" i="6"/>
  <c r="B982" i="6"/>
  <c r="B983" i="6"/>
  <c r="B984" i="6"/>
  <c r="B985" i="6"/>
  <c r="B986" i="6"/>
  <c r="B987" i="6"/>
  <c r="B988" i="6"/>
  <c r="B989" i="6"/>
  <c r="B990" i="6"/>
  <c r="B991" i="6"/>
  <c r="B992" i="6"/>
  <c r="B993" i="6"/>
  <c r="B994" i="6"/>
  <c r="B995" i="6"/>
  <c r="B996" i="6"/>
  <c r="B997" i="6"/>
  <c r="B998" i="6"/>
  <c r="B999" i="6"/>
  <c r="B1000" i="6"/>
  <c r="B1001" i="6"/>
  <c r="B1002" i="6"/>
  <c r="B1003" i="6"/>
  <c r="B1004" i="6"/>
  <c r="B1005" i="6"/>
  <c r="B1006" i="6"/>
  <c r="B1007" i="6"/>
  <c r="B1008" i="6"/>
  <c r="B1009" i="6"/>
  <c r="B1010" i="6"/>
  <c r="B1011" i="6"/>
  <c r="B1012" i="6"/>
  <c r="B1013" i="6"/>
  <c r="B1014" i="6"/>
  <c r="B1015" i="6"/>
  <c r="B1016" i="6"/>
  <c r="B1017" i="6"/>
  <c r="B1018" i="6"/>
  <c r="B1019" i="6"/>
  <c r="B1020" i="6"/>
  <c r="B1021" i="6"/>
  <c r="B1022" i="6"/>
  <c r="B1023" i="6"/>
  <c r="C11" i="6"/>
  <c r="C12" i="6"/>
  <c r="C13" i="6"/>
  <c r="C14" i="6"/>
  <c r="C15" i="6"/>
  <c r="C16" i="6"/>
  <c r="C17" i="6"/>
  <c r="C18" i="6"/>
  <c r="C19" i="6"/>
  <c r="C20" i="6"/>
  <c r="C21" i="6"/>
  <c r="C22" i="6"/>
  <c r="C23" i="6"/>
  <c r="C24" i="6"/>
  <c r="C25" i="6"/>
  <c r="C26" i="6"/>
  <c r="C27" i="6"/>
  <c r="C28" i="6"/>
  <c r="C29" i="6"/>
  <c r="C30" i="6"/>
  <c r="C31" i="6"/>
  <c r="C32" i="6"/>
  <c r="C33" i="6"/>
  <c r="C34" i="6"/>
  <c r="C35" i="6"/>
  <c r="C36" i="6"/>
  <c r="C37" i="6"/>
  <c r="C38" i="6"/>
  <c r="C39" i="6"/>
  <c r="C40" i="6"/>
  <c r="C41" i="6"/>
  <c r="C42" i="6"/>
  <c r="C43" i="6"/>
  <c r="C44" i="6"/>
  <c r="C45" i="6"/>
  <c r="C46" i="6"/>
  <c r="C47" i="6"/>
  <c r="C48" i="6"/>
  <c r="C49" i="6"/>
  <c r="C50" i="6"/>
  <c r="C51" i="6"/>
  <c r="C52" i="6"/>
  <c r="C53" i="6"/>
  <c r="C54" i="6"/>
  <c r="C55" i="6"/>
  <c r="C56" i="6"/>
  <c r="C57" i="6"/>
  <c r="C58" i="6"/>
  <c r="C59" i="6"/>
  <c r="C60" i="6"/>
  <c r="C61" i="6"/>
  <c r="C62" i="6"/>
  <c r="C63" i="6"/>
  <c r="C64" i="6"/>
  <c r="C65" i="6"/>
  <c r="C66" i="6"/>
  <c r="C67" i="6"/>
  <c r="C68" i="6"/>
  <c r="C69" i="6"/>
  <c r="C70" i="6"/>
  <c r="C71" i="6"/>
  <c r="C72" i="6"/>
  <c r="C73" i="6"/>
  <c r="C74" i="6"/>
  <c r="C75" i="6"/>
  <c r="C76" i="6"/>
  <c r="C77" i="6"/>
  <c r="C78" i="6"/>
  <c r="C79" i="6"/>
  <c r="C80" i="6"/>
  <c r="C81" i="6"/>
  <c r="C82" i="6"/>
  <c r="C83" i="6"/>
  <c r="C84" i="6"/>
  <c r="C85" i="6"/>
  <c r="C86" i="6"/>
  <c r="C87" i="6"/>
  <c r="C88" i="6"/>
  <c r="C89" i="6"/>
  <c r="C90" i="6"/>
  <c r="C91" i="6"/>
  <c r="C92" i="6"/>
  <c r="C93" i="6"/>
  <c r="C94" i="6"/>
  <c r="C95" i="6"/>
  <c r="C96" i="6"/>
  <c r="C97" i="6"/>
  <c r="C98" i="6"/>
  <c r="C99" i="6"/>
  <c r="C100" i="6"/>
  <c r="C101" i="6"/>
  <c r="C102" i="6"/>
  <c r="C103" i="6"/>
  <c r="C104" i="6"/>
  <c r="C105" i="6"/>
  <c r="C106" i="6"/>
  <c r="C107" i="6"/>
  <c r="C108" i="6"/>
  <c r="C109" i="6"/>
  <c r="C110" i="6"/>
  <c r="C111" i="6"/>
  <c r="C112" i="6"/>
  <c r="C113" i="6"/>
  <c r="C114" i="6"/>
  <c r="C115" i="6"/>
  <c r="C116" i="6"/>
  <c r="C117" i="6"/>
  <c r="C118" i="6"/>
  <c r="C119" i="6"/>
  <c r="C120" i="6"/>
  <c r="C121" i="6"/>
  <c r="C122" i="6"/>
  <c r="C123" i="6"/>
  <c r="C124" i="6"/>
  <c r="C125" i="6"/>
  <c r="C126" i="6"/>
  <c r="C127" i="6"/>
  <c r="C128" i="6"/>
  <c r="C129" i="6"/>
  <c r="C130" i="6"/>
  <c r="C131" i="6"/>
  <c r="C132" i="6"/>
  <c r="C133" i="6"/>
  <c r="C134" i="6"/>
  <c r="C135" i="6"/>
  <c r="C136" i="6"/>
  <c r="C137" i="6"/>
  <c r="C138" i="6"/>
  <c r="C139" i="6"/>
  <c r="C140" i="6"/>
  <c r="C141" i="6"/>
  <c r="C142" i="6"/>
  <c r="C143" i="6"/>
  <c r="C144" i="6"/>
  <c r="C145" i="6"/>
  <c r="C146" i="6"/>
  <c r="C147" i="6"/>
  <c r="C148" i="6"/>
  <c r="C149" i="6"/>
  <c r="C150" i="6"/>
  <c r="C151" i="6"/>
  <c r="C152" i="6"/>
  <c r="C153" i="6"/>
  <c r="C154" i="6"/>
  <c r="C155" i="6"/>
  <c r="C156" i="6"/>
  <c r="C157" i="6"/>
  <c r="C158" i="6"/>
  <c r="C159" i="6"/>
  <c r="C160" i="6"/>
  <c r="C161" i="6"/>
  <c r="C162" i="6"/>
  <c r="C163" i="6"/>
  <c r="C164" i="6"/>
  <c r="C165" i="6"/>
  <c r="C166" i="6"/>
  <c r="C167" i="6"/>
  <c r="C168" i="6"/>
  <c r="C169" i="6"/>
  <c r="C170" i="6"/>
  <c r="C171" i="6"/>
  <c r="C172" i="6"/>
  <c r="C173" i="6"/>
  <c r="C174" i="6"/>
  <c r="C175" i="6"/>
  <c r="C176" i="6"/>
  <c r="C177" i="6"/>
  <c r="C178" i="6"/>
  <c r="C179" i="6"/>
  <c r="C180" i="6"/>
  <c r="C181" i="6"/>
  <c r="C182" i="6"/>
  <c r="C183" i="6"/>
  <c r="C184" i="6"/>
  <c r="C185" i="6"/>
  <c r="C186" i="6"/>
  <c r="C187" i="6"/>
  <c r="C188" i="6"/>
  <c r="C189" i="6"/>
  <c r="C190" i="6"/>
  <c r="C191" i="6"/>
  <c r="C192" i="6"/>
  <c r="C193" i="6"/>
  <c r="C194" i="6"/>
  <c r="C195" i="6"/>
  <c r="C196" i="6"/>
  <c r="C197" i="6"/>
  <c r="C198" i="6"/>
  <c r="C199" i="6"/>
  <c r="C200" i="6"/>
  <c r="C201" i="6"/>
  <c r="C202" i="6"/>
  <c r="C203" i="6"/>
  <c r="C204" i="6"/>
  <c r="C205" i="6"/>
  <c r="C206" i="6"/>
  <c r="C207" i="6"/>
  <c r="C208" i="6"/>
  <c r="C209" i="6"/>
  <c r="C210" i="6"/>
  <c r="C211" i="6"/>
  <c r="C212" i="6"/>
  <c r="C213" i="6"/>
  <c r="C214" i="6"/>
  <c r="C215" i="6"/>
  <c r="C216" i="6"/>
  <c r="C217" i="6"/>
  <c r="C218" i="6"/>
  <c r="C219" i="6"/>
  <c r="C220" i="6"/>
  <c r="C221" i="6"/>
  <c r="C222" i="6"/>
  <c r="C223" i="6"/>
  <c r="C224" i="6"/>
  <c r="C225" i="6"/>
  <c r="C226" i="6"/>
  <c r="C227" i="6"/>
  <c r="C228" i="6"/>
  <c r="C229" i="6"/>
  <c r="C230" i="6"/>
  <c r="C231" i="6"/>
  <c r="C232" i="6"/>
  <c r="C233" i="6"/>
  <c r="C234" i="6"/>
  <c r="C235" i="6"/>
  <c r="C236" i="6"/>
  <c r="C237" i="6"/>
  <c r="C238" i="6"/>
  <c r="C239" i="6"/>
  <c r="C240" i="6"/>
  <c r="C241" i="6"/>
  <c r="C242" i="6"/>
  <c r="C243" i="6"/>
  <c r="C244" i="6"/>
  <c r="C245" i="6"/>
  <c r="C246" i="6"/>
  <c r="C247" i="6"/>
  <c r="C248" i="6"/>
  <c r="C249" i="6"/>
  <c r="C250" i="6"/>
  <c r="C251" i="6"/>
  <c r="C252" i="6"/>
  <c r="C253" i="6"/>
  <c r="C254" i="6"/>
  <c r="C255" i="6"/>
  <c r="C256" i="6"/>
  <c r="C257" i="6"/>
  <c r="C258" i="6"/>
  <c r="C259" i="6"/>
  <c r="C260" i="6"/>
  <c r="C261" i="6"/>
  <c r="C262" i="6"/>
  <c r="C263" i="6"/>
  <c r="C264" i="6"/>
  <c r="C265" i="6"/>
  <c r="C266" i="6"/>
  <c r="C267" i="6"/>
  <c r="C268" i="6"/>
  <c r="C269" i="6"/>
  <c r="C270" i="6"/>
  <c r="C271" i="6"/>
  <c r="C272" i="6"/>
  <c r="C273" i="6"/>
  <c r="C274" i="6"/>
  <c r="C275" i="6"/>
  <c r="C276" i="6"/>
  <c r="C277" i="6"/>
  <c r="C278" i="6"/>
  <c r="C279" i="6"/>
  <c r="C280" i="6"/>
  <c r="C281" i="6"/>
  <c r="C282" i="6"/>
  <c r="C283" i="6"/>
  <c r="C284" i="6"/>
  <c r="C285" i="6"/>
  <c r="C286" i="6"/>
  <c r="C287" i="6"/>
  <c r="C288" i="6"/>
  <c r="C289" i="6"/>
  <c r="C290" i="6"/>
  <c r="C291" i="6"/>
  <c r="C292" i="6"/>
  <c r="C293" i="6"/>
  <c r="C294" i="6"/>
  <c r="C295" i="6"/>
  <c r="C296" i="6"/>
  <c r="C297" i="6"/>
  <c r="C298" i="6"/>
  <c r="C299" i="6"/>
  <c r="C300" i="6"/>
  <c r="C301" i="6"/>
  <c r="C302" i="6"/>
  <c r="C303" i="6"/>
  <c r="C304" i="6"/>
  <c r="C305" i="6"/>
  <c r="C306" i="6"/>
  <c r="C307" i="6"/>
  <c r="C308" i="6"/>
  <c r="C309" i="6"/>
  <c r="C310" i="6"/>
  <c r="C311" i="6"/>
  <c r="C312" i="6"/>
  <c r="C313" i="6"/>
  <c r="C314" i="6"/>
  <c r="C315" i="6"/>
  <c r="C316" i="6"/>
  <c r="C317" i="6"/>
  <c r="C318" i="6"/>
  <c r="C319" i="6"/>
  <c r="C320" i="6"/>
  <c r="C321" i="6"/>
  <c r="C322" i="6"/>
  <c r="C323" i="6"/>
  <c r="C324" i="6"/>
  <c r="C325" i="6"/>
  <c r="C326" i="6"/>
  <c r="C327" i="6"/>
  <c r="C328" i="6"/>
  <c r="C329" i="6"/>
  <c r="C330" i="6"/>
  <c r="C331" i="6"/>
  <c r="C332" i="6"/>
  <c r="C333" i="6"/>
  <c r="C334" i="6"/>
  <c r="C335" i="6"/>
  <c r="C336" i="6"/>
  <c r="C337" i="6"/>
  <c r="C338" i="6"/>
  <c r="C339" i="6"/>
  <c r="C340" i="6"/>
  <c r="C341" i="6"/>
  <c r="C342" i="6"/>
  <c r="C343" i="6"/>
  <c r="C344" i="6"/>
  <c r="C345" i="6"/>
  <c r="C346" i="6"/>
  <c r="C347" i="6"/>
  <c r="C348" i="6"/>
  <c r="C349" i="6"/>
  <c r="C350" i="6"/>
  <c r="C351" i="6"/>
  <c r="C352" i="6"/>
  <c r="C353" i="6"/>
  <c r="C354" i="6"/>
  <c r="C355" i="6"/>
  <c r="C356" i="6"/>
  <c r="C357" i="6"/>
  <c r="C358" i="6"/>
  <c r="C359" i="6"/>
  <c r="C360" i="6"/>
  <c r="C361" i="6"/>
  <c r="C362" i="6"/>
  <c r="C363" i="6"/>
  <c r="C364" i="6"/>
  <c r="C365" i="6"/>
  <c r="C366" i="6"/>
  <c r="C367" i="6"/>
  <c r="C368" i="6"/>
  <c r="C369" i="6"/>
  <c r="C370" i="6"/>
  <c r="C371" i="6"/>
  <c r="C372" i="6"/>
  <c r="C373" i="6"/>
  <c r="C374" i="6"/>
  <c r="C375" i="6"/>
  <c r="C376" i="6"/>
  <c r="C377" i="6"/>
  <c r="C378" i="6"/>
  <c r="C379" i="6"/>
  <c r="C380" i="6"/>
  <c r="C381" i="6"/>
  <c r="C382" i="6"/>
  <c r="C383" i="6"/>
  <c r="C384" i="6"/>
  <c r="C385" i="6"/>
  <c r="C386" i="6"/>
  <c r="C387" i="6"/>
  <c r="C388" i="6"/>
  <c r="C389" i="6"/>
  <c r="C390" i="6"/>
  <c r="C391" i="6"/>
  <c r="C392" i="6"/>
  <c r="C393" i="6"/>
  <c r="C394" i="6"/>
  <c r="C395" i="6"/>
  <c r="C396" i="6"/>
  <c r="C397" i="6"/>
  <c r="C398" i="6"/>
  <c r="C399" i="6"/>
  <c r="C400" i="6"/>
  <c r="C401" i="6"/>
  <c r="C402" i="6"/>
  <c r="C403" i="6"/>
  <c r="C404" i="6"/>
  <c r="C405" i="6"/>
  <c r="C406" i="6"/>
  <c r="C407" i="6"/>
  <c r="C408" i="6"/>
  <c r="C409" i="6"/>
  <c r="C410" i="6"/>
  <c r="C411" i="6"/>
  <c r="C412" i="6"/>
  <c r="C413" i="6"/>
  <c r="C414" i="6"/>
  <c r="C415" i="6"/>
  <c r="C416" i="6"/>
  <c r="C417" i="6"/>
  <c r="C418" i="6"/>
  <c r="C419" i="6"/>
  <c r="C420" i="6"/>
  <c r="C421" i="6"/>
  <c r="C422" i="6"/>
  <c r="C423" i="6"/>
  <c r="C424" i="6"/>
  <c r="C425" i="6"/>
  <c r="C426" i="6"/>
  <c r="C427" i="6"/>
  <c r="C428" i="6"/>
  <c r="C429" i="6"/>
  <c r="C430" i="6"/>
  <c r="C431" i="6"/>
  <c r="C432" i="6"/>
  <c r="C433" i="6"/>
  <c r="C434" i="6"/>
  <c r="C435" i="6"/>
  <c r="C436" i="6"/>
  <c r="C437" i="6"/>
  <c r="C438" i="6"/>
  <c r="C439" i="6"/>
  <c r="C440" i="6"/>
  <c r="C441" i="6"/>
  <c r="C442" i="6"/>
  <c r="C443" i="6"/>
  <c r="C444" i="6"/>
  <c r="C445" i="6"/>
  <c r="C446" i="6"/>
  <c r="C447" i="6"/>
  <c r="C448" i="6"/>
  <c r="C449" i="6"/>
  <c r="C450" i="6"/>
  <c r="C451" i="6"/>
  <c r="C452" i="6"/>
  <c r="C453" i="6"/>
  <c r="C454" i="6"/>
  <c r="C455" i="6"/>
  <c r="C456" i="6"/>
  <c r="C457" i="6"/>
  <c r="C458" i="6"/>
  <c r="C459" i="6"/>
  <c r="C460" i="6"/>
  <c r="C461" i="6"/>
  <c r="C462" i="6"/>
  <c r="C463" i="6"/>
  <c r="C464" i="6"/>
  <c r="C465" i="6"/>
  <c r="C466" i="6"/>
  <c r="C467" i="6"/>
  <c r="C468" i="6"/>
  <c r="C469" i="6"/>
  <c r="C470" i="6"/>
  <c r="C471" i="6"/>
  <c r="C472" i="6"/>
  <c r="C473" i="6"/>
  <c r="C474" i="6"/>
  <c r="C475" i="6"/>
  <c r="C476" i="6"/>
  <c r="C477" i="6"/>
  <c r="C478" i="6"/>
  <c r="C479" i="6"/>
  <c r="C480" i="6"/>
  <c r="C481" i="6"/>
  <c r="C482" i="6"/>
  <c r="C483" i="6"/>
  <c r="C484" i="6"/>
  <c r="C485" i="6"/>
  <c r="C486" i="6"/>
  <c r="C487" i="6"/>
  <c r="C488" i="6"/>
  <c r="C489" i="6"/>
  <c r="C490" i="6"/>
  <c r="C491" i="6"/>
  <c r="C492" i="6"/>
  <c r="C493" i="6"/>
  <c r="C494" i="6"/>
  <c r="C495" i="6"/>
  <c r="C496" i="6"/>
  <c r="C497" i="6"/>
  <c r="C498" i="6"/>
  <c r="C499" i="6"/>
  <c r="C500" i="6"/>
  <c r="C501" i="6"/>
  <c r="C502" i="6"/>
  <c r="C503" i="6"/>
  <c r="C504" i="6"/>
  <c r="C505" i="6"/>
  <c r="C506" i="6"/>
  <c r="C507" i="6"/>
  <c r="C508" i="6"/>
  <c r="C509" i="6"/>
  <c r="C510" i="6"/>
  <c r="C511" i="6"/>
  <c r="C512" i="6"/>
  <c r="C513" i="6"/>
  <c r="C514" i="6"/>
  <c r="C515" i="6"/>
  <c r="C516" i="6"/>
  <c r="C517" i="6"/>
  <c r="C518" i="6"/>
  <c r="C519" i="6"/>
  <c r="C520" i="6"/>
  <c r="C521" i="6"/>
  <c r="C522" i="6"/>
  <c r="C523" i="6"/>
  <c r="C524" i="6"/>
  <c r="C525" i="6"/>
  <c r="C526" i="6"/>
  <c r="C527" i="6"/>
  <c r="C528" i="6"/>
  <c r="C529" i="6"/>
  <c r="C530" i="6"/>
  <c r="C531" i="6"/>
  <c r="C532" i="6"/>
  <c r="C533" i="6"/>
  <c r="C534" i="6"/>
  <c r="C535" i="6"/>
  <c r="C536" i="6"/>
  <c r="C537" i="6"/>
  <c r="C538" i="6"/>
  <c r="C539" i="6"/>
  <c r="C540" i="6"/>
  <c r="C541" i="6"/>
  <c r="C542" i="6"/>
  <c r="C543" i="6"/>
  <c r="C544" i="6"/>
  <c r="C545" i="6"/>
  <c r="C546" i="6"/>
  <c r="C547" i="6"/>
  <c r="C548" i="6"/>
  <c r="C549" i="6"/>
  <c r="C550" i="6"/>
  <c r="C551" i="6"/>
  <c r="C552" i="6"/>
  <c r="C553" i="6"/>
  <c r="C554" i="6"/>
  <c r="C555" i="6"/>
  <c r="C556" i="6"/>
  <c r="C557" i="6"/>
  <c r="C558" i="6"/>
  <c r="C559" i="6"/>
  <c r="C560" i="6"/>
  <c r="C561" i="6"/>
  <c r="C562" i="6"/>
  <c r="C563" i="6"/>
  <c r="C564" i="6"/>
  <c r="C565" i="6"/>
  <c r="C566" i="6"/>
  <c r="C567" i="6"/>
  <c r="C568" i="6"/>
  <c r="C569" i="6"/>
  <c r="C570" i="6"/>
  <c r="C571" i="6"/>
  <c r="C572" i="6"/>
  <c r="C573" i="6"/>
  <c r="C574" i="6"/>
  <c r="C575" i="6"/>
  <c r="C576" i="6"/>
  <c r="C577" i="6"/>
  <c r="C578" i="6"/>
  <c r="C579" i="6"/>
  <c r="C580" i="6"/>
  <c r="C581" i="6"/>
  <c r="C582" i="6"/>
  <c r="C583" i="6"/>
  <c r="C584" i="6"/>
  <c r="C585" i="6"/>
  <c r="C586" i="6"/>
  <c r="C587" i="6"/>
  <c r="C588" i="6"/>
  <c r="C589" i="6"/>
  <c r="C590" i="6"/>
  <c r="C591" i="6"/>
  <c r="C592" i="6"/>
  <c r="C593" i="6"/>
  <c r="C594" i="6"/>
  <c r="C595" i="6"/>
  <c r="C596" i="6"/>
  <c r="C597" i="6"/>
  <c r="C598" i="6"/>
  <c r="C599" i="6"/>
  <c r="C600" i="6"/>
  <c r="C601" i="6"/>
  <c r="C602" i="6"/>
  <c r="C603" i="6"/>
  <c r="C604" i="6"/>
  <c r="C605" i="6"/>
  <c r="C606" i="6"/>
  <c r="C607" i="6"/>
  <c r="C608" i="6"/>
  <c r="C609" i="6"/>
  <c r="C610" i="6"/>
  <c r="C611" i="6"/>
  <c r="C612" i="6"/>
  <c r="C613" i="6"/>
  <c r="C614" i="6"/>
  <c r="C615" i="6"/>
  <c r="C616" i="6"/>
  <c r="C617" i="6"/>
  <c r="C618" i="6"/>
  <c r="C619" i="6"/>
  <c r="C620" i="6"/>
  <c r="C621" i="6"/>
  <c r="C622" i="6"/>
  <c r="C623" i="6"/>
  <c r="C624" i="6"/>
  <c r="C625" i="6"/>
  <c r="C626" i="6"/>
  <c r="C627" i="6"/>
  <c r="C628" i="6"/>
  <c r="C629" i="6"/>
  <c r="C630" i="6"/>
  <c r="C631" i="6"/>
  <c r="C632" i="6"/>
  <c r="C633" i="6"/>
  <c r="C634" i="6"/>
  <c r="C635" i="6"/>
  <c r="C636" i="6"/>
  <c r="C637" i="6"/>
  <c r="C638" i="6"/>
  <c r="C639" i="6"/>
  <c r="C640" i="6"/>
  <c r="C641" i="6"/>
  <c r="C642" i="6"/>
  <c r="C643" i="6"/>
  <c r="C644" i="6"/>
  <c r="C645" i="6"/>
  <c r="C646" i="6"/>
  <c r="C647" i="6"/>
  <c r="C648" i="6"/>
  <c r="C649" i="6"/>
  <c r="C650" i="6"/>
  <c r="C651" i="6"/>
  <c r="C652" i="6"/>
  <c r="C653" i="6"/>
  <c r="C654" i="6"/>
  <c r="C655" i="6"/>
  <c r="C656" i="6"/>
  <c r="C657" i="6"/>
  <c r="C658" i="6"/>
  <c r="C659" i="6"/>
  <c r="C660" i="6"/>
  <c r="C661" i="6"/>
  <c r="C662" i="6"/>
  <c r="C663" i="6"/>
  <c r="C664" i="6"/>
  <c r="C665" i="6"/>
  <c r="C666" i="6"/>
  <c r="C667" i="6"/>
  <c r="C668" i="6"/>
  <c r="C669" i="6"/>
  <c r="C670" i="6"/>
  <c r="C671" i="6"/>
  <c r="C672" i="6"/>
  <c r="C673" i="6"/>
  <c r="C674" i="6"/>
  <c r="C675" i="6"/>
  <c r="C676" i="6"/>
  <c r="C677" i="6"/>
  <c r="C678" i="6"/>
  <c r="C679" i="6"/>
  <c r="C680" i="6"/>
  <c r="C681" i="6"/>
  <c r="C682" i="6"/>
  <c r="C683" i="6"/>
  <c r="C684" i="6"/>
  <c r="C685" i="6"/>
  <c r="C686" i="6"/>
  <c r="C687" i="6"/>
  <c r="C688" i="6"/>
  <c r="C689" i="6"/>
  <c r="C690" i="6"/>
  <c r="C691" i="6"/>
  <c r="C692" i="6"/>
  <c r="C693" i="6"/>
  <c r="C694" i="6"/>
  <c r="C695" i="6"/>
  <c r="C696" i="6"/>
  <c r="C697" i="6"/>
  <c r="C698" i="6"/>
  <c r="C699" i="6"/>
  <c r="C700" i="6"/>
  <c r="C701" i="6"/>
  <c r="C702" i="6"/>
  <c r="C703" i="6"/>
  <c r="C704" i="6"/>
  <c r="C705" i="6"/>
  <c r="C706" i="6"/>
  <c r="C707" i="6"/>
  <c r="C708" i="6"/>
  <c r="C709" i="6"/>
  <c r="C710" i="6"/>
  <c r="C711" i="6"/>
  <c r="C712" i="6"/>
  <c r="C713" i="6"/>
  <c r="C714" i="6"/>
  <c r="C715" i="6"/>
  <c r="C716" i="6"/>
  <c r="C717" i="6"/>
  <c r="C718" i="6"/>
  <c r="C719" i="6"/>
  <c r="C720" i="6"/>
  <c r="C721" i="6"/>
  <c r="C722" i="6"/>
  <c r="C723" i="6"/>
  <c r="C724" i="6"/>
  <c r="C725" i="6"/>
  <c r="C726" i="6"/>
  <c r="C727" i="6"/>
  <c r="C728" i="6"/>
  <c r="C729" i="6"/>
  <c r="C730" i="6"/>
  <c r="C731" i="6"/>
  <c r="C732" i="6"/>
  <c r="C733" i="6"/>
  <c r="C734" i="6"/>
  <c r="C735" i="6"/>
  <c r="C736" i="6"/>
  <c r="C737" i="6"/>
  <c r="C738" i="6"/>
  <c r="C739" i="6"/>
  <c r="C740" i="6"/>
  <c r="C741" i="6"/>
  <c r="C742" i="6"/>
  <c r="C743" i="6"/>
  <c r="C744" i="6"/>
  <c r="C745" i="6"/>
  <c r="C746" i="6"/>
  <c r="C747" i="6"/>
  <c r="C748" i="6"/>
  <c r="C749" i="6"/>
  <c r="C750" i="6"/>
  <c r="C751" i="6"/>
  <c r="C752" i="6"/>
  <c r="C753" i="6"/>
  <c r="C754" i="6"/>
  <c r="C755" i="6"/>
  <c r="C756" i="6"/>
  <c r="C757" i="6"/>
  <c r="C758" i="6"/>
  <c r="C759" i="6"/>
  <c r="C760" i="6"/>
  <c r="C761" i="6"/>
  <c r="C762" i="6"/>
  <c r="C763" i="6"/>
  <c r="C764" i="6"/>
  <c r="C765" i="6"/>
  <c r="C766" i="6"/>
  <c r="C767" i="6"/>
  <c r="C768" i="6"/>
  <c r="C769" i="6"/>
  <c r="C770" i="6"/>
  <c r="C771" i="6"/>
  <c r="C772" i="6"/>
  <c r="C773" i="6"/>
  <c r="C774" i="6"/>
  <c r="C775" i="6"/>
  <c r="C776" i="6"/>
  <c r="C777" i="6"/>
  <c r="C778" i="6"/>
  <c r="C779" i="6"/>
  <c r="C780" i="6"/>
  <c r="C781" i="6"/>
  <c r="C782" i="6"/>
  <c r="C783" i="6"/>
  <c r="C784" i="6"/>
  <c r="C785" i="6"/>
  <c r="C786" i="6"/>
  <c r="C787" i="6"/>
  <c r="C788" i="6"/>
  <c r="C789" i="6"/>
  <c r="C790" i="6"/>
  <c r="C791" i="6"/>
  <c r="C792" i="6"/>
  <c r="C793" i="6"/>
  <c r="C794" i="6"/>
  <c r="C795" i="6"/>
  <c r="C796" i="6"/>
  <c r="C797" i="6"/>
  <c r="C798" i="6"/>
  <c r="C799" i="6"/>
  <c r="C800" i="6"/>
  <c r="C801" i="6"/>
  <c r="C802" i="6"/>
  <c r="C803" i="6"/>
  <c r="C804" i="6"/>
  <c r="C805" i="6"/>
  <c r="C806" i="6"/>
  <c r="C807" i="6"/>
  <c r="C808" i="6"/>
  <c r="C809" i="6"/>
  <c r="C810" i="6"/>
  <c r="C811" i="6"/>
  <c r="C812" i="6"/>
  <c r="C813" i="6"/>
  <c r="C814" i="6"/>
  <c r="C815" i="6"/>
  <c r="C816" i="6"/>
  <c r="C817" i="6"/>
  <c r="C818" i="6"/>
  <c r="C819" i="6"/>
  <c r="C820" i="6"/>
  <c r="C821" i="6"/>
  <c r="C822" i="6"/>
  <c r="C823" i="6"/>
  <c r="C824" i="6"/>
  <c r="C825" i="6"/>
  <c r="C826" i="6"/>
  <c r="C827" i="6"/>
  <c r="C828" i="6"/>
  <c r="C829" i="6"/>
  <c r="C830" i="6"/>
  <c r="C831" i="6"/>
  <c r="C832" i="6"/>
  <c r="C833" i="6"/>
  <c r="C834" i="6"/>
  <c r="C835" i="6"/>
  <c r="C836" i="6"/>
  <c r="C837" i="6"/>
  <c r="C838" i="6"/>
  <c r="C839" i="6"/>
  <c r="C840" i="6"/>
  <c r="C841" i="6"/>
  <c r="C842" i="6"/>
  <c r="C843" i="6"/>
  <c r="C844" i="6"/>
  <c r="C845" i="6"/>
  <c r="C846" i="6"/>
  <c r="C847" i="6"/>
  <c r="C848" i="6"/>
  <c r="C849" i="6"/>
  <c r="C850" i="6"/>
  <c r="C851" i="6"/>
  <c r="C852" i="6"/>
  <c r="C853" i="6"/>
  <c r="C854" i="6"/>
  <c r="C855" i="6"/>
  <c r="C856" i="6"/>
  <c r="C857" i="6"/>
  <c r="C858" i="6"/>
  <c r="C859" i="6"/>
  <c r="C860" i="6"/>
  <c r="C861" i="6"/>
  <c r="C862" i="6"/>
  <c r="C863" i="6"/>
  <c r="C864" i="6"/>
  <c r="C865" i="6"/>
  <c r="C866" i="6"/>
  <c r="C867" i="6"/>
  <c r="C868" i="6"/>
  <c r="C869" i="6"/>
  <c r="C870" i="6"/>
  <c r="C871" i="6"/>
  <c r="C872" i="6"/>
  <c r="C873" i="6"/>
  <c r="C874" i="6"/>
  <c r="C875" i="6"/>
  <c r="C876" i="6"/>
  <c r="C877" i="6"/>
  <c r="C878" i="6"/>
  <c r="C879" i="6"/>
  <c r="C880" i="6"/>
  <c r="C881" i="6"/>
  <c r="C882" i="6"/>
  <c r="C883" i="6"/>
  <c r="C884" i="6"/>
  <c r="C885" i="6"/>
  <c r="C886" i="6"/>
  <c r="C887" i="6"/>
  <c r="C888" i="6"/>
  <c r="C889" i="6"/>
  <c r="C890" i="6"/>
  <c r="C891" i="6"/>
  <c r="C892" i="6"/>
  <c r="C893" i="6"/>
  <c r="C894" i="6"/>
  <c r="C895" i="6"/>
  <c r="C896" i="6"/>
  <c r="C897" i="6"/>
  <c r="C898" i="6"/>
  <c r="C899" i="6"/>
  <c r="C900" i="6"/>
  <c r="C901" i="6"/>
  <c r="C902" i="6"/>
  <c r="C903" i="6"/>
  <c r="C904" i="6"/>
  <c r="C905" i="6"/>
  <c r="C906" i="6"/>
  <c r="C907" i="6"/>
  <c r="C908" i="6"/>
  <c r="C909" i="6"/>
  <c r="C910" i="6"/>
  <c r="C911" i="6"/>
  <c r="C912" i="6"/>
  <c r="C913" i="6"/>
  <c r="C914" i="6"/>
  <c r="C915" i="6"/>
  <c r="C916" i="6"/>
  <c r="C917" i="6"/>
  <c r="C918" i="6"/>
  <c r="C919" i="6"/>
  <c r="C920" i="6"/>
  <c r="C921" i="6"/>
  <c r="C922" i="6"/>
  <c r="C923" i="6"/>
  <c r="C924" i="6"/>
  <c r="C925" i="6"/>
  <c r="C926" i="6"/>
  <c r="C927" i="6"/>
  <c r="C928" i="6"/>
  <c r="C929" i="6"/>
  <c r="C930" i="6"/>
  <c r="C931" i="6"/>
  <c r="C932" i="6"/>
  <c r="C933" i="6"/>
  <c r="C934" i="6"/>
  <c r="C935" i="6"/>
  <c r="C936" i="6"/>
  <c r="C937" i="6"/>
  <c r="C938" i="6"/>
  <c r="C939" i="6"/>
  <c r="C940" i="6"/>
  <c r="C941" i="6"/>
  <c r="C942" i="6"/>
  <c r="C943" i="6"/>
  <c r="C944" i="6"/>
  <c r="C945" i="6"/>
  <c r="C946" i="6"/>
  <c r="C947" i="6"/>
  <c r="C948" i="6"/>
  <c r="C949" i="6"/>
  <c r="C950" i="6"/>
  <c r="C951" i="6"/>
  <c r="C952" i="6"/>
  <c r="C953" i="6"/>
  <c r="C954" i="6"/>
  <c r="C955" i="6"/>
  <c r="C956" i="6"/>
  <c r="C957" i="6"/>
  <c r="C958" i="6"/>
  <c r="C959" i="6"/>
  <c r="C960" i="6"/>
  <c r="C961" i="6"/>
  <c r="C962" i="6"/>
  <c r="C963" i="6"/>
  <c r="C964" i="6"/>
  <c r="C965" i="6"/>
  <c r="C966" i="6"/>
  <c r="C967" i="6"/>
  <c r="C968" i="6"/>
  <c r="C969" i="6"/>
  <c r="C970" i="6"/>
  <c r="C971" i="6"/>
  <c r="C972" i="6"/>
  <c r="C973" i="6"/>
  <c r="C974" i="6"/>
  <c r="C975" i="6"/>
  <c r="C976" i="6"/>
  <c r="C977" i="6"/>
  <c r="C978" i="6"/>
  <c r="C979" i="6"/>
  <c r="C980" i="6"/>
  <c r="C981" i="6"/>
  <c r="C982" i="6"/>
  <c r="C983" i="6"/>
  <c r="C984" i="6"/>
  <c r="C985" i="6"/>
  <c r="C986" i="6"/>
  <c r="C987" i="6"/>
  <c r="C988" i="6"/>
  <c r="C989" i="6"/>
  <c r="C990" i="6"/>
  <c r="C991" i="6"/>
  <c r="C992" i="6"/>
  <c r="C993" i="6"/>
  <c r="C994" i="6"/>
  <c r="C995" i="6"/>
  <c r="C996" i="6"/>
  <c r="C997" i="6"/>
  <c r="C998" i="6"/>
  <c r="C999" i="6"/>
  <c r="C1000" i="6"/>
  <c r="C1001" i="6"/>
  <c r="C1002" i="6"/>
  <c r="C1003" i="6"/>
  <c r="C1004" i="6"/>
  <c r="C1005" i="6"/>
  <c r="C1006" i="6"/>
  <c r="C1007" i="6"/>
  <c r="C1008" i="6"/>
  <c r="C1009" i="6"/>
  <c r="C1010" i="6"/>
  <c r="C1011" i="6"/>
  <c r="C1012" i="6"/>
  <c r="C1013" i="6"/>
  <c r="C1014" i="6"/>
  <c r="C1015" i="6"/>
  <c r="C1016" i="6"/>
  <c r="C1017" i="6"/>
  <c r="C1018" i="6"/>
  <c r="C1019" i="6"/>
  <c r="C1020" i="6"/>
  <c r="C1021" i="6"/>
  <c r="C1022" i="6"/>
  <c r="C1023" i="6"/>
  <c r="D11" i="6"/>
  <c r="D12" i="6"/>
  <c r="D13" i="6"/>
  <c r="D14" i="6"/>
  <c r="D15" i="6"/>
  <c r="D16" i="6"/>
  <c r="D17" i="6"/>
  <c r="D18" i="6"/>
  <c r="D19" i="6"/>
  <c r="D20" i="6"/>
  <c r="D21" i="6"/>
  <c r="D22" i="6"/>
  <c r="D23" i="6"/>
  <c r="D24" i="6"/>
  <c r="D25" i="6"/>
  <c r="D26" i="6"/>
  <c r="D27" i="6"/>
  <c r="D28" i="6"/>
  <c r="D29" i="6"/>
  <c r="D30" i="6"/>
  <c r="D31" i="6"/>
  <c r="D32" i="6"/>
  <c r="D33" i="6"/>
  <c r="D34" i="6"/>
  <c r="D35" i="6"/>
  <c r="D36" i="6"/>
  <c r="D37" i="6"/>
  <c r="D38" i="6"/>
  <c r="D39" i="6"/>
  <c r="D40" i="6"/>
  <c r="D41" i="6"/>
  <c r="D42" i="6"/>
  <c r="D43" i="6"/>
  <c r="D44" i="6"/>
  <c r="D45" i="6"/>
  <c r="D46" i="6"/>
  <c r="D47" i="6"/>
  <c r="D48" i="6"/>
  <c r="D49" i="6"/>
  <c r="D50" i="6"/>
  <c r="D51" i="6"/>
  <c r="D52" i="6"/>
  <c r="D53" i="6"/>
  <c r="D54" i="6"/>
  <c r="D55" i="6"/>
  <c r="D56" i="6"/>
  <c r="D57" i="6"/>
  <c r="D58" i="6"/>
  <c r="D59" i="6"/>
  <c r="D60" i="6"/>
  <c r="D61" i="6"/>
  <c r="D62" i="6"/>
  <c r="D63" i="6"/>
  <c r="D64" i="6"/>
  <c r="D65" i="6"/>
  <c r="D66" i="6"/>
  <c r="D67" i="6"/>
  <c r="D68" i="6"/>
  <c r="D69" i="6"/>
  <c r="D70" i="6"/>
  <c r="D71" i="6"/>
  <c r="D72" i="6"/>
  <c r="D73" i="6"/>
  <c r="D74" i="6"/>
  <c r="D75" i="6"/>
  <c r="D76" i="6"/>
  <c r="D77" i="6"/>
  <c r="D78" i="6"/>
  <c r="D79" i="6"/>
  <c r="D80" i="6"/>
  <c r="D81" i="6"/>
  <c r="D82" i="6"/>
  <c r="D83" i="6"/>
  <c r="D84" i="6"/>
  <c r="D85" i="6"/>
  <c r="D86" i="6"/>
  <c r="D87" i="6"/>
  <c r="D88" i="6"/>
  <c r="D89" i="6"/>
  <c r="D90" i="6"/>
  <c r="D91" i="6"/>
  <c r="D92" i="6"/>
  <c r="D93" i="6"/>
  <c r="D94" i="6"/>
  <c r="D95" i="6"/>
  <c r="D96" i="6"/>
  <c r="D97" i="6"/>
  <c r="D98" i="6"/>
  <c r="D99" i="6"/>
  <c r="D100" i="6"/>
  <c r="D101" i="6"/>
  <c r="D102" i="6"/>
  <c r="D103" i="6"/>
  <c r="D104" i="6"/>
  <c r="D105" i="6"/>
  <c r="D106" i="6"/>
  <c r="D107" i="6"/>
  <c r="D108" i="6"/>
  <c r="D109" i="6"/>
  <c r="D110" i="6"/>
  <c r="D111" i="6"/>
  <c r="D112" i="6"/>
  <c r="D113" i="6"/>
  <c r="D114" i="6"/>
  <c r="D115" i="6"/>
  <c r="D116" i="6"/>
  <c r="D117" i="6"/>
  <c r="D118" i="6"/>
  <c r="D119" i="6"/>
  <c r="D120" i="6"/>
  <c r="D121" i="6"/>
  <c r="D122" i="6"/>
  <c r="D123" i="6"/>
  <c r="D124" i="6"/>
  <c r="D125" i="6"/>
  <c r="D126" i="6"/>
  <c r="D127" i="6"/>
  <c r="D128" i="6"/>
  <c r="D129" i="6"/>
  <c r="D130" i="6"/>
  <c r="D131" i="6"/>
  <c r="D132" i="6"/>
  <c r="D133" i="6"/>
  <c r="D134" i="6"/>
  <c r="D135" i="6"/>
  <c r="D136" i="6"/>
  <c r="D137" i="6"/>
  <c r="D138" i="6"/>
  <c r="D139" i="6"/>
  <c r="D140" i="6"/>
  <c r="D141" i="6"/>
  <c r="D142" i="6"/>
  <c r="D143" i="6"/>
  <c r="D144" i="6"/>
  <c r="D145" i="6"/>
  <c r="D146" i="6"/>
  <c r="D147" i="6"/>
  <c r="D148" i="6"/>
  <c r="D149" i="6"/>
  <c r="D150" i="6"/>
  <c r="D151" i="6"/>
  <c r="D152" i="6"/>
  <c r="D153" i="6"/>
  <c r="D154" i="6"/>
  <c r="D155" i="6"/>
  <c r="D156" i="6"/>
  <c r="D157" i="6"/>
  <c r="D158" i="6"/>
  <c r="D159" i="6"/>
  <c r="D160" i="6"/>
  <c r="D161" i="6"/>
  <c r="D162" i="6"/>
  <c r="D163" i="6"/>
  <c r="D164" i="6"/>
  <c r="D165" i="6"/>
  <c r="D166" i="6"/>
  <c r="D167" i="6"/>
  <c r="D168" i="6"/>
  <c r="D169" i="6"/>
  <c r="D170" i="6"/>
  <c r="D171" i="6"/>
  <c r="D172" i="6"/>
  <c r="D173" i="6"/>
  <c r="D174" i="6"/>
  <c r="D175" i="6"/>
  <c r="D176" i="6"/>
  <c r="D177" i="6"/>
  <c r="D178" i="6"/>
  <c r="D179" i="6"/>
  <c r="D180" i="6"/>
  <c r="D181" i="6"/>
  <c r="D182" i="6"/>
  <c r="D183" i="6"/>
  <c r="D184" i="6"/>
  <c r="D185" i="6"/>
  <c r="D186" i="6"/>
  <c r="D187" i="6"/>
  <c r="D188" i="6"/>
  <c r="D189" i="6"/>
  <c r="D190" i="6"/>
  <c r="D191" i="6"/>
  <c r="D192" i="6"/>
  <c r="D193" i="6"/>
  <c r="D194" i="6"/>
  <c r="D195" i="6"/>
  <c r="D196" i="6"/>
  <c r="D197" i="6"/>
  <c r="D198" i="6"/>
  <c r="D199" i="6"/>
  <c r="D200" i="6"/>
  <c r="D201" i="6"/>
  <c r="D202" i="6"/>
  <c r="D203" i="6"/>
  <c r="D204" i="6"/>
  <c r="D205" i="6"/>
  <c r="D206" i="6"/>
  <c r="D207" i="6"/>
  <c r="D208" i="6"/>
  <c r="D209" i="6"/>
  <c r="D210" i="6"/>
  <c r="D211" i="6"/>
  <c r="D212" i="6"/>
  <c r="D213" i="6"/>
  <c r="D214" i="6"/>
  <c r="D215" i="6"/>
  <c r="D216" i="6"/>
  <c r="D217" i="6"/>
  <c r="D218" i="6"/>
  <c r="D219" i="6"/>
  <c r="D220" i="6"/>
  <c r="D221" i="6"/>
  <c r="D222" i="6"/>
  <c r="D223" i="6"/>
  <c r="D224" i="6"/>
  <c r="D225" i="6"/>
  <c r="D226" i="6"/>
  <c r="D227" i="6"/>
  <c r="D228" i="6"/>
  <c r="D229" i="6"/>
  <c r="D230" i="6"/>
  <c r="D231" i="6"/>
  <c r="D232" i="6"/>
  <c r="D233" i="6"/>
  <c r="D234" i="6"/>
  <c r="D235" i="6"/>
  <c r="D236" i="6"/>
  <c r="D237" i="6"/>
  <c r="D238" i="6"/>
  <c r="D239" i="6"/>
  <c r="D240" i="6"/>
  <c r="D241" i="6"/>
  <c r="D242" i="6"/>
  <c r="D243" i="6"/>
  <c r="D244" i="6"/>
  <c r="D245" i="6"/>
  <c r="D246" i="6"/>
  <c r="D247" i="6"/>
  <c r="D248" i="6"/>
  <c r="D249" i="6"/>
  <c r="D250" i="6"/>
  <c r="D251" i="6"/>
  <c r="D252" i="6"/>
  <c r="D253" i="6"/>
  <c r="D254" i="6"/>
  <c r="D255" i="6"/>
  <c r="D256" i="6"/>
  <c r="D257" i="6"/>
  <c r="D258" i="6"/>
  <c r="D259" i="6"/>
  <c r="D260" i="6"/>
  <c r="D261" i="6"/>
  <c r="D262" i="6"/>
  <c r="D263" i="6"/>
  <c r="D264" i="6"/>
  <c r="D265" i="6"/>
  <c r="D266" i="6"/>
  <c r="D267" i="6"/>
  <c r="D268" i="6"/>
  <c r="D269" i="6"/>
  <c r="D270" i="6"/>
  <c r="D271" i="6"/>
  <c r="D272" i="6"/>
  <c r="D273" i="6"/>
  <c r="D274" i="6"/>
  <c r="D275" i="6"/>
  <c r="D276" i="6"/>
  <c r="D277" i="6"/>
  <c r="D278" i="6"/>
  <c r="D279" i="6"/>
  <c r="D280" i="6"/>
  <c r="D281" i="6"/>
  <c r="D282" i="6"/>
  <c r="D283" i="6"/>
  <c r="D284" i="6"/>
  <c r="D285" i="6"/>
  <c r="D286" i="6"/>
  <c r="D287" i="6"/>
  <c r="D288" i="6"/>
  <c r="D289" i="6"/>
  <c r="D290" i="6"/>
  <c r="D291" i="6"/>
  <c r="D292" i="6"/>
  <c r="D293" i="6"/>
  <c r="D294" i="6"/>
  <c r="D295" i="6"/>
  <c r="D296" i="6"/>
  <c r="D297" i="6"/>
  <c r="D298" i="6"/>
  <c r="D299" i="6"/>
  <c r="D300" i="6"/>
  <c r="D301" i="6"/>
  <c r="D302" i="6"/>
  <c r="D303" i="6"/>
  <c r="D304" i="6"/>
  <c r="D305" i="6"/>
  <c r="D306" i="6"/>
  <c r="D307" i="6"/>
  <c r="D308" i="6"/>
  <c r="D309" i="6"/>
  <c r="D310" i="6"/>
  <c r="D311" i="6"/>
  <c r="D312" i="6"/>
  <c r="D313" i="6"/>
  <c r="D314" i="6"/>
  <c r="D315" i="6"/>
  <c r="D316" i="6"/>
  <c r="D317" i="6"/>
  <c r="D318" i="6"/>
  <c r="D319" i="6"/>
  <c r="D320" i="6"/>
  <c r="D321" i="6"/>
  <c r="D322" i="6"/>
  <c r="D323" i="6"/>
  <c r="D324" i="6"/>
  <c r="D325" i="6"/>
  <c r="D326" i="6"/>
  <c r="D327" i="6"/>
  <c r="D328" i="6"/>
  <c r="D329" i="6"/>
  <c r="D330" i="6"/>
  <c r="D331" i="6"/>
  <c r="D332" i="6"/>
  <c r="D333" i="6"/>
  <c r="D334" i="6"/>
  <c r="D335" i="6"/>
  <c r="D336" i="6"/>
  <c r="D337" i="6"/>
  <c r="D338" i="6"/>
  <c r="D339" i="6"/>
  <c r="D340" i="6"/>
  <c r="D341" i="6"/>
  <c r="D342" i="6"/>
  <c r="D343" i="6"/>
  <c r="D344" i="6"/>
  <c r="D345" i="6"/>
  <c r="D346" i="6"/>
  <c r="D347" i="6"/>
  <c r="D348" i="6"/>
  <c r="D349" i="6"/>
  <c r="D350" i="6"/>
  <c r="D351" i="6"/>
  <c r="D352" i="6"/>
  <c r="D353" i="6"/>
  <c r="D354" i="6"/>
  <c r="D355" i="6"/>
  <c r="D356" i="6"/>
  <c r="D357" i="6"/>
  <c r="D358" i="6"/>
  <c r="D359" i="6"/>
  <c r="D360" i="6"/>
  <c r="D361" i="6"/>
  <c r="D362" i="6"/>
  <c r="D363" i="6"/>
  <c r="D364" i="6"/>
  <c r="D365" i="6"/>
  <c r="D366" i="6"/>
  <c r="D367" i="6"/>
  <c r="D368" i="6"/>
  <c r="D369" i="6"/>
  <c r="D370" i="6"/>
  <c r="D371" i="6"/>
  <c r="D372" i="6"/>
  <c r="D373" i="6"/>
  <c r="D374" i="6"/>
  <c r="D375" i="6"/>
  <c r="D376" i="6"/>
  <c r="D377" i="6"/>
  <c r="D378" i="6"/>
  <c r="D379" i="6"/>
  <c r="D380" i="6"/>
  <c r="D381" i="6"/>
  <c r="D382" i="6"/>
  <c r="D383" i="6"/>
  <c r="D384" i="6"/>
  <c r="D385" i="6"/>
  <c r="D386" i="6"/>
  <c r="D387" i="6"/>
  <c r="D388" i="6"/>
  <c r="D389" i="6"/>
  <c r="D390" i="6"/>
  <c r="D391" i="6"/>
  <c r="D392" i="6"/>
  <c r="D393" i="6"/>
  <c r="D394" i="6"/>
  <c r="D395" i="6"/>
  <c r="D396" i="6"/>
  <c r="D397" i="6"/>
  <c r="D398" i="6"/>
  <c r="D399" i="6"/>
  <c r="D400" i="6"/>
  <c r="D401" i="6"/>
  <c r="D402" i="6"/>
  <c r="D403" i="6"/>
  <c r="D404" i="6"/>
  <c r="D405" i="6"/>
  <c r="D406" i="6"/>
  <c r="D407" i="6"/>
  <c r="D408" i="6"/>
  <c r="D409" i="6"/>
  <c r="D410" i="6"/>
  <c r="D411" i="6"/>
  <c r="D412" i="6"/>
  <c r="D413" i="6"/>
  <c r="D414" i="6"/>
  <c r="D415" i="6"/>
  <c r="D416" i="6"/>
  <c r="D417" i="6"/>
  <c r="D418" i="6"/>
  <c r="D419" i="6"/>
  <c r="D420" i="6"/>
  <c r="D421" i="6"/>
  <c r="D422" i="6"/>
  <c r="D423" i="6"/>
  <c r="D424" i="6"/>
  <c r="D425" i="6"/>
  <c r="D426" i="6"/>
  <c r="D427" i="6"/>
  <c r="D428" i="6"/>
  <c r="D429" i="6"/>
  <c r="D430" i="6"/>
  <c r="D431" i="6"/>
  <c r="D432" i="6"/>
  <c r="D433" i="6"/>
  <c r="D434" i="6"/>
  <c r="D435" i="6"/>
  <c r="D436" i="6"/>
  <c r="D437" i="6"/>
  <c r="D438" i="6"/>
  <c r="D439" i="6"/>
  <c r="D440" i="6"/>
  <c r="D441" i="6"/>
  <c r="D442" i="6"/>
  <c r="D443" i="6"/>
  <c r="D444" i="6"/>
  <c r="D445" i="6"/>
  <c r="D446" i="6"/>
  <c r="D447" i="6"/>
  <c r="D448" i="6"/>
  <c r="D449" i="6"/>
  <c r="D450" i="6"/>
  <c r="D451" i="6"/>
  <c r="D452" i="6"/>
  <c r="D453" i="6"/>
  <c r="D454" i="6"/>
  <c r="D455" i="6"/>
  <c r="D456" i="6"/>
  <c r="D457" i="6"/>
  <c r="D458" i="6"/>
  <c r="D459" i="6"/>
  <c r="D460" i="6"/>
  <c r="D461" i="6"/>
  <c r="D462" i="6"/>
  <c r="D463" i="6"/>
  <c r="D464" i="6"/>
  <c r="D465" i="6"/>
  <c r="D466" i="6"/>
  <c r="D467" i="6"/>
  <c r="D468" i="6"/>
  <c r="D469" i="6"/>
  <c r="D470" i="6"/>
  <c r="D471" i="6"/>
  <c r="D472" i="6"/>
  <c r="D473" i="6"/>
  <c r="D474" i="6"/>
  <c r="D475" i="6"/>
  <c r="D476" i="6"/>
  <c r="D477" i="6"/>
  <c r="D478" i="6"/>
  <c r="D479" i="6"/>
  <c r="D480" i="6"/>
  <c r="D481" i="6"/>
  <c r="D482" i="6"/>
  <c r="D483" i="6"/>
  <c r="D484" i="6"/>
  <c r="D485" i="6"/>
  <c r="D486" i="6"/>
  <c r="D487" i="6"/>
  <c r="D488" i="6"/>
  <c r="D489" i="6"/>
  <c r="D490" i="6"/>
  <c r="D491" i="6"/>
  <c r="D492" i="6"/>
  <c r="D493" i="6"/>
  <c r="D494" i="6"/>
  <c r="D495" i="6"/>
  <c r="D496" i="6"/>
  <c r="D497" i="6"/>
  <c r="D498" i="6"/>
  <c r="D499" i="6"/>
  <c r="D500" i="6"/>
  <c r="D501" i="6"/>
  <c r="D502" i="6"/>
  <c r="D503" i="6"/>
  <c r="D504" i="6"/>
  <c r="D505" i="6"/>
  <c r="D506" i="6"/>
  <c r="D507" i="6"/>
  <c r="D508" i="6"/>
  <c r="D509" i="6"/>
  <c r="D510" i="6"/>
  <c r="D511" i="6"/>
  <c r="D512" i="6"/>
  <c r="D513" i="6"/>
  <c r="D514" i="6"/>
  <c r="D515" i="6"/>
  <c r="D516" i="6"/>
  <c r="D517" i="6"/>
  <c r="D518" i="6"/>
  <c r="D519" i="6"/>
  <c r="D520" i="6"/>
  <c r="D521" i="6"/>
  <c r="D522" i="6"/>
  <c r="D523" i="6"/>
  <c r="D524" i="6"/>
  <c r="D525" i="6"/>
  <c r="D526" i="6"/>
  <c r="D527" i="6"/>
  <c r="D528" i="6"/>
  <c r="D529" i="6"/>
  <c r="D530" i="6"/>
  <c r="D531" i="6"/>
  <c r="D532" i="6"/>
  <c r="D533" i="6"/>
  <c r="D534" i="6"/>
  <c r="D535" i="6"/>
  <c r="D536" i="6"/>
  <c r="D537" i="6"/>
  <c r="D538" i="6"/>
  <c r="D539" i="6"/>
  <c r="D540" i="6"/>
  <c r="D541" i="6"/>
  <c r="D542" i="6"/>
  <c r="D543" i="6"/>
  <c r="D544" i="6"/>
  <c r="D545" i="6"/>
  <c r="D546" i="6"/>
  <c r="D547" i="6"/>
  <c r="D548" i="6"/>
  <c r="D549" i="6"/>
  <c r="D550" i="6"/>
  <c r="D551" i="6"/>
  <c r="D552" i="6"/>
  <c r="D553" i="6"/>
  <c r="D554" i="6"/>
  <c r="D555" i="6"/>
  <c r="D556" i="6"/>
  <c r="D557" i="6"/>
  <c r="D558" i="6"/>
  <c r="D559" i="6"/>
  <c r="D560" i="6"/>
  <c r="D561" i="6"/>
  <c r="D562" i="6"/>
  <c r="D563" i="6"/>
  <c r="D564" i="6"/>
  <c r="D565" i="6"/>
  <c r="D566" i="6"/>
  <c r="D567" i="6"/>
  <c r="D568" i="6"/>
  <c r="D569" i="6"/>
  <c r="D570" i="6"/>
  <c r="D571" i="6"/>
  <c r="D572" i="6"/>
  <c r="D573" i="6"/>
  <c r="D574" i="6"/>
  <c r="D575" i="6"/>
  <c r="D576" i="6"/>
  <c r="D577" i="6"/>
  <c r="D578" i="6"/>
  <c r="D579" i="6"/>
  <c r="D580" i="6"/>
  <c r="D581" i="6"/>
  <c r="D582" i="6"/>
  <c r="D583" i="6"/>
  <c r="D584" i="6"/>
  <c r="D585" i="6"/>
  <c r="D586" i="6"/>
  <c r="D587" i="6"/>
  <c r="D588" i="6"/>
  <c r="D589" i="6"/>
  <c r="D590" i="6"/>
  <c r="D591" i="6"/>
  <c r="D592" i="6"/>
  <c r="D593" i="6"/>
  <c r="D594" i="6"/>
  <c r="D595" i="6"/>
  <c r="D596" i="6"/>
  <c r="D597" i="6"/>
  <c r="D598" i="6"/>
  <c r="D599" i="6"/>
  <c r="D600" i="6"/>
  <c r="D601" i="6"/>
  <c r="D602" i="6"/>
  <c r="D603" i="6"/>
  <c r="D604" i="6"/>
  <c r="D605" i="6"/>
  <c r="D606" i="6"/>
  <c r="D607" i="6"/>
  <c r="D608" i="6"/>
  <c r="D609" i="6"/>
  <c r="D610" i="6"/>
  <c r="D611" i="6"/>
  <c r="D612" i="6"/>
  <c r="D613" i="6"/>
  <c r="D614" i="6"/>
  <c r="D615" i="6"/>
  <c r="D616" i="6"/>
  <c r="D617" i="6"/>
  <c r="D618" i="6"/>
  <c r="D619" i="6"/>
  <c r="D620" i="6"/>
  <c r="D621" i="6"/>
  <c r="D622" i="6"/>
  <c r="D623" i="6"/>
  <c r="D624" i="6"/>
  <c r="D625" i="6"/>
  <c r="D626" i="6"/>
  <c r="D627" i="6"/>
  <c r="D628" i="6"/>
  <c r="D629" i="6"/>
  <c r="D630" i="6"/>
  <c r="D631" i="6"/>
  <c r="D632" i="6"/>
  <c r="D633" i="6"/>
  <c r="D634" i="6"/>
  <c r="D635" i="6"/>
  <c r="D636" i="6"/>
  <c r="D637" i="6"/>
  <c r="D638" i="6"/>
  <c r="D639" i="6"/>
  <c r="D640" i="6"/>
  <c r="D641" i="6"/>
  <c r="D642" i="6"/>
  <c r="D643" i="6"/>
  <c r="D644" i="6"/>
  <c r="D645" i="6"/>
  <c r="D646" i="6"/>
  <c r="D647" i="6"/>
  <c r="D648" i="6"/>
  <c r="D649" i="6"/>
  <c r="D650" i="6"/>
  <c r="D651" i="6"/>
  <c r="D652" i="6"/>
  <c r="D653" i="6"/>
  <c r="D654" i="6"/>
  <c r="D655" i="6"/>
  <c r="D656" i="6"/>
  <c r="D657" i="6"/>
  <c r="D658" i="6"/>
  <c r="D659" i="6"/>
  <c r="D660" i="6"/>
  <c r="D661" i="6"/>
  <c r="D662" i="6"/>
  <c r="D663" i="6"/>
  <c r="D664" i="6"/>
  <c r="D665" i="6"/>
  <c r="D666" i="6"/>
  <c r="D667" i="6"/>
  <c r="D668" i="6"/>
  <c r="D669" i="6"/>
  <c r="D670" i="6"/>
  <c r="D671" i="6"/>
  <c r="D672" i="6"/>
  <c r="D673" i="6"/>
  <c r="D674" i="6"/>
  <c r="D675" i="6"/>
  <c r="D676" i="6"/>
  <c r="D677" i="6"/>
  <c r="D678" i="6"/>
  <c r="D679" i="6"/>
  <c r="D680" i="6"/>
  <c r="D681" i="6"/>
  <c r="D682" i="6"/>
  <c r="D683" i="6"/>
  <c r="D684" i="6"/>
  <c r="D685" i="6"/>
  <c r="D686" i="6"/>
  <c r="D687" i="6"/>
  <c r="D688" i="6"/>
  <c r="D689" i="6"/>
  <c r="D690" i="6"/>
  <c r="D691" i="6"/>
  <c r="D692" i="6"/>
  <c r="D693" i="6"/>
  <c r="D694" i="6"/>
  <c r="D695" i="6"/>
  <c r="D696" i="6"/>
  <c r="D697" i="6"/>
  <c r="D698" i="6"/>
  <c r="D699" i="6"/>
  <c r="D700" i="6"/>
  <c r="D701" i="6"/>
  <c r="D702" i="6"/>
  <c r="D703" i="6"/>
  <c r="D704" i="6"/>
  <c r="D705" i="6"/>
  <c r="D706" i="6"/>
  <c r="D707" i="6"/>
  <c r="D708" i="6"/>
  <c r="D709" i="6"/>
  <c r="D710" i="6"/>
  <c r="D711" i="6"/>
  <c r="D712" i="6"/>
  <c r="D713" i="6"/>
  <c r="D714" i="6"/>
  <c r="D715" i="6"/>
  <c r="D716" i="6"/>
  <c r="D717" i="6"/>
  <c r="D718" i="6"/>
  <c r="D719" i="6"/>
  <c r="D720" i="6"/>
  <c r="D721" i="6"/>
  <c r="D722" i="6"/>
  <c r="D723" i="6"/>
  <c r="D724" i="6"/>
  <c r="D725" i="6"/>
  <c r="D726" i="6"/>
  <c r="D727" i="6"/>
  <c r="D728" i="6"/>
  <c r="D729" i="6"/>
  <c r="D730" i="6"/>
  <c r="D731" i="6"/>
  <c r="D732" i="6"/>
  <c r="D733" i="6"/>
  <c r="D734" i="6"/>
  <c r="D735" i="6"/>
  <c r="D736" i="6"/>
  <c r="D737" i="6"/>
  <c r="D738" i="6"/>
  <c r="D739" i="6"/>
  <c r="D740" i="6"/>
  <c r="D741" i="6"/>
  <c r="D742" i="6"/>
  <c r="D743" i="6"/>
  <c r="D744" i="6"/>
  <c r="D745" i="6"/>
  <c r="D746" i="6"/>
  <c r="D747" i="6"/>
  <c r="D748" i="6"/>
  <c r="D749" i="6"/>
  <c r="D750" i="6"/>
  <c r="D751" i="6"/>
  <c r="D752" i="6"/>
  <c r="D753" i="6"/>
  <c r="D754" i="6"/>
  <c r="D755" i="6"/>
  <c r="D756" i="6"/>
  <c r="D757" i="6"/>
  <c r="D758" i="6"/>
  <c r="D759" i="6"/>
  <c r="D760" i="6"/>
  <c r="D761" i="6"/>
  <c r="D762" i="6"/>
  <c r="D763" i="6"/>
  <c r="D764" i="6"/>
  <c r="D765" i="6"/>
  <c r="D766" i="6"/>
  <c r="D767" i="6"/>
  <c r="D768" i="6"/>
  <c r="D769" i="6"/>
  <c r="D770" i="6"/>
  <c r="D771" i="6"/>
  <c r="D772" i="6"/>
  <c r="D773" i="6"/>
  <c r="D774" i="6"/>
  <c r="D775" i="6"/>
  <c r="D776" i="6"/>
  <c r="D777" i="6"/>
  <c r="D778" i="6"/>
  <c r="D779" i="6"/>
  <c r="D780" i="6"/>
  <c r="D781" i="6"/>
  <c r="D782" i="6"/>
  <c r="D783" i="6"/>
  <c r="D784" i="6"/>
  <c r="D785" i="6"/>
  <c r="D786" i="6"/>
  <c r="D787" i="6"/>
  <c r="D788" i="6"/>
  <c r="D789" i="6"/>
  <c r="D790" i="6"/>
  <c r="D791" i="6"/>
  <c r="D792" i="6"/>
  <c r="D793" i="6"/>
  <c r="D794" i="6"/>
  <c r="D795" i="6"/>
  <c r="D796" i="6"/>
  <c r="D797" i="6"/>
  <c r="D798" i="6"/>
  <c r="D799" i="6"/>
  <c r="D800" i="6"/>
  <c r="D801" i="6"/>
  <c r="D802" i="6"/>
  <c r="D803" i="6"/>
  <c r="D804" i="6"/>
  <c r="D805" i="6"/>
  <c r="D806" i="6"/>
  <c r="D807" i="6"/>
  <c r="D808" i="6"/>
  <c r="D809" i="6"/>
  <c r="D810" i="6"/>
  <c r="D811" i="6"/>
  <c r="D812" i="6"/>
  <c r="D813" i="6"/>
  <c r="D814" i="6"/>
  <c r="D815" i="6"/>
  <c r="D816" i="6"/>
  <c r="D817" i="6"/>
  <c r="D818" i="6"/>
  <c r="D819" i="6"/>
  <c r="D820" i="6"/>
  <c r="D821" i="6"/>
  <c r="D822" i="6"/>
  <c r="D823" i="6"/>
  <c r="D824" i="6"/>
  <c r="D825" i="6"/>
  <c r="D826" i="6"/>
  <c r="D827" i="6"/>
  <c r="D828" i="6"/>
  <c r="D829" i="6"/>
  <c r="D830" i="6"/>
  <c r="D831" i="6"/>
  <c r="D832" i="6"/>
  <c r="D833" i="6"/>
  <c r="D834" i="6"/>
  <c r="D835" i="6"/>
  <c r="D836" i="6"/>
  <c r="D837" i="6"/>
  <c r="D838" i="6"/>
  <c r="D839" i="6"/>
  <c r="D840" i="6"/>
  <c r="D841" i="6"/>
  <c r="D842" i="6"/>
  <c r="D843" i="6"/>
  <c r="D844" i="6"/>
  <c r="D845" i="6"/>
  <c r="D846" i="6"/>
  <c r="D847" i="6"/>
  <c r="D848" i="6"/>
  <c r="D849" i="6"/>
  <c r="D850" i="6"/>
  <c r="D851" i="6"/>
  <c r="D852" i="6"/>
  <c r="D853" i="6"/>
  <c r="D854" i="6"/>
  <c r="D855" i="6"/>
  <c r="D856" i="6"/>
  <c r="D857" i="6"/>
  <c r="D858" i="6"/>
  <c r="D859" i="6"/>
  <c r="D860" i="6"/>
  <c r="D861" i="6"/>
  <c r="D862" i="6"/>
  <c r="D863" i="6"/>
  <c r="D864" i="6"/>
  <c r="D865" i="6"/>
  <c r="D866" i="6"/>
  <c r="D867" i="6"/>
  <c r="D868" i="6"/>
  <c r="D869" i="6"/>
  <c r="D870" i="6"/>
  <c r="D871" i="6"/>
  <c r="D872" i="6"/>
  <c r="D873" i="6"/>
  <c r="D874" i="6"/>
  <c r="D875" i="6"/>
  <c r="D876" i="6"/>
  <c r="D877" i="6"/>
  <c r="D878" i="6"/>
  <c r="D879" i="6"/>
  <c r="D880" i="6"/>
  <c r="D881" i="6"/>
  <c r="D882" i="6"/>
  <c r="D883" i="6"/>
  <c r="D884" i="6"/>
  <c r="D885" i="6"/>
  <c r="D886" i="6"/>
  <c r="D887" i="6"/>
  <c r="D888" i="6"/>
  <c r="D889" i="6"/>
  <c r="D890" i="6"/>
  <c r="D891" i="6"/>
  <c r="D892" i="6"/>
  <c r="D893" i="6"/>
  <c r="D894" i="6"/>
  <c r="D895" i="6"/>
  <c r="D896" i="6"/>
  <c r="D897" i="6"/>
  <c r="D898" i="6"/>
  <c r="D899" i="6"/>
  <c r="D900" i="6"/>
  <c r="D901" i="6"/>
  <c r="D902" i="6"/>
  <c r="D903" i="6"/>
  <c r="D904" i="6"/>
  <c r="D905" i="6"/>
  <c r="D906" i="6"/>
  <c r="D907" i="6"/>
  <c r="D908" i="6"/>
  <c r="D909" i="6"/>
  <c r="D910" i="6"/>
  <c r="D911" i="6"/>
  <c r="D912" i="6"/>
  <c r="D913" i="6"/>
  <c r="D914" i="6"/>
  <c r="D915" i="6"/>
  <c r="D916" i="6"/>
  <c r="D917" i="6"/>
  <c r="D918" i="6"/>
  <c r="D919" i="6"/>
  <c r="D920" i="6"/>
  <c r="D921" i="6"/>
  <c r="D922" i="6"/>
  <c r="D923" i="6"/>
  <c r="D924" i="6"/>
  <c r="D925" i="6"/>
  <c r="D926" i="6"/>
  <c r="D927" i="6"/>
  <c r="D928" i="6"/>
  <c r="D929" i="6"/>
  <c r="D930" i="6"/>
  <c r="D931" i="6"/>
  <c r="D932" i="6"/>
  <c r="D933" i="6"/>
  <c r="D934" i="6"/>
  <c r="D935" i="6"/>
  <c r="D936" i="6"/>
  <c r="D937" i="6"/>
  <c r="D938" i="6"/>
  <c r="D939" i="6"/>
  <c r="D940" i="6"/>
  <c r="D941" i="6"/>
  <c r="D942" i="6"/>
  <c r="D943" i="6"/>
  <c r="D944" i="6"/>
  <c r="D945" i="6"/>
  <c r="D946" i="6"/>
  <c r="D947" i="6"/>
  <c r="D948" i="6"/>
  <c r="D949" i="6"/>
  <c r="D950" i="6"/>
  <c r="D951" i="6"/>
  <c r="D952" i="6"/>
  <c r="D953" i="6"/>
  <c r="D954" i="6"/>
  <c r="D955" i="6"/>
  <c r="D956" i="6"/>
  <c r="D957" i="6"/>
  <c r="D958" i="6"/>
  <c r="D959" i="6"/>
  <c r="D960" i="6"/>
  <c r="D961" i="6"/>
  <c r="D962" i="6"/>
  <c r="D963" i="6"/>
  <c r="D964" i="6"/>
  <c r="D965" i="6"/>
  <c r="D966" i="6"/>
  <c r="D967" i="6"/>
  <c r="D968" i="6"/>
  <c r="D969" i="6"/>
  <c r="D970" i="6"/>
  <c r="D971" i="6"/>
  <c r="D972" i="6"/>
  <c r="D973" i="6"/>
  <c r="D974" i="6"/>
  <c r="D975" i="6"/>
  <c r="D976" i="6"/>
  <c r="D977" i="6"/>
  <c r="D978" i="6"/>
  <c r="D979" i="6"/>
  <c r="D980" i="6"/>
  <c r="D981" i="6"/>
  <c r="D982" i="6"/>
  <c r="D983" i="6"/>
  <c r="D984" i="6"/>
  <c r="D985" i="6"/>
  <c r="D986" i="6"/>
  <c r="D987" i="6"/>
  <c r="D988" i="6"/>
  <c r="D989" i="6"/>
  <c r="D990" i="6"/>
  <c r="D991" i="6"/>
  <c r="D992" i="6"/>
  <c r="D993" i="6"/>
  <c r="D994" i="6"/>
  <c r="D995" i="6"/>
  <c r="D996" i="6"/>
  <c r="D997" i="6"/>
  <c r="D998" i="6"/>
  <c r="D999" i="6"/>
  <c r="D1000" i="6"/>
  <c r="D1001" i="6"/>
  <c r="D1002" i="6"/>
  <c r="D1003" i="6"/>
  <c r="D1004" i="6"/>
  <c r="D1005" i="6"/>
  <c r="D1006" i="6"/>
  <c r="D1007" i="6"/>
  <c r="D1008" i="6"/>
  <c r="D1009" i="6"/>
  <c r="D1010" i="6"/>
  <c r="D1011" i="6"/>
  <c r="D1012" i="6"/>
  <c r="D1013" i="6"/>
  <c r="D1014" i="6"/>
  <c r="D1015" i="6"/>
  <c r="D1016" i="6"/>
  <c r="D1017" i="6"/>
  <c r="D1018" i="6"/>
  <c r="D1019" i="6"/>
  <c r="D1020" i="6"/>
  <c r="D1021" i="6"/>
  <c r="D1022" i="6"/>
  <c r="D1023" i="6"/>
  <c r="E11" i="6"/>
  <c r="E12" i="6"/>
  <c r="E13" i="6"/>
  <c r="E14" i="6"/>
  <c r="E15" i="6"/>
  <c r="E16" i="6"/>
  <c r="E17" i="6"/>
  <c r="E18" i="6"/>
  <c r="E19" i="6"/>
  <c r="E20" i="6"/>
  <c r="E21" i="6"/>
  <c r="E22" i="6"/>
  <c r="E23" i="6"/>
  <c r="E24" i="6"/>
  <c r="E25" i="6"/>
  <c r="E26" i="6"/>
  <c r="E27" i="6"/>
  <c r="E28" i="6"/>
  <c r="E29" i="6"/>
  <c r="E30" i="6"/>
  <c r="E31" i="6"/>
  <c r="E32" i="6"/>
  <c r="E33" i="6"/>
  <c r="E34" i="6"/>
  <c r="E35" i="6"/>
  <c r="E36" i="6"/>
  <c r="E37" i="6"/>
  <c r="E38" i="6"/>
  <c r="E39" i="6"/>
  <c r="E40" i="6"/>
  <c r="E41" i="6"/>
  <c r="E42" i="6"/>
  <c r="E43" i="6"/>
  <c r="E44" i="6"/>
  <c r="E45" i="6"/>
  <c r="E46" i="6"/>
  <c r="E47" i="6"/>
  <c r="E48" i="6"/>
  <c r="E49" i="6"/>
  <c r="E50" i="6"/>
  <c r="E51" i="6"/>
  <c r="E52" i="6"/>
  <c r="E53" i="6"/>
  <c r="E54" i="6"/>
  <c r="E55" i="6"/>
  <c r="E56" i="6"/>
  <c r="E57" i="6"/>
  <c r="E58" i="6"/>
  <c r="E59" i="6"/>
  <c r="E60" i="6"/>
  <c r="E61" i="6"/>
  <c r="E62" i="6"/>
  <c r="E63" i="6"/>
  <c r="E64" i="6"/>
  <c r="E65" i="6"/>
  <c r="E66" i="6"/>
  <c r="E67" i="6"/>
  <c r="E68" i="6"/>
  <c r="E69" i="6"/>
  <c r="E70" i="6"/>
  <c r="E71" i="6"/>
  <c r="E72" i="6"/>
  <c r="E73" i="6"/>
  <c r="E74" i="6"/>
  <c r="E75" i="6"/>
  <c r="E76" i="6"/>
  <c r="E77" i="6"/>
  <c r="E78" i="6"/>
  <c r="E79" i="6"/>
  <c r="E80" i="6"/>
  <c r="E81" i="6"/>
  <c r="E82" i="6"/>
  <c r="E83" i="6"/>
  <c r="E84" i="6"/>
  <c r="E85" i="6"/>
  <c r="E86" i="6"/>
  <c r="E87" i="6"/>
  <c r="E88" i="6"/>
  <c r="E89" i="6"/>
  <c r="E90" i="6"/>
  <c r="E91" i="6"/>
  <c r="E92" i="6"/>
  <c r="E93" i="6"/>
  <c r="E94" i="6"/>
  <c r="E95" i="6"/>
  <c r="E96" i="6"/>
  <c r="E97" i="6"/>
  <c r="E98" i="6"/>
  <c r="E99" i="6"/>
  <c r="E100" i="6"/>
  <c r="E101" i="6"/>
  <c r="E102" i="6"/>
  <c r="E103" i="6"/>
  <c r="E104" i="6"/>
  <c r="E105" i="6"/>
  <c r="E106" i="6"/>
  <c r="E107" i="6"/>
  <c r="E108" i="6"/>
  <c r="E109" i="6"/>
  <c r="E110" i="6"/>
  <c r="E111" i="6"/>
  <c r="E112" i="6"/>
  <c r="E113" i="6"/>
  <c r="E114" i="6"/>
  <c r="E115" i="6"/>
  <c r="E116" i="6"/>
  <c r="E117" i="6"/>
  <c r="E118" i="6"/>
  <c r="E119" i="6"/>
  <c r="E120" i="6"/>
  <c r="E121" i="6"/>
  <c r="E122" i="6"/>
  <c r="E123" i="6"/>
  <c r="E124" i="6"/>
  <c r="E125" i="6"/>
  <c r="E126" i="6"/>
  <c r="E127" i="6"/>
  <c r="E128" i="6"/>
  <c r="E129" i="6"/>
  <c r="E130" i="6"/>
  <c r="E131" i="6"/>
  <c r="E132" i="6"/>
  <c r="E133" i="6"/>
  <c r="E134" i="6"/>
  <c r="E135" i="6"/>
  <c r="E136" i="6"/>
  <c r="E137" i="6"/>
  <c r="E138" i="6"/>
  <c r="E139" i="6"/>
  <c r="E140" i="6"/>
  <c r="E141" i="6"/>
  <c r="E142" i="6"/>
  <c r="E143" i="6"/>
  <c r="E144" i="6"/>
  <c r="E145" i="6"/>
  <c r="E146" i="6"/>
  <c r="E147" i="6"/>
  <c r="E148" i="6"/>
  <c r="E149" i="6"/>
  <c r="E150" i="6"/>
  <c r="E151" i="6"/>
  <c r="E152" i="6"/>
  <c r="E153" i="6"/>
  <c r="E154" i="6"/>
  <c r="E155" i="6"/>
  <c r="E156" i="6"/>
  <c r="E157" i="6"/>
  <c r="E158" i="6"/>
  <c r="E159" i="6"/>
  <c r="E160" i="6"/>
  <c r="E161" i="6"/>
  <c r="E162" i="6"/>
  <c r="E163" i="6"/>
  <c r="E164" i="6"/>
  <c r="E165" i="6"/>
  <c r="E166" i="6"/>
  <c r="E167" i="6"/>
  <c r="E168" i="6"/>
  <c r="E169" i="6"/>
  <c r="E170" i="6"/>
  <c r="E171" i="6"/>
  <c r="E172" i="6"/>
  <c r="E173" i="6"/>
  <c r="E174" i="6"/>
  <c r="E175" i="6"/>
  <c r="E176" i="6"/>
  <c r="E177" i="6"/>
  <c r="E178" i="6"/>
  <c r="E179" i="6"/>
  <c r="E180" i="6"/>
  <c r="E181" i="6"/>
  <c r="E182" i="6"/>
  <c r="E183" i="6"/>
  <c r="E184" i="6"/>
  <c r="E185" i="6"/>
  <c r="E186" i="6"/>
  <c r="E187" i="6"/>
  <c r="E188" i="6"/>
  <c r="E189" i="6"/>
  <c r="E190" i="6"/>
  <c r="E191" i="6"/>
  <c r="E192" i="6"/>
  <c r="E193" i="6"/>
  <c r="E194" i="6"/>
  <c r="E195" i="6"/>
  <c r="E196" i="6"/>
  <c r="E197" i="6"/>
  <c r="E198" i="6"/>
  <c r="E199" i="6"/>
  <c r="E200" i="6"/>
  <c r="E201" i="6"/>
  <c r="E202" i="6"/>
  <c r="E203" i="6"/>
  <c r="E204" i="6"/>
  <c r="E205" i="6"/>
  <c r="E206" i="6"/>
  <c r="E207" i="6"/>
  <c r="E208" i="6"/>
  <c r="E209" i="6"/>
  <c r="E210" i="6"/>
  <c r="E211" i="6"/>
  <c r="E212" i="6"/>
  <c r="E213" i="6"/>
  <c r="E214" i="6"/>
  <c r="E215" i="6"/>
  <c r="E216" i="6"/>
  <c r="E217" i="6"/>
  <c r="E218" i="6"/>
  <c r="E219" i="6"/>
  <c r="E220" i="6"/>
  <c r="E221" i="6"/>
  <c r="E222" i="6"/>
  <c r="E223" i="6"/>
  <c r="E224" i="6"/>
  <c r="E225" i="6"/>
  <c r="E226" i="6"/>
  <c r="E227" i="6"/>
  <c r="E228" i="6"/>
  <c r="E229" i="6"/>
  <c r="E230" i="6"/>
  <c r="E231" i="6"/>
  <c r="E232" i="6"/>
  <c r="E233" i="6"/>
  <c r="E234" i="6"/>
  <c r="E235" i="6"/>
  <c r="E236" i="6"/>
  <c r="E237" i="6"/>
  <c r="E238" i="6"/>
  <c r="E239" i="6"/>
  <c r="E240" i="6"/>
  <c r="E241" i="6"/>
  <c r="E242" i="6"/>
  <c r="E243" i="6"/>
  <c r="E244" i="6"/>
  <c r="E245" i="6"/>
  <c r="E246" i="6"/>
  <c r="E247" i="6"/>
  <c r="E248" i="6"/>
  <c r="E249" i="6"/>
  <c r="E250" i="6"/>
  <c r="E251" i="6"/>
  <c r="E252" i="6"/>
  <c r="E253" i="6"/>
  <c r="E254" i="6"/>
  <c r="E255" i="6"/>
  <c r="E256" i="6"/>
  <c r="E257" i="6"/>
  <c r="E258" i="6"/>
  <c r="E259" i="6"/>
  <c r="E260" i="6"/>
  <c r="E261" i="6"/>
  <c r="E262" i="6"/>
  <c r="E263" i="6"/>
  <c r="E264" i="6"/>
  <c r="E265" i="6"/>
  <c r="E266" i="6"/>
  <c r="E267" i="6"/>
  <c r="E268" i="6"/>
  <c r="E269" i="6"/>
  <c r="E270" i="6"/>
  <c r="E271" i="6"/>
  <c r="E272" i="6"/>
  <c r="E273" i="6"/>
  <c r="E274" i="6"/>
  <c r="E275" i="6"/>
  <c r="E276" i="6"/>
  <c r="E277" i="6"/>
  <c r="E278" i="6"/>
  <c r="E279" i="6"/>
  <c r="E280" i="6"/>
  <c r="E281" i="6"/>
  <c r="E282" i="6"/>
  <c r="E283" i="6"/>
  <c r="E284" i="6"/>
  <c r="E285" i="6"/>
  <c r="E286" i="6"/>
  <c r="E287" i="6"/>
  <c r="E288" i="6"/>
  <c r="E289" i="6"/>
  <c r="E290" i="6"/>
  <c r="E291" i="6"/>
  <c r="E292" i="6"/>
  <c r="E293" i="6"/>
  <c r="E294" i="6"/>
  <c r="E295" i="6"/>
  <c r="E296" i="6"/>
  <c r="E297" i="6"/>
  <c r="E298" i="6"/>
  <c r="E299" i="6"/>
  <c r="E300" i="6"/>
  <c r="E301" i="6"/>
  <c r="E302" i="6"/>
  <c r="E303" i="6"/>
  <c r="E304" i="6"/>
  <c r="E305" i="6"/>
  <c r="E306" i="6"/>
  <c r="E307" i="6"/>
  <c r="E308" i="6"/>
  <c r="E309" i="6"/>
  <c r="E310" i="6"/>
  <c r="E311" i="6"/>
  <c r="E312" i="6"/>
  <c r="E313" i="6"/>
  <c r="E314" i="6"/>
  <c r="E315" i="6"/>
  <c r="E316" i="6"/>
  <c r="E317" i="6"/>
  <c r="E318" i="6"/>
  <c r="E319" i="6"/>
  <c r="E320" i="6"/>
  <c r="E321" i="6"/>
  <c r="E322" i="6"/>
  <c r="E323" i="6"/>
  <c r="E324" i="6"/>
  <c r="E325" i="6"/>
  <c r="E326" i="6"/>
  <c r="E327" i="6"/>
  <c r="E328" i="6"/>
  <c r="E329" i="6"/>
  <c r="E330" i="6"/>
  <c r="E331" i="6"/>
  <c r="E332" i="6"/>
  <c r="E333" i="6"/>
  <c r="E334" i="6"/>
  <c r="E335" i="6"/>
  <c r="E336" i="6"/>
  <c r="E337" i="6"/>
  <c r="E338" i="6"/>
  <c r="E339" i="6"/>
  <c r="E340" i="6"/>
  <c r="E341" i="6"/>
  <c r="E342" i="6"/>
  <c r="E343" i="6"/>
  <c r="E344" i="6"/>
  <c r="E345" i="6"/>
  <c r="E346" i="6"/>
  <c r="E347" i="6"/>
  <c r="E348" i="6"/>
  <c r="E349" i="6"/>
  <c r="E350" i="6"/>
  <c r="E351" i="6"/>
  <c r="E352" i="6"/>
  <c r="E353" i="6"/>
  <c r="E354" i="6"/>
  <c r="E355" i="6"/>
  <c r="E356" i="6"/>
  <c r="E357" i="6"/>
  <c r="E358" i="6"/>
  <c r="E359" i="6"/>
  <c r="E360" i="6"/>
  <c r="E361" i="6"/>
  <c r="E362" i="6"/>
  <c r="E363" i="6"/>
  <c r="E364" i="6"/>
  <c r="E365" i="6"/>
  <c r="E366" i="6"/>
  <c r="E367" i="6"/>
  <c r="E368" i="6"/>
  <c r="E369" i="6"/>
  <c r="E370" i="6"/>
  <c r="E371" i="6"/>
  <c r="E372" i="6"/>
  <c r="E373" i="6"/>
  <c r="E374" i="6"/>
  <c r="E375" i="6"/>
  <c r="E376" i="6"/>
  <c r="E377" i="6"/>
  <c r="E378" i="6"/>
  <c r="E379" i="6"/>
  <c r="E380" i="6"/>
  <c r="E381" i="6"/>
  <c r="E382" i="6"/>
  <c r="E383" i="6"/>
  <c r="E384" i="6"/>
  <c r="E385" i="6"/>
  <c r="E386" i="6"/>
  <c r="E387" i="6"/>
  <c r="E388" i="6"/>
  <c r="E389" i="6"/>
  <c r="E390" i="6"/>
  <c r="E391" i="6"/>
  <c r="E392" i="6"/>
  <c r="E393" i="6"/>
  <c r="E394" i="6"/>
  <c r="E395" i="6"/>
  <c r="E396" i="6"/>
  <c r="E397" i="6"/>
  <c r="E398" i="6"/>
  <c r="E399" i="6"/>
  <c r="E400" i="6"/>
  <c r="E401" i="6"/>
  <c r="E402" i="6"/>
  <c r="E403" i="6"/>
  <c r="E404" i="6"/>
  <c r="E405" i="6"/>
  <c r="E406" i="6"/>
  <c r="E407" i="6"/>
  <c r="E408" i="6"/>
  <c r="E409" i="6"/>
  <c r="E410" i="6"/>
  <c r="E411" i="6"/>
  <c r="E412" i="6"/>
  <c r="E413" i="6"/>
  <c r="E414" i="6"/>
  <c r="E415" i="6"/>
  <c r="E416" i="6"/>
  <c r="E417" i="6"/>
  <c r="E418" i="6"/>
  <c r="E419" i="6"/>
  <c r="E420" i="6"/>
  <c r="E421" i="6"/>
  <c r="E422" i="6"/>
  <c r="E423" i="6"/>
  <c r="E424" i="6"/>
  <c r="E425" i="6"/>
  <c r="E426" i="6"/>
  <c r="E427" i="6"/>
  <c r="E428" i="6"/>
  <c r="E429" i="6"/>
  <c r="E430" i="6"/>
  <c r="E431" i="6"/>
  <c r="E432" i="6"/>
  <c r="E433" i="6"/>
  <c r="E434" i="6"/>
  <c r="E435" i="6"/>
  <c r="E436" i="6"/>
  <c r="E437" i="6"/>
  <c r="E438" i="6"/>
  <c r="E439" i="6"/>
  <c r="E440" i="6"/>
  <c r="E441" i="6"/>
  <c r="E442" i="6"/>
  <c r="E443" i="6"/>
  <c r="E444" i="6"/>
  <c r="E445" i="6"/>
  <c r="E446" i="6"/>
  <c r="E447" i="6"/>
  <c r="E448" i="6"/>
  <c r="E449" i="6"/>
  <c r="E450" i="6"/>
  <c r="E451" i="6"/>
  <c r="E452" i="6"/>
  <c r="E453" i="6"/>
  <c r="E454" i="6"/>
  <c r="E455" i="6"/>
  <c r="E456" i="6"/>
  <c r="E457" i="6"/>
  <c r="E458" i="6"/>
  <c r="E459" i="6"/>
  <c r="E460" i="6"/>
  <c r="E461" i="6"/>
  <c r="E462" i="6"/>
  <c r="E463" i="6"/>
  <c r="E464" i="6"/>
  <c r="E465" i="6"/>
  <c r="E466" i="6"/>
  <c r="E467" i="6"/>
  <c r="E468" i="6"/>
  <c r="E469" i="6"/>
  <c r="E470" i="6"/>
  <c r="E471" i="6"/>
  <c r="E472" i="6"/>
  <c r="E473" i="6"/>
  <c r="E474" i="6"/>
  <c r="E475" i="6"/>
  <c r="E476" i="6"/>
  <c r="E477" i="6"/>
  <c r="E478" i="6"/>
  <c r="E479" i="6"/>
  <c r="E480" i="6"/>
  <c r="E481" i="6"/>
  <c r="E482" i="6"/>
  <c r="E483" i="6"/>
  <c r="E484" i="6"/>
  <c r="E485" i="6"/>
  <c r="E486" i="6"/>
  <c r="E487" i="6"/>
  <c r="E488" i="6"/>
  <c r="E489" i="6"/>
  <c r="E490" i="6"/>
  <c r="E491" i="6"/>
  <c r="E492" i="6"/>
  <c r="E493" i="6"/>
  <c r="E494" i="6"/>
  <c r="E495" i="6"/>
  <c r="E496" i="6"/>
  <c r="E497" i="6"/>
  <c r="E498" i="6"/>
  <c r="E499" i="6"/>
  <c r="E500" i="6"/>
  <c r="E501" i="6"/>
  <c r="E502" i="6"/>
  <c r="E503" i="6"/>
  <c r="E504" i="6"/>
  <c r="E505" i="6"/>
  <c r="E506" i="6"/>
  <c r="E507" i="6"/>
  <c r="E508" i="6"/>
  <c r="E509" i="6"/>
  <c r="E510" i="6"/>
  <c r="E511" i="6"/>
  <c r="E512" i="6"/>
  <c r="E513" i="6"/>
  <c r="E514" i="6"/>
  <c r="E515" i="6"/>
  <c r="E516" i="6"/>
  <c r="E517" i="6"/>
  <c r="E518" i="6"/>
  <c r="E519" i="6"/>
  <c r="E520" i="6"/>
  <c r="E521" i="6"/>
  <c r="E522" i="6"/>
  <c r="E523" i="6"/>
  <c r="E524" i="6"/>
  <c r="E525" i="6"/>
  <c r="E526" i="6"/>
  <c r="E527" i="6"/>
  <c r="E528" i="6"/>
  <c r="E529" i="6"/>
  <c r="E530" i="6"/>
  <c r="E531" i="6"/>
  <c r="E532" i="6"/>
  <c r="E533" i="6"/>
  <c r="E534" i="6"/>
  <c r="E535" i="6"/>
  <c r="E536" i="6"/>
  <c r="E537" i="6"/>
  <c r="E538" i="6"/>
  <c r="E539" i="6"/>
  <c r="E540" i="6"/>
  <c r="E541" i="6"/>
  <c r="E542" i="6"/>
  <c r="E543" i="6"/>
  <c r="E544" i="6"/>
  <c r="E545" i="6"/>
  <c r="E546" i="6"/>
  <c r="E547" i="6"/>
  <c r="E548" i="6"/>
  <c r="E549" i="6"/>
  <c r="E550" i="6"/>
  <c r="E551" i="6"/>
  <c r="E552" i="6"/>
  <c r="E553" i="6"/>
  <c r="E554" i="6"/>
  <c r="E555" i="6"/>
  <c r="E556" i="6"/>
  <c r="E557" i="6"/>
  <c r="E558" i="6"/>
  <c r="E559" i="6"/>
  <c r="E560" i="6"/>
  <c r="E561" i="6"/>
  <c r="E562" i="6"/>
  <c r="E563" i="6"/>
  <c r="E564" i="6"/>
  <c r="E565" i="6"/>
  <c r="E566" i="6"/>
  <c r="E567" i="6"/>
  <c r="E568" i="6"/>
  <c r="E569" i="6"/>
  <c r="E570" i="6"/>
  <c r="E571" i="6"/>
  <c r="E572" i="6"/>
  <c r="E573" i="6"/>
  <c r="E574" i="6"/>
  <c r="E575" i="6"/>
  <c r="E576" i="6"/>
  <c r="E577" i="6"/>
  <c r="E578" i="6"/>
  <c r="E579" i="6"/>
  <c r="E580" i="6"/>
  <c r="E581" i="6"/>
  <c r="E582" i="6"/>
  <c r="E583" i="6"/>
  <c r="E584" i="6"/>
  <c r="E585" i="6"/>
  <c r="E586" i="6"/>
  <c r="E587" i="6"/>
  <c r="E588" i="6"/>
  <c r="E589" i="6"/>
  <c r="E590" i="6"/>
  <c r="E591" i="6"/>
  <c r="E592" i="6"/>
  <c r="E593" i="6"/>
  <c r="E594" i="6"/>
  <c r="E595" i="6"/>
  <c r="E596" i="6"/>
  <c r="E597" i="6"/>
  <c r="E598" i="6"/>
  <c r="E599" i="6"/>
  <c r="E600" i="6"/>
  <c r="E601" i="6"/>
  <c r="E602" i="6"/>
  <c r="E603" i="6"/>
  <c r="E604" i="6"/>
  <c r="E605" i="6"/>
  <c r="E606" i="6"/>
  <c r="E607" i="6"/>
  <c r="E608" i="6"/>
  <c r="E609" i="6"/>
  <c r="E610" i="6"/>
  <c r="E611" i="6"/>
  <c r="E612" i="6"/>
  <c r="E613" i="6"/>
  <c r="E614" i="6"/>
  <c r="E615" i="6"/>
  <c r="E616" i="6"/>
  <c r="E617" i="6"/>
  <c r="E618" i="6"/>
  <c r="E619" i="6"/>
  <c r="E620" i="6"/>
  <c r="E621" i="6"/>
  <c r="E622" i="6"/>
  <c r="E623" i="6"/>
  <c r="E624" i="6"/>
  <c r="E625" i="6"/>
  <c r="E626" i="6"/>
  <c r="E627" i="6"/>
  <c r="E628" i="6"/>
  <c r="E629" i="6"/>
  <c r="E630" i="6"/>
  <c r="E631" i="6"/>
  <c r="E632" i="6"/>
  <c r="E633" i="6"/>
  <c r="E634" i="6"/>
  <c r="E635" i="6"/>
  <c r="E636" i="6"/>
  <c r="E637" i="6"/>
  <c r="E638" i="6"/>
  <c r="E639" i="6"/>
  <c r="E640" i="6"/>
  <c r="E641" i="6"/>
  <c r="E642" i="6"/>
  <c r="E643" i="6"/>
  <c r="E644" i="6"/>
  <c r="E645" i="6"/>
  <c r="E646" i="6"/>
  <c r="E647" i="6"/>
  <c r="E648" i="6"/>
  <c r="E649" i="6"/>
  <c r="E650" i="6"/>
  <c r="E651" i="6"/>
  <c r="E652" i="6"/>
  <c r="E653" i="6"/>
  <c r="E654" i="6"/>
  <c r="E655" i="6"/>
  <c r="E656" i="6"/>
  <c r="E657" i="6"/>
  <c r="E658" i="6"/>
  <c r="E659" i="6"/>
  <c r="E660" i="6"/>
  <c r="E661" i="6"/>
  <c r="E662" i="6"/>
  <c r="E663" i="6"/>
  <c r="E664" i="6"/>
  <c r="E665" i="6"/>
  <c r="E666" i="6"/>
  <c r="E667" i="6"/>
  <c r="E668" i="6"/>
  <c r="E669" i="6"/>
  <c r="E670" i="6"/>
  <c r="E671" i="6"/>
  <c r="E672" i="6"/>
  <c r="E673" i="6"/>
  <c r="E674" i="6"/>
  <c r="E675" i="6"/>
  <c r="E676" i="6"/>
  <c r="E677" i="6"/>
  <c r="E678" i="6"/>
  <c r="E679" i="6"/>
  <c r="E680" i="6"/>
  <c r="E681" i="6"/>
  <c r="E682" i="6"/>
  <c r="E683" i="6"/>
  <c r="E684" i="6"/>
  <c r="E685" i="6"/>
  <c r="E686" i="6"/>
  <c r="E687" i="6"/>
  <c r="E688" i="6"/>
  <c r="E689" i="6"/>
  <c r="E690" i="6"/>
  <c r="E691" i="6"/>
  <c r="E692" i="6"/>
  <c r="E693" i="6"/>
  <c r="E694" i="6"/>
  <c r="E695" i="6"/>
  <c r="E696" i="6"/>
  <c r="E697" i="6"/>
  <c r="E698" i="6"/>
  <c r="E699" i="6"/>
  <c r="E700" i="6"/>
  <c r="E701" i="6"/>
  <c r="E702" i="6"/>
  <c r="E703" i="6"/>
  <c r="E704" i="6"/>
  <c r="E705" i="6"/>
  <c r="E706" i="6"/>
  <c r="E707" i="6"/>
  <c r="E708" i="6"/>
  <c r="E709" i="6"/>
  <c r="E710" i="6"/>
  <c r="E711" i="6"/>
  <c r="E712" i="6"/>
  <c r="E713" i="6"/>
  <c r="E714" i="6"/>
  <c r="E715" i="6"/>
  <c r="E716" i="6"/>
  <c r="E717" i="6"/>
  <c r="E718" i="6"/>
  <c r="E719" i="6"/>
  <c r="E720" i="6"/>
  <c r="E721" i="6"/>
  <c r="E722" i="6"/>
  <c r="E723" i="6"/>
  <c r="E724" i="6"/>
  <c r="E725" i="6"/>
  <c r="E726" i="6"/>
  <c r="E727" i="6"/>
  <c r="E728" i="6"/>
  <c r="E729" i="6"/>
  <c r="E730" i="6"/>
  <c r="E731" i="6"/>
  <c r="E732" i="6"/>
  <c r="E733" i="6"/>
  <c r="E734" i="6"/>
  <c r="E735" i="6"/>
  <c r="E736" i="6"/>
  <c r="E737" i="6"/>
  <c r="E738" i="6"/>
  <c r="E739" i="6"/>
  <c r="E740" i="6"/>
  <c r="E741" i="6"/>
  <c r="E742" i="6"/>
  <c r="E743" i="6"/>
  <c r="E744" i="6"/>
  <c r="E745" i="6"/>
  <c r="E746" i="6"/>
  <c r="E747" i="6"/>
  <c r="E748" i="6"/>
  <c r="E749" i="6"/>
  <c r="E750" i="6"/>
  <c r="E751" i="6"/>
  <c r="E752" i="6"/>
  <c r="E753" i="6"/>
  <c r="E754" i="6"/>
  <c r="E755" i="6"/>
  <c r="E756" i="6"/>
  <c r="E757" i="6"/>
  <c r="E758" i="6"/>
  <c r="E759" i="6"/>
  <c r="E760" i="6"/>
  <c r="E761" i="6"/>
  <c r="E762" i="6"/>
  <c r="E763" i="6"/>
  <c r="E764" i="6"/>
  <c r="E765" i="6"/>
  <c r="E766" i="6"/>
  <c r="E767" i="6"/>
  <c r="E768" i="6"/>
  <c r="E769" i="6"/>
  <c r="E770" i="6"/>
  <c r="E771" i="6"/>
  <c r="E772" i="6"/>
  <c r="E773" i="6"/>
  <c r="E774" i="6"/>
  <c r="E775" i="6"/>
  <c r="E776" i="6"/>
  <c r="E777" i="6"/>
  <c r="E778" i="6"/>
  <c r="E779" i="6"/>
  <c r="E780" i="6"/>
  <c r="E781" i="6"/>
  <c r="E782" i="6"/>
  <c r="E783" i="6"/>
  <c r="E784" i="6"/>
  <c r="E785" i="6"/>
  <c r="E786" i="6"/>
  <c r="E787" i="6"/>
  <c r="E788" i="6"/>
  <c r="E789" i="6"/>
  <c r="E790" i="6"/>
  <c r="E791" i="6"/>
  <c r="E792" i="6"/>
  <c r="E793" i="6"/>
  <c r="E794" i="6"/>
  <c r="E795" i="6"/>
  <c r="E796" i="6"/>
  <c r="E797" i="6"/>
  <c r="E798" i="6"/>
  <c r="E799" i="6"/>
  <c r="E800" i="6"/>
  <c r="E801" i="6"/>
  <c r="E802" i="6"/>
  <c r="E803" i="6"/>
  <c r="E804" i="6"/>
  <c r="E805" i="6"/>
  <c r="E806" i="6"/>
  <c r="E807" i="6"/>
  <c r="E808" i="6"/>
  <c r="E809" i="6"/>
  <c r="E810" i="6"/>
  <c r="E811" i="6"/>
  <c r="E812" i="6"/>
  <c r="E813" i="6"/>
  <c r="E814" i="6"/>
  <c r="E815" i="6"/>
  <c r="E816" i="6"/>
  <c r="E817" i="6"/>
  <c r="E818" i="6"/>
  <c r="E819" i="6"/>
  <c r="E820" i="6"/>
  <c r="E821" i="6"/>
  <c r="E822" i="6"/>
  <c r="E823" i="6"/>
  <c r="E824" i="6"/>
  <c r="E825" i="6"/>
  <c r="E826" i="6"/>
  <c r="E827" i="6"/>
  <c r="E828" i="6"/>
  <c r="E829" i="6"/>
  <c r="E830" i="6"/>
  <c r="E831" i="6"/>
  <c r="E832" i="6"/>
  <c r="E833" i="6"/>
  <c r="E834" i="6"/>
  <c r="E835" i="6"/>
  <c r="E836" i="6"/>
  <c r="E837" i="6"/>
  <c r="E838" i="6"/>
  <c r="E839" i="6"/>
  <c r="E840" i="6"/>
  <c r="E841" i="6"/>
  <c r="E842" i="6"/>
  <c r="E843" i="6"/>
  <c r="E844" i="6"/>
  <c r="E845" i="6"/>
  <c r="E846" i="6"/>
  <c r="E847" i="6"/>
  <c r="E848" i="6"/>
  <c r="E849" i="6"/>
  <c r="E850" i="6"/>
  <c r="E851" i="6"/>
  <c r="E852" i="6"/>
  <c r="E853" i="6"/>
  <c r="E854" i="6"/>
  <c r="E855" i="6"/>
  <c r="E856" i="6"/>
  <c r="E857" i="6"/>
  <c r="E858" i="6"/>
  <c r="E859" i="6"/>
  <c r="E860" i="6"/>
  <c r="E861" i="6"/>
  <c r="E862" i="6"/>
  <c r="E863" i="6"/>
  <c r="E864" i="6"/>
  <c r="E865" i="6"/>
  <c r="E866" i="6"/>
  <c r="E867" i="6"/>
  <c r="E868" i="6"/>
  <c r="E869" i="6"/>
  <c r="E870" i="6"/>
  <c r="E871" i="6"/>
  <c r="E872" i="6"/>
  <c r="E873" i="6"/>
  <c r="E874" i="6"/>
  <c r="E875" i="6"/>
  <c r="E876" i="6"/>
  <c r="E877" i="6"/>
  <c r="E878" i="6"/>
  <c r="E879" i="6"/>
  <c r="E880" i="6"/>
  <c r="E881" i="6"/>
  <c r="E882" i="6"/>
  <c r="E883" i="6"/>
  <c r="E884" i="6"/>
  <c r="E885" i="6"/>
  <c r="E886" i="6"/>
  <c r="E887" i="6"/>
  <c r="E888" i="6"/>
  <c r="E889" i="6"/>
  <c r="E890" i="6"/>
  <c r="E891" i="6"/>
  <c r="E892" i="6"/>
  <c r="E893" i="6"/>
  <c r="E894" i="6"/>
  <c r="E895" i="6"/>
  <c r="E896" i="6"/>
  <c r="E897" i="6"/>
  <c r="E898" i="6"/>
  <c r="E899" i="6"/>
  <c r="E900" i="6"/>
  <c r="E901" i="6"/>
  <c r="E902" i="6"/>
  <c r="E903" i="6"/>
  <c r="E904" i="6"/>
  <c r="E905" i="6"/>
  <c r="E906" i="6"/>
  <c r="E907" i="6"/>
  <c r="E908" i="6"/>
  <c r="E909" i="6"/>
  <c r="E910" i="6"/>
  <c r="E911" i="6"/>
  <c r="E912" i="6"/>
  <c r="E913" i="6"/>
  <c r="E914" i="6"/>
  <c r="E915" i="6"/>
  <c r="E916" i="6"/>
  <c r="E917" i="6"/>
  <c r="E918" i="6"/>
  <c r="E919" i="6"/>
  <c r="E920" i="6"/>
  <c r="E921" i="6"/>
  <c r="E922" i="6"/>
  <c r="E923" i="6"/>
  <c r="E924" i="6"/>
  <c r="E925" i="6"/>
  <c r="E926" i="6"/>
  <c r="E927" i="6"/>
  <c r="E928" i="6"/>
  <c r="E929" i="6"/>
  <c r="E930" i="6"/>
  <c r="E931" i="6"/>
  <c r="E932" i="6"/>
  <c r="E933" i="6"/>
  <c r="E934" i="6"/>
  <c r="E935" i="6"/>
  <c r="E936" i="6"/>
  <c r="E937" i="6"/>
  <c r="E938" i="6"/>
  <c r="E939" i="6"/>
  <c r="E940" i="6"/>
  <c r="E941" i="6"/>
  <c r="E942" i="6"/>
  <c r="E943" i="6"/>
  <c r="E944" i="6"/>
  <c r="E945" i="6"/>
  <c r="E946" i="6"/>
  <c r="E947" i="6"/>
  <c r="E948" i="6"/>
  <c r="E949" i="6"/>
  <c r="E950" i="6"/>
  <c r="E951" i="6"/>
  <c r="E952" i="6"/>
  <c r="E953" i="6"/>
  <c r="E954" i="6"/>
  <c r="E955" i="6"/>
  <c r="E956" i="6"/>
  <c r="E957" i="6"/>
  <c r="E958" i="6"/>
  <c r="E959" i="6"/>
  <c r="E960" i="6"/>
  <c r="E961" i="6"/>
  <c r="E962" i="6"/>
  <c r="E963" i="6"/>
  <c r="E964" i="6"/>
  <c r="E965" i="6"/>
  <c r="E966" i="6"/>
  <c r="E967" i="6"/>
  <c r="E968" i="6"/>
  <c r="E969" i="6"/>
  <c r="E970" i="6"/>
  <c r="E971" i="6"/>
  <c r="E972" i="6"/>
  <c r="E973" i="6"/>
  <c r="E974" i="6"/>
  <c r="E975" i="6"/>
  <c r="E976" i="6"/>
  <c r="E977" i="6"/>
  <c r="E978" i="6"/>
  <c r="E979" i="6"/>
  <c r="E980" i="6"/>
  <c r="E981" i="6"/>
  <c r="E982" i="6"/>
  <c r="E983" i="6"/>
  <c r="E984" i="6"/>
  <c r="E985" i="6"/>
  <c r="E986" i="6"/>
  <c r="E987" i="6"/>
  <c r="E988" i="6"/>
  <c r="E989" i="6"/>
  <c r="E990" i="6"/>
  <c r="E991" i="6"/>
  <c r="E992" i="6"/>
  <c r="E993" i="6"/>
  <c r="E994" i="6"/>
  <c r="E995" i="6"/>
  <c r="E996" i="6"/>
  <c r="E997" i="6"/>
  <c r="E998" i="6"/>
  <c r="E999" i="6"/>
  <c r="E1000" i="6"/>
  <c r="E1001" i="6"/>
  <c r="E1002" i="6"/>
  <c r="E1003" i="6"/>
  <c r="E1004" i="6"/>
  <c r="E1005" i="6"/>
  <c r="E1006" i="6"/>
  <c r="E1007" i="6"/>
  <c r="E1008" i="6"/>
  <c r="E1009" i="6"/>
  <c r="E1010" i="6"/>
  <c r="E1011" i="6"/>
  <c r="E1012" i="6"/>
  <c r="E1013" i="6"/>
  <c r="E1014" i="6"/>
  <c r="E1015" i="6"/>
  <c r="E1016" i="6"/>
  <c r="E1017" i="6"/>
  <c r="E1018" i="6"/>
  <c r="E1019" i="6"/>
  <c r="E1020" i="6"/>
  <c r="E1021" i="6"/>
  <c r="E1022" i="6"/>
  <c r="E1023" i="6"/>
  <c r="F11" i="6"/>
  <c r="F12" i="6"/>
  <c r="F13" i="6"/>
  <c r="F14" i="6"/>
  <c r="F15" i="6"/>
  <c r="F16" i="6"/>
  <c r="F17" i="6"/>
  <c r="F18" i="6"/>
  <c r="F19" i="6"/>
  <c r="F20" i="6"/>
  <c r="F21" i="6"/>
  <c r="F22" i="6"/>
  <c r="F23" i="6"/>
  <c r="F24" i="6"/>
  <c r="F25" i="6"/>
  <c r="F26" i="6"/>
  <c r="F27" i="6"/>
  <c r="F28" i="6"/>
  <c r="F29" i="6"/>
  <c r="F30" i="6"/>
  <c r="F31" i="6"/>
  <c r="F32" i="6"/>
  <c r="F33" i="6"/>
  <c r="F34" i="6"/>
  <c r="F35" i="6"/>
  <c r="F36" i="6"/>
  <c r="F37" i="6"/>
  <c r="F38" i="6"/>
  <c r="F39" i="6"/>
  <c r="F40" i="6"/>
  <c r="F41" i="6"/>
  <c r="F42" i="6"/>
  <c r="F43" i="6"/>
  <c r="F44" i="6"/>
  <c r="F45" i="6"/>
  <c r="F46" i="6"/>
  <c r="F47" i="6"/>
  <c r="F48" i="6"/>
  <c r="F49" i="6"/>
  <c r="F50" i="6"/>
  <c r="F51" i="6"/>
  <c r="F52" i="6"/>
  <c r="F53" i="6"/>
  <c r="F54" i="6"/>
  <c r="F55" i="6"/>
  <c r="F56" i="6"/>
  <c r="F57" i="6"/>
  <c r="F58" i="6"/>
  <c r="F59" i="6"/>
  <c r="F60" i="6"/>
  <c r="F61" i="6"/>
  <c r="F62" i="6"/>
  <c r="F63" i="6"/>
  <c r="F64" i="6"/>
  <c r="F65" i="6"/>
  <c r="F66" i="6"/>
  <c r="F67" i="6"/>
  <c r="F68" i="6"/>
  <c r="F69" i="6"/>
  <c r="F70" i="6"/>
  <c r="F71" i="6"/>
  <c r="F72" i="6"/>
  <c r="F73" i="6"/>
  <c r="F74" i="6"/>
  <c r="F75" i="6"/>
  <c r="F76" i="6"/>
  <c r="F77" i="6"/>
  <c r="F78" i="6"/>
  <c r="F79" i="6"/>
  <c r="F80" i="6"/>
  <c r="F81" i="6"/>
  <c r="F82" i="6"/>
  <c r="F83" i="6"/>
  <c r="F84" i="6"/>
  <c r="F85" i="6"/>
  <c r="F86" i="6"/>
  <c r="F87" i="6"/>
  <c r="F88" i="6"/>
  <c r="F89" i="6"/>
  <c r="F90" i="6"/>
  <c r="F91" i="6"/>
  <c r="F92" i="6"/>
  <c r="F93" i="6"/>
  <c r="F94" i="6"/>
  <c r="F95" i="6"/>
  <c r="F96" i="6"/>
  <c r="F97" i="6"/>
  <c r="F98" i="6"/>
  <c r="F99" i="6"/>
  <c r="F100" i="6"/>
  <c r="F101" i="6"/>
  <c r="F102" i="6"/>
  <c r="F103" i="6"/>
  <c r="F104" i="6"/>
  <c r="F105" i="6"/>
  <c r="F106" i="6"/>
  <c r="F107" i="6"/>
  <c r="F108" i="6"/>
  <c r="F109" i="6"/>
  <c r="F110" i="6"/>
  <c r="F111" i="6"/>
  <c r="F112" i="6"/>
  <c r="F113" i="6"/>
  <c r="F114" i="6"/>
  <c r="F115" i="6"/>
  <c r="F116" i="6"/>
  <c r="F117" i="6"/>
  <c r="F118" i="6"/>
  <c r="F119" i="6"/>
  <c r="F120" i="6"/>
  <c r="F121" i="6"/>
  <c r="F122" i="6"/>
  <c r="F123" i="6"/>
  <c r="F124" i="6"/>
  <c r="F125" i="6"/>
  <c r="F126" i="6"/>
  <c r="F127" i="6"/>
  <c r="F128" i="6"/>
  <c r="F129" i="6"/>
  <c r="F130" i="6"/>
  <c r="F131" i="6"/>
  <c r="F132" i="6"/>
  <c r="F133" i="6"/>
  <c r="F134" i="6"/>
  <c r="F135" i="6"/>
  <c r="F136" i="6"/>
  <c r="F137" i="6"/>
  <c r="F138" i="6"/>
  <c r="F139" i="6"/>
  <c r="F140" i="6"/>
  <c r="F141" i="6"/>
  <c r="F142" i="6"/>
  <c r="F143" i="6"/>
  <c r="F144" i="6"/>
  <c r="F145" i="6"/>
  <c r="F146" i="6"/>
  <c r="F147" i="6"/>
  <c r="F148" i="6"/>
  <c r="F149" i="6"/>
  <c r="F150" i="6"/>
  <c r="F151" i="6"/>
  <c r="F152" i="6"/>
  <c r="F153" i="6"/>
  <c r="F154" i="6"/>
  <c r="F155" i="6"/>
  <c r="F156" i="6"/>
  <c r="F157" i="6"/>
  <c r="F158" i="6"/>
  <c r="F159" i="6"/>
  <c r="F160" i="6"/>
  <c r="F161" i="6"/>
  <c r="F162" i="6"/>
  <c r="F163" i="6"/>
  <c r="F164" i="6"/>
  <c r="F165" i="6"/>
  <c r="F166" i="6"/>
  <c r="F167" i="6"/>
  <c r="F168" i="6"/>
  <c r="F169" i="6"/>
  <c r="F170" i="6"/>
  <c r="F171" i="6"/>
  <c r="F172" i="6"/>
  <c r="F173" i="6"/>
  <c r="F174" i="6"/>
  <c r="F175" i="6"/>
  <c r="F176" i="6"/>
  <c r="F177" i="6"/>
  <c r="F178" i="6"/>
  <c r="F179" i="6"/>
  <c r="F180" i="6"/>
  <c r="F181" i="6"/>
  <c r="F182" i="6"/>
  <c r="F183" i="6"/>
  <c r="F184" i="6"/>
  <c r="F185" i="6"/>
  <c r="F186" i="6"/>
  <c r="F187" i="6"/>
  <c r="F188" i="6"/>
  <c r="F189" i="6"/>
  <c r="F190" i="6"/>
  <c r="F191" i="6"/>
  <c r="F192" i="6"/>
  <c r="F193" i="6"/>
  <c r="F194" i="6"/>
  <c r="F195" i="6"/>
  <c r="F196" i="6"/>
  <c r="F197" i="6"/>
  <c r="F198" i="6"/>
  <c r="F199" i="6"/>
  <c r="F200" i="6"/>
  <c r="F201" i="6"/>
  <c r="F202" i="6"/>
  <c r="F203" i="6"/>
  <c r="F204" i="6"/>
  <c r="F205" i="6"/>
  <c r="F206" i="6"/>
  <c r="F207" i="6"/>
  <c r="F208" i="6"/>
  <c r="F209" i="6"/>
  <c r="F210" i="6"/>
  <c r="F211" i="6"/>
  <c r="F212" i="6"/>
  <c r="F213" i="6"/>
  <c r="F214" i="6"/>
  <c r="F215" i="6"/>
  <c r="F216" i="6"/>
  <c r="F217" i="6"/>
  <c r="F218" i="6"/>
  <c r="F219" i="6"/>
  <c r="F220" i="6"/>
  <c r="F221" i="6"/>
  <c r="F222" i="6"/>
  <c r="F223" i="6"/>
  <c r="F224" i="6"/>
  <c r="F225" i="6"/>
  <c r="F226" i="6"/>
  <c r="F227" i="6"/>
  <c r="F228" i="6"/>
  <c r="F229" i="6"/>
  <c r="F230" i="6"/>
  <c r="F231" i="6"/>
  <c r="F232" i="6"/>
  <c r="F233" i="6"/>
  <c r="F234" i="6"/>
  <c r="F235" i="6"/>
  <c r="F236" i="6"/>
  <c r="F237" i="6"/>
  <c r="F238" i="6"/>
  <c r="F239" i="6"/>
  <c r="F240" i="6"/>
  <c r="F241" i="6"/>
  <c r="F242" i="6"/>
  <c r="F243" i="6"/>
  <c r="F244" i="6"/>
  <c r="F245" i="6"/>
  <c r="F246" i="6"/>
  <c r="F247" i="6"/>
  <c r="F248" i="6"/>
  <c r="F249" i="6"/>
  <c r="F250" i="6"/>
  <c r="F251" i="6"/>
  <c r="F252" i="6"/>
  <c r="F253" i="6"/>
  <c r="F254" i="6"/>
  <c r="F255" i="6"/>
  <c r="F256" i="6"/>
  <c r="F257" i="6"/>
  <c r="F258" i="6"/>
  <c r="F259" i="6"/>
  <c r="F260" i="6"/>
  <c r="F261" i="6"/>
  <c r="F262" i="6"/>
  <c r="F263" i="6"/>
  <c r="F264" i="6"/>
  <c r="F265" i="6"/>
  <c r="F266" i="6"/>
  <c r="F267" i="6"/>
  <c r="F268" i="6"/>
  <c r="F269" i="6"/>
  <c r="F270" i="6"/>
  <c r="F271" i="6"/>
  <c r="F272" i="6"/>
  <c r="F273" i="6"/>
  <c r="F274" i="6"/>
  <c r="F275" i="6"/>
  <c r="F276" i="6"/>
  <c r="F277" i="6"/>
  <c r="F278" i="6"/>
  <c r="F279" i="6"/>
  <c r="F280" i="6"/>
  <c r="F281" i="6"/>
  <c r="F282" i="6"/>
  <c r="F283" i="6"/>
  <c r="F284" i="6"/>
  <c r="F285" i="6"/>
  <c r="F286" i="6"/>
  <c r="F287" i="6"/>
  <c r="F288" i="6"/>
  <c r="F289" i="6"/>
  <c r="F290" i="6"/>
  <c r="F291" i="6"/>
  <c r="F292" i="6"/>
  <c r="F293" i="6"/>
  <c r="F294" i="6"/>
  <c r="F295" i="6"/>
  <c r="F296" i="6"/>
  <c r="F297" i="6"/>
  <c r="F298" i="6"/>
  <c r="F299" i="6"/>
  <c r="F300" i="6"/>
  <c r="F301" i="6"/>
  <c r="F302" i="6"/>
  <c r="F303" i="6"/>
  <c r="F304" i="6"/>
  <c r="F305" i="6"/>
  <c r="F306" i="6"/>
  <c r="F307" i="6"/>
  <c r="F308" i="6"/>
  <c r="F309" i="6"/>
  <c r="F310" i="6"/>
  <c r="F311" i="6"/>
  <c r="F312" i="6"/>
  <c r="F313" i="6"/>
  <c r="F314" i="6"/>
  <c r="F315" i="6"/>
  <c r="F316" i="6"/>
  <c r="F317" i="6"/>
  <c r="F318" i="6"/>
  <c r="F319" i="6"/>
  <c r="F320" i="6"/>
  <c r="F321" i="6"/>
  <c r="F322" i="6"/>
  <c r="F323" i="6"/>
  <c r="F324" i="6"/>
  <c r="F325" i="6"/>
  <c r="F326" i="6"/>
  <c r="F327" i="6"/>
  <c r="F328" i="6"/>
  <c r="F329" i="6"/>
  <c r="F330" i="6"/>
  <c r="F331" i="6"/>
  <c r="F332" i="6"/>
  <c r="J332" i="6"/>
  <c r="F333" i="6"/>
  <c r="F334" i="6"/>
  <c r="J334" i="6"/>
  <c r="F335" i="6"/>
  <c r="F336" i="6"/>
  <c r="J336" i="6"/>
  <c r="F337" i="6"/>
  <c r="F338" i="6"/>
  <c r="J338" i="6"/>
  <c r="F339" i="6"/>
  <c r="F340" i="6"/>
  <c r="J340" i="6"/>
  <c r="F341" i="6"/>
  <c r="F342" i="6"/>
  <c r="J342" i="6"/>
  <c r="F343" i="6"/>
  <c r="F344" i="6"/>
  <c r="J344" i="6"/>
  <c r="F345" i="6"/>
  <c r="F346" i="6"/>
  <c r="J346" i="6"/>
  <c r="F347" i="6"/>
  <c r="F348" i="6"/>
  <c r="J348" i="6"/>
  <c r="F349" i="6"/>
  <c r="F350" i="6"/>
  <c r="J350" i="6"/>
  <c r="F351" i="6"/>
  <c r="F352" i="6"/>
  <c r="J352" i="6"/>
  <c r="F353" i="6"/>
  <c r="F354" i="6"/>
  <c r="J354" i="6"/>
  <c r="F355" i="6"/>
  <c r="F356" i="6"/>
  <c r="J356" i="6"/>
  <c r="F357" i="6"/>
  <c r="F358" i="6"/>
  <c r="J358" i="6"/>
  <c r="F359" i="6"/>
  <c r="F360" i="6"/>
  <c r="J360" i="6"/>
  <c r="F361" i="6"/>
  <c r="F362" i="6"/>
  <c r="J362" i="6"/>
  <c r="F363" i="6"/>
  <c r="F364" i="6"/>
  <c r="J364" i="6"/>
  <c r="F365" i="6"/>
  <c r="F366" i="6"/>
  <c r="J366" i="6"/>
  <c r="F367" i="6"/>
  <c r="F368" i="6"/>
  <c r="J368" i="6"/>
  <c r="F369" i="6"/>
  <c r="F370" i="6"/>
  <c r="J370" i="6"/>
  <c r="F371" i="6"/>
  <c r="F372" i="6"/>
  <c r="J372" i="6"/>
  <c r="F373" i="6"/>
  <c r="F374" i="6"/>
  <c r="J374" i="6"/>
  <c r="F375" i="6"/>
  <c r="F376" i="6"/>
  <c r="J376" i="6"/>
  <c r="F377" i="6"/>
  <c r="F378" i="6"/>
  <c r="J378" i="6"/>
  <c r="F379" i="6"/>
  <c r="F380" i="6"/>
  <c r="J380" i="6"/>
  <c r="F381" i="6"/>
  <c r="F382" i="6"/>
  <c r="J382" i="6"/>
  <c r="F383" i="6"/>
  <c r="F384" i="6"/>
  <c r="J384" i="6"/>
  <c r="F385" i="6"/>
  <c r="F386" i="6"/>
  <c r="J386" i="6"/>
  <c r="F387" i="6"/>
  <c r="F388" i="6"/>
  <c r="J388" i="6"/>
  <c r="F389" i="6"/>
  <c r="F390" i="6"/>
  <c r="J390" i="6"/>
  <c r="F391" i="6"/>
  <c r="F392" i="6"/>
  <c r="J392" i="6"/>
  <c r="F393" i="6"/>
  <c r="F394" i="6"/>
  <c r="J394" i="6"/>
  <c r="F395" i="6"/>
  <c r="F396" i="6"/>
  <c r="J396" i="6"/>
  <c r="F397" i="6"/>
  <c r="F398" i="6"/>
  <c r="J398" i="6"/>
  <c r="F399" i="6"/>
  <c r="F400" i="6"/>
  <c r="J400" i="6"/>
  <c r="F401" i="6"/>
  <c r="F402" i="6"/>
  <c r="J402" i="6"/>
  <c r="F403" i="6"/>
  <c r="F404" i="6"/>
  <c r="J404" i="6"/>
  <c r="F405" i="6"/>
  <c r="F406" i="6"/>
  <c r="J406" i="6"/>
  <c r="F407" i="6"/>
  <c r="F408" i="6"/>
  <c r="J408" i="6"/>
  <c r="F409" i="6"/>
  <c r="F410" i="6"/>
  <c r="J410" i="6"/>
  <c r="F411" i="6"/>
  <c r="F412" i="6"/>
  <c r="J412" i="6"/>
  <c r="F413" i="6"/>
  <c r="F414" i="6"/>
  <c r="J414" i="6"/>
  <c r="F415" i="6"/>
  <c r="F416" i="6"/>
  <c r="J416" i="6"/>
  <c r="F417" i="6"/>
  <c r="F418" i="6"/>
  <c r="J418" i="6"/>
  <c r="F419" i="6"/>
  <c r="F420" i="6"/>
  <c r="J420" i="6"/>
  <c r="F421" i="6"/>
  <c r="F422" i="6"/>
  <c r="J422" i="6"/>
  <c r="F423" i="6"/>
  <c r="F424" i="6"/>
  <c r="J424" i="6"/>
  <c r="F425" i="6"/>
  <c r="F426" i="6"/>
  <c r="J426" i="6"/>
  <c r="F427" i="6"/>
  <c r="F428" i="6"/>
  <c r="J428" i="6"/>
  <c r="F429" i="6"/>
  <c r="F430" i="6"/>
  <c r="J430" i="6"/>
  <c r="F431" i="6"/>
  <c r="F432" i="6"/>
  <c r="J432" i="6"/>
  <c r="F433" i="6"/>
  <c r="F434" i="6"/>
  <c r="J434" i="6"/>
  <c r="F435" i="6"/>
  <c r="F436" i="6"/>
  <c r="J436" i="6"/>
  <c r="F437" i="6"/>
  <c r="F438" i="6"/>
  <c r="J438" i="6"/>
  <c r="F439" i="6"/>
  <c r="F440" i="6"/>
  <c r="J440" i="6"/>
  <c r="F441" i="6"/>
  <c r="F442" i="6"/>
  <c r="J442" i="6"/>
  <c r="F443" i="6"/>
  <c r="F444" i="6"/>
  <c r="J444" i="6"/>
  <c r="F445" i="6"/>
  <c r="F446" i="6"/>
  <c r="J446" i="6"/>
  <c r="F447" i="6"/>
  <c r="F448" i="6"/>
  <c r="J448" i="6"/>
  <c r="F449" i="6"/>
  <c r="F450" i="6"/>
  <c r="J450" i="6"/>
  <c r="F451" i="6"/>
  <c r="F452" i="6"/>
  <c r="J452" i="6"/>
  <c r="F453" i="6"/>
  <c r="F454" i="6"/>
  <c r="J454" i="6"/>
  <c r="F455" i="6"/>
  <c r="F456" i="6"/>
  <c r="J456" i="6"/>
  <c r="F457" i="6"/>
  <c r="F458" i="6"/>
  <c r="J458" i="6"/>
  <c r="F459" i="6"/>
  <c r="F460" i="6"/>
  <c r="J460" i="6"/>
  <c r="F461" i="6"/>
  <c r="F462" i="6"/>
  <c r="J462" i="6"/>
  <c r="F463" i="6"/>
  <c r="F464" i="6"/>
  <c r="J464" i="6"/>
  <c r="F465" i="6"/>
  <c r="F466" i="6"/>
  <c r="J466" i="6"/>
  <c r="F467" i="6"/>
  <c r="F468" i="6"/>
  <c r="J468" i="6"/>
  <c r="F469" i="6"/>
  <c r="F470" i="6"/>
  <c r="J470" i="6"/>
  <c r="F471" i="6"/>
  <c r="F472" i="6"/>
  <c r="J472" i="6"/>
  <c r="F473" i="6"/>
  <c r="F474" i="6"/>
  <c r="J474" i="6"/>
  <c r="F475" i="6"/>
  <c r="F476" i="6"/>
  <c r="J476" i="6"/>
  <c r="F477" i="6"/>
  <c r="F478" i="6"/>
  <c r="J478" i="6"/>
  <c r="F479" i="6"/>
  <c r="F480" i="6"/>
  <c r="J480" i="6"/>
  <c r="F481" i="6"/>
  <c r="F482" i="6"/>
  <c r="J482" i="6"/>
  <c r="F483" i="6"/>
  <c r="F484" i="6"/>
  <c r="J484" i="6"/>
  <c r="F485" i="6"/>
  <c r="F486" i="6"/>
  <c r="J486" i="6"/>
  <c r="F487" i="6"/>
  <c r="F488" i="6"/>
  <c r="J488" i="6"/>
  <c r="F489" i="6"/>
  <c r="F490" i="6"/>
  <c r="J490" i="6"/>
  <c r="F491" i="6"/>
  <c r="F492" i="6"/>
  <c r="J492" i="6"/>
  <c r="F493" i="6"/>
  <c r="F494" i="6"/>
  <c r="J494" i="6"/>
  <c r="F495" i="6"/>
  <c r="F496" i="6"/>
  <c r="J496" i="6"/>
  <c r="F497" i="6"/>
  <c r="F498" i="6"/>
  <c r="J498" i="6"/>
  <c r="F499" i="6"/>
  <c r="F500" i="6"/>
  <c r="J500" i="6"/>
  <c r="F501" i="6"/>
  <c r="F502" i="6"/>
  <c r="J502" i="6"/>
  <c r="F503" i="6"/>
  <c r="F504" i="6"/>
  <c r="J504" i="6"/>
  <c r="F505" i="6"/>
  <c r="F506" i="6"/>
  <c r="J506" i="6"/>
  <c r="F507" i="6"/>
  <c r="F508" i="6"/>
  <c r="J508" i="6"/>
  <c r="F509" i="6"/>
  <c r="F510" i="6"/>
  <c r="J510" i="6"/>
  <c r="F511" i="6"/>
  <c r="F512" i="6"/>
  <c r="J512" i="6"/>
  <c r="F513" i="6"/>
  <c r="F514" i="6"/>
  <c r="J514" i="6"/>
  <c r="F515" i="6"/>
  <c r="F516" i="6"/>
  <c r="J516" i="6"/>
  <c r="F517" i="6"/>
  <c r="F518" i="6"/>
  <c r="J518" i="6"/>
  <c r="F519" i="6"/>
  <c r="F520" i="6"/>
  <c r="J520" i="6"/>
  <c r="F521" i="6"/>
  <c r="F522" i="6"/>
  <c r="J522" i="6"/>
  <c r="F523" i="6"/>
  <c r="F524" i="6"/>
  <c r="J524" i="6"/>
  <c r="F525" i="6"/>
  <c r="F526" i="6"/>
  <c r="J526" i="6"/>
  <c r="F527" i="6"/>
  <c r="F528" i="6"/>
  <c r="J528" i="6"/>
  <c r="F529" i="6"/>
  <c r="F530" i="6"/>
  <c r="J530" i="6"/>
  <c r="F531" i="6"/>
  <c r="F532" i="6"/>
  <c r="J532" i="6"/>
  <c r="F533" i="6"/>
  <c r="F534" i="6"/>
  <c r="J534" i="6"/>
  <c r="F535" i="6"/>
  <c r="F536" i="6"/>
  <c r="J536" i="6"/>
  <c r="F537" i="6"/>
  <c r="F538" i="6"/>
  <c r="J538" i="6"/>
  <c r="F539" i="6"/>
  <c r="F540" i="6"/>
  <c r="J540" i="6"/>
  <c r="F541" i="6"/>
  <c r="F542" i="6"/>
  <c r="J542" i="6"/>
  <c r="F543" i="6"/>
  <c r="F544" i="6"/>
  <c r="J544" i="6"/>
  <c r="F545" i="6"/>
  <c r="F546" i="6"/>
  <c r="J546" i="6"/>
  <c r="F547" i="6"/>
  <c r="F548" i="6"/>
  <c r="J548" i="6"/>
  <c r="F549" i="6"/>
  <c r="F550" i="6"/>
  <c r="J550" i="6"/>
  <c r="F551" i="6"/>
  <c r="F552" i="6"/>
  <c r="J552" i="6"/>
  <c r="F553" i="6"/>
  <c r="F554" i="6"/>
  <c r="J554" i="6"/>
  <c r="F555" i="6"/>
  <c r="F556" i="6"/>
  <c r="J556" i="6"/>
  <c r="F557" i="6"/>
  <c r="F558" i="6"/>
  <c r="J558" i="6"/>
  <c r="F559" i="6"/>
  <c r="F560" i="6"/>
  <c r="J560" i="6"/>
  <c r="F561" i="6"/>
  <c r="F562" i="6"/>
  <c r="J562" i="6"/>
  <c r="F563" i="6"/>
  <c r="F564" i="6"/>
  <c r="J564" i="6"/>
  <c r="F565" i="6"/>
  <c r="F566" i="6"/>
  <c r="J566" i="6"/>
  <c r="F567" i="6"/>
  <c r="F568" i="6"/>
  <c r="J568" i="6"/>
  <c r="F569" i="6"/>
  <c r="F570" i="6"/>
  <c r="J570" i="6"/>
  <c r="F571" i="6"/>
  <c r="F572" i="6"/>
  <c r="J572" i="6"/>
  <c r="F573" i="6"/>
  <c r="F574" i="6"/>
  <c r="J574" i="6"/>
  <c r="F575" i="6"/>
  <c r="F576" i="6"/>
  <c r="J576" i="6"/>
  <c r="F577" i="6"/>
  <c r="F578" i="6"/>
  <c r="J578" i="6"/>
  <c r="F579" i="6"/>
  <c r="F580" i="6"/>
  <c r="J580" i="6"/>
  <c r="F581" i="6"/>
  <c r="F582" i="6"/>
  <c r="J582" i="6"/>
  <c r="F583" i="6"/>
  <c r="F584" i="6"/>
  <c r="J584" i="6"/>
  <c r="F585" i="6"/>
  <c r="F586" i="6"/>
  <c r="J586" i="6"/>
  <c r="F587" i="6"/>
  <c r="F588" i="6"/>
  <c r="J588" i="6"/>
  <c r="F589" i="6"/>
  <c r="F590" i="6"/>
  <c r="J590" i="6"/>
  <c r="F591" i="6"/>
  <c r="F592" i="6"/>
  <c r="J592" i="6"/>
  <c r="F593" i="6"/>
  <c r="F594" i="6"/>
  <c r="J594" i="6"/>
  <c r="F595" i="6"/>
  <c r="F596" i="6"/>
  <c r="J596" i="6"/>
  <c r="F597" i="6"/>
  <c r="F598" i="6"/>
  <c r="J598" i="6"/>
  <c r="F599" i="6"/>
  <c r="F600" i="6"/>
  <c r="J600" i="6"/>
  <c r="F601" i="6"/>
  <c r="F602" i="6"/>
  <c r="J602" i="6"/>
  <c r="F603" i="6"/>
  <c r="F604" i="6"/>
  <c r="J604" i="6"/>
  <c r="F605" i="6"/>
  <c r="F606" i="6"/>
  <c r="J606" i="6"/>
  <c r="F607" i="6"/>
  <c r="F608" i="6"/>
  <c r="J608" i="6"/>
  <c r="F609" i="6"/>
  <c r="F610" i="6"/>
  <c r="J610" i="6"/>
  <c r="F611" i="6"/>
  <c r="F612" i="6"/>
  <c r="J612" i="6"/>
  <c r="F613" i="6"/>
  <c r="F614" i="6"/>
  <c r="J614" i="6"/>
  <c r="F615" i="6"/>
  <c r="F616" i="6"/>
  <c r="J616" i="6"/>
  <c r="F617" i="6"/>
  <c r="F618" i="6"/>
  <c r="J618" i="6"/>
  <c r="F619" i="6"/>
  <c r="F620" i="6"/>
  <c r="J620" i="6"/>
  <c r="F621" i="6"/>
  <c r="F622" i="6"/>
  <c r="J622" i="6"/>
  <c r="F623" i="6"/>
  <c r="F624" i="6"/>
  <c r="J624" i="6"/>
  <c r="F625" i="6"/>
  <c r="F626" i="6"/>
  <c r="J626" i="6"/>
  <c r="F627" i="6"/>
  <c r="F628" i="6"/>
  <c r="J628" i="6"/>
  <c r="F629" i="6"/>
  <c r="F630" i="6"/>
  <c r="J630" i="6"/>
  <c r="F631" i="6"/>
  <c r="F632" i="6"/>
  <c r="J632" i="6"/>
  <c r="F633" i="6"/>
  <c r="F634" i="6"/>
  <c r="J634" i="6"/>
  <c r="F635" i="6"/>
  <c r="F636" i="6"/>
  <c r="J636" i="6"/>
  <c r="F637" i="6"/>
  <c r="F638" i="6"/>
  <c r="J638" i="6"/>
  <c r="F639" i="6"/>
  <c r="F640" i="6"/>
  <c r="J640" i="6"/>
  <c r="F641" i="6"/>
  <c r="F642" i="6"/>
  <c r="J642" i="6"/>
  <c r="F643" i="6"/>
  <c r="F644" i="6"/>
  <c r="J644" i="6"/>
  <c r="F645" i="6"/>
  <c r="F646" i="6"/>
  <c r="J646" i="6"/>
  <c r="F647" i="6"/>
  <c r="F648" i="6"/>
  <c r="J648" i="6"/>
  <c r="F649" i="6"/>
  <c r="F650" i="6"/>
  <c r="J650" i="6"/>
  <c r="F651" i="6"/>
  <c r="F652" i="6"/>
  <c r="J652" i="6"/>
  <c r="F653" i="6"/>
  <c r="F654" i="6"/>
  <c r="J654" i="6"/>
  <c r="F655" i="6"/>
  <c r="F656" i="6"/>
  <c r="J656" i="6"/>
  <c r="F657" i="6"/>
  <c r="F658" i="6"/>
  <c r="J658" i="6"/>
  <c r="F659" i="6"/>
  <c r="F660" i="6"/>
  <c r="J660" i="6"/>
  <c r="F661" i="6"/>
  <c r="F662" i="6"/>
  <c r="J662" i="6"/>
  <c r="F663" i="6"/>
  <c r="F664" i="6"/>
  <c r="J664" i="6"/>
  <c r="F665" i="6"/>
  <c r="F666" i="6"/>
  <c r="J666" i="6"/>
  <c r="F667" i="6"/>
  <c r="F668" i="6"/>
  <c r="J668" i="6"/>
  <c r="F669" i="6"/>
  <c r="F670" i="6"/>
  <c r="J670" i="6"/>
  <c r="F671" i="6"/>
  <c r="F672" i="6"/>
  <c r="J672" i="6"/>
  <c r="F673" i="6"/>
  <c r="F674" i="6"/>
  <c r="J674" i="6"/>
  <c r="F675" i="6"/>
  <c r="F676" i="6"/>
  <c r="J676" i="6"/>
  <c r="F677" i="6"/>
  <c r="F678" i="6"/>
  <c r="J678" i="6"/>
  <c r="F679" i="6"/>
  <c r="F680" i="6"/>
  <c r="J680" i="6"/>
  <c r="F681" i="6"/>
  <c r="F682" i="6"/>
  <c r="J682" i="6"/>
  <c r="F683" i="6"/>
  <c r="F684" i="6"/>
  <c r="J684" i="6"/>
  <c r="F685" i="6"/>
  <c r="F686" i="6"/>
  <c r="J686" i="6"/>
  <c r="F687" i="6"/>
  <c r="F688" i="6"/>
  <c r="J688" i="6"/>
  <c r="F689" i="6"/>
  <c r="F690" i="6"/>
  <c r="J690" i="6"/>
  <c r="F691" i="6"/>
  <c r="F692" i="6"/>
  <c r="J692" i="6"/>
  <c r="F693" i="6"/>
  <c r="F694" i="6"/>
  <c r="J694" i="6"/>
  <c r="F695" i="6"/>
  <c r="F696" i="6"/>
  <c r="J696" i="6"/>
  <c r="F697" i="6"/>
  <c r="F698" i="6"/>
  <c r="J698" i="6"/>
  <c r="F699" i="6"/>
  <c r="F700" i="6"/>
  <c r="J700" i="6"/>
  <c r="F701" i="6"/>
  <c r="F702" i="6"/>
  <c r="J702" i="6"/>
  <c r="F703" i="6"/>
  <c r="F704" i="6"/>
  <c r="J704" i="6"/>
  <c r="F705" i="6"/>
  <c r="F706" i="6"/>
  <c r="J706" i="6"/>
  <c r="F707" i="6"/>
  <c r="F708" i="6"/>
  <c r="J708" i="6"/>
  <c r="F709" i="6"/>
  <c r="F710" i="6"/>
  <c r="J710" i="6"/>
  <c r="F711" i="6"/>
  <c r="F712" i="6"/>
  <c r="J712" i="6"/>
  <c r="F713" i="6"/>
  <c r="F714" i="6"/>
  <c r="J714" i="6"/>
  <c r="F715" i="6"/>
  <c r="F716" i="6"/>
  <c r="J716" i="6"/>
  <c r="F717" i="6"/>
  <c r="F718" i="6"/>
  <c r="J718" i="6"/>
  <c r="F719" i="6"/>
  <c r="F720" i="6"/>
  <c r="J720" i="6"/>
  <c r="F721" i="6"/>
  <c r="F722" i="6"/>
  <c r="J722" i="6"/>
  <c r="F723" i="6"/>
  <c r="F724" i="6"/>
  <c r="J724" i="6"/>
  <c r="F725" i="6"/>
  <c r="F726" i="6"/>
  <c r="J726" i="6"/>
  <c r="F727" i="6"/>
  <c r="F728" i="6"/>
  <c r="J728" i="6"/>
  <c r="F729" i="6"/>
  <c r="F730" i="6"/>
  <c r="J730" i="6"/>
  <c r="F731" i="6"/>
  <c r="F732" i="6"/>
  <c r="J732" i="6"/>
  <c r="F733" i="6"/>
  <c r="F734" i="6"/>
  <c r="J734" i="6"/>
  <c r="F735" i="6"/>
  <c r="F736" i="6"/>
  <c r="J736" i="6"/>
  <c r="F737" i="6"/>
  <c r="F738" i="6"/>
  <c r="J738" i="6"/>
  <c r="F739" i="6"/>
  <c r="F740" i="6"/>
  <c r="J740" i="6"/>
  <c r="F741" i="6"/>
  <c r="F742" i="6"/>
  <c r="J742" i="6"/>
  <c r="F743" i="6"/>
  <c r="F744" i="6"/>
  <c r="J744" i="6"/>
  <c r="F745" i="6"/>
  <c r="F746" i="6"/>
  <c r="J746" i="6"/>
  <c r="F747" i="6"/>
  <c r="F748" i="6"/>
  <c r="J748" i="6"/>
  <c r="F749" i="6"/>
  <c r="F750" i="6"/>
  <c r="J750" i="6"/>
  <c r="F751" i="6"/>
  <c r="F752" i="6"/>
  <c r="J752" i="6"/>
  <c r="F753" i="6"/>
  <c r="F754" i="6"/>
  <c r="J754" i="6"/>
  <c r="F755" i="6"/>
  <c r="F756" i="6"/>
  <c r="J756" i="6"/>
  <c r="F757" i="6"/>
  <c r="F758" i="6"/>
  <c r="J758" i="6"/>
  <c r="F759" i="6"/>
  <c r="F760" i="6"/>
  <c r="J760" i="6"/>
  <c r="F761" i="6"/>
  <c r="F762" i="6"/>
  <c r="J762" i="6"/>
  <c r="F763" i="6"/>
  <c r="F764" i="6"/>
  <c r="J764" i="6"/>
  <c r="F765" i="6"/>
  <c r="F766" i="6"/>
  <c r="J766" i="6"/>
  <c r="F767" i="6"/>
  <c r="F768" i="6"/>
  <c r="J768" i="6"/>
  <c r="F769" i="6"/>
  <c r="F770" i="6"/>
  <c r="J770" i="6"/>
  <c r="F771" i="6"/>
  <c r="F772" i="6"/>
  <c r="J772" i="6"/>
  <c r="F773" i="6"/>
  <c r="F774" i="6"/>
  <c r="J774" i="6"/>
  <c r="F775" i="6"/>
  <c r="F776" i="6"/>
  <c r="J776" i="6"/>
  <c r="F777" i="6"/>
  <c r="F778" i="6"/>
  <c r="J778" i="6"/>
  <c r="F779" i="6"/>
  <c r="F780" i="6"/>
  <c r="J780" i="6"/>
  <c r="F781" i="6"/>
  <c r="F782" i="6"/>
  <c r="J782" i="6"/>
  <c r="F783" i="6"/>
  <c r="F784" i="6"/>
  <c r="J784" i="6"/>
  <c r="F785" i="6"/>
  <c r="F786" i="6"/>
  <c r="J786" i="6"/>
  <c r="F787" i="6"/>
  <c r="F788" i="6"/>
  <c r="J788" i="6"/>
  <c r="F789" i="6"/>
  <c r="F790" i="6"/>
  <c r="J790" i="6"/>
  <c r="F791" i="6"/>
  <c r="F792" i="6"/>
  <c r="J792" i="6"/>
  <c r="F793" i="6"/>
  <c r="F794" i="6"/>
  <c r="J794" i="6"/>
  <c r="F795" i="6"/>
  <c r="F796" i="6"/>
  <c r="J796" i="6"/>
  <c r="F797" i="6"/>
  <c r="F798" i="6"/>
  <c r="J798" i="6"/>
  <c r="F799" i="6"/>
  <c r="F800" i="6"/>
  <c r="J800" i="6"/>
  <c r="F801" i="6"/>
  <c r="F802" i="6"/>
  <c r="J802" i="6"/>
  <c r="F803" i="6"/>
  <c r="F804" i="6"/>
  <c r="J804" i="6"/>
  <c r="F805" i="6"/>
  <c r="F806" i="6"/>
  <c r="J806" i="6"/>
  <c r="F807" i="6"/>
  <c r="F808" i="6"/>
  <c r="J808" i="6"/>
  <c r="F809" i="6"/>
  <c r="F810" i="6"/>
  <c r="J810" i="6"/>
  <c r="F811" i="6"/>
  <c r="F812" i="6"/>
  <c r="J812" i="6"/>
  <c r="F813" i="6"/>
  <c r="F814" i="6"/>
  <c r="J814" i="6"/>
  <c r="F815" i="6"/>
  <c r="F816" i="6"/>
  <c r="J816" i="6"/>
  <c r="F817" i="6"/>
  <c r="F818" i="6"/>
  <c r="J818" i="6"/>
  <c r="F819" i="6"/>
  <c r="F820" i="6"/>
  <c r="J820" i="6"/>
  <c r="F821" i="6"/>
  <c r="F822" i="6"/>
  <c r="J822" i="6"/>
  <c r="F823" i="6"/>
  <c r="F824" i="6"/>
  <c r="J824" i="6"/>
  <c r="F825" i="6"/>
  <c r="F826" i="6"/>
  <c r="J826" i="6"/>
  <c r="F827" i="6"/>
  <c r="F828" i="6"/>
  <c r="J828" i="6"/>
  <c r="F829" i="6"/>
  <c r="F830" i="6"/>
  <c r="J830" i="6"/>
  <c r="F831" i="6"/>
  <c r="F832" i="6"/>
  <c r="J832" i="6"/>
  <c r="F833" i="6"/>
  <c r="F834" i="6"/>
  <c r="J834" i="6"/>
  <c r="F835" i="6"/>
  <c r="F836" i="6"/>
  <c r="J836" i="6"/>
  <c r="F837" i="6"/>
  <c r="F838" i="6"/>
  <c r="J838" i="6"/>
  <c r="F839" i="6"/>
  <c r="F840" i="6"/>
  <c r="J840" i="6"/>
  <c r="F841" i="6"/>
  <c r="F842" i="6"/>
  <c r="J842" i="6"/>
  <c r="F843" i="6"/>
  <c r="F844" i="6"/>
  <c r="J844" i="6"/>
  <c r="F845" i="6"/>
  <c r="F846" i="6"/>
  <c r="J846" i="6"/>
  <c r="F847" i="6"/>
  <c r="F848" i="6"/>
  <c r="J848" i="6"/>
  <c r="F849" i="6"/>
  <c r="F850" i="6"/>
  <c r="J850" i="6"/>
  <c r="F851" i="6"/>
  <c r="F852" i="6"/>
  <c r="J852" i="6"/>
  <c r="F853" i="6"/>
  <c r="F854" i="6"/>
  <c r="J854" i="6"/>
  <c r="F855" i="6"/>
  <c r="F856" i="6"/>
  <c r="J856" i="6"/>
  <c r="F857" i="6"/>
  <c r="F858" i="6"/>
  <c r="J858" i="6"/>
  <c r="F859" i="6"/>
  <c r="F860" i="6"/>
  <c r="J860" i="6"/>
  <c r="F861" i="6"/>
  <c r="F862" i="6"/>
  <c r="J862" i="6"/>
  <c r="F863" i="6"/>
  <c r="F864" i="6"/>
  <c r="J864" i="6"/>
  <c r="F865" i="6"/>
  <c r="F866" i="6"/>
  <c r="J866" i="6"/>
  <c r="F867" i="6"/>
  <c r="F868" i="6"/>
  <c r="J868" i="6"/>
  <c r="F869" i="6"/>
  <c r="F870" i="6"/>
  <c r="J870" i="6"/>
  <c r="F871" i="6"/>
  <c r="F872" i="6"/>
  <c r="J872" i="6"/>
  <c r="F873" i="6"/>
  <c r="F874" i="6"/>
  <c r="J874" i="6"/>
  <c r="F875" i="6"/>
  <c r="F876" i="6"/>
  <c r="J876" i="6"/>
  <c r="F877" i="6"/>
  <c r="F878" i="6"/>
  <c r="J878" i="6"/>
  <c r="F879" i="6"/>
  <c r="F880" i="6"/>
  <c r="J880" i="6"/>
  <c r="F881" i="6"/>
  <c r="F882" i="6"/>
  <c r="J882" i="6"/>
  <c r="F883" i="6"/>
  <c r="F884" i="6"/>
  <c r="J884" i="6"/>
  <c r="F885" i="6"/>
  <c r="F886" i="6"/>
  <c r="J886" i="6"/>
  <c r="F887" i="6"/>
  <c r="F888" i="6"/>
  <c r="J888" i="6"/>
  <c r="F889" i="6"/>
  <c r="F890" i="6"/>
  <c r="J890" i="6"/>
  <c r="F891" i="6"/>
  <c r="F892" i="6"/>
  <c r="J892" i="6"/>
  <c r="F893" i="6"/>
  <c r="J893" i="6"/>
  <c r="F894" i="6"/>
  <c r="J894" i="6"/>
  <c r="F895" i="6"/>
  <c r="J895" i="6"/>
  <c r="F896" i="6"/>
  <c r="J896" i="6"/>
  <c r="F897" i="6"/>
  <c r="J897" i="6"/>
  <c r="F898" i="6"/>
  <c r="J898" i="6"/>
  <c r="F899" i="6"/>
  <c r="J899" i="6"/>
  <c r="F900" i="6"/>
  <c r="J900" i="6"/>
  <c r="F901" i="6"/>
  <c r="J901" i="6"/>
  <c r="F902" i="6"/>
  <c r="J902" i="6"/>
  <c r="F903" i="6"/>
  <c r="J903" i="6"/>
  <c r="F904" i="6"/>
  <c r="J904" i="6"/>
  <c r="F905" i="6"/>
  <c r="J905" i="6"/>
  <c r="F906" i="6"/>
  <c r="J906" i="6"/>
  <c r="F907" i="6"/>
  <c r="J907" i="6"/>
  <c r="F908" i="6"/>
  <c r="J908" i="6"/>
  <c r="F909" i="6"/>
  <c r="J909" i="6"/>
  <c r="F910" i="6"/>
  <c r="J910" i="6"/>
  <c r="F911" i="6"/>
  <c r="J911" i="6"/>
  <c r="F912" i="6"/>
  <c r="J912" i="6"/>
  <c r="F913" i="6"/>
  <c r="J913" i="6"/>
  <c r="F914" i="6"/>
  <c r="J914" i="6"/>
  <c r="F915" i="6"/>
  <c r="J915" i="6"/>
  <c r="F916" i="6"/>
  <c r="J916" i="6"/>
  <c r="F917" i="6"/>
  <c r="J917" i="6"/>
  <c r="F918" i="6"/>
  <c r="J918" i="6"/>
  <c r="F919" i="6"/>
  <c r="J919" i="6"/>
  <c r="F920" i="6"/>
  <c r="J920" i="6"/>
  <c r="F921" i="6"/>
  <c r="J921" i="6"/>
  <c r="F922" i="6"/>
  <c r="J922" i="6"/>
  <c r="F923" i="6"/>
  <c r="J923" i="6"/>
  <c r="F924" i="6"/>
  <c r="J924" i="6"/>
  <c r="F925" i="6"/>
  <c r="J925" i="6"/>
  <c r="F926" i="6"/>
  <c r="J926" i="6"/>
  <c r="F927" i="6"/>
  <c r="J927" i="6"/>
  <c r="F928" i="6"/>
  <c r="J928" i="6"/>
  <c r="F929" i="6"/>
  <c r="J929" i="6"/>
  <c r="F930" i="6"/>
  <c r="J930" i="6"/>
  <c r="F931" i="6"/>
  <c r="J931" i="6"/>
  <c r="F932" i="6"/>
  <c r="J932" i="6"/>
  <c r="F933" i="6"/>
  <c r="J933" i="6"/>
  <c r="F934" i="6"/>
  <c r="J934" i="6"/>
  <c r="F935" i="6"/>
  <c r="J935" i="6"/>
  <c r="F936" i="6"/>
  <c r="J936" i="6"/>
  <c r="F937" i="6"/>
  <c r="J937" i="6"/>
  <c r="F938" i="6"/>
  <c r="J938" i="6"/>
  <c r="F939" i="6"/>
  <c r="J939" i="6"/>
  <c r="F940" i="6"/>
  <c r="J940" i="6"/>
  <c r="F941" i="6"/>
  <c r="J941" i="6"/>
  <c r="F942" i="6"/>
  <c r="J942" i="6"/>
  <c r="F943" i="6"/>
  <c r="J943" i="6"/>
  <c r="F944" i="6"/>
  <c r="J944" i="6"/>
  <c r="F945" i="6"/>
  <c r="J945" i="6"/>
  <c r="F946" i="6"/>
  <c r="J946" i="6"/>
  <c r="F947" i="6"/>
  <c r="J947" i="6"/>
  <c r="F948" i="6"/>
  <c r="J948" i="6"/>
  <c r="F949" i="6"/>
  <c r="J949" i="6"/>
  <c r="F950" i="6"/>
  <c r="J950" i="6"/>
  <c r="F951" i="6"/>
  <c r="J951" i="6"/>
  <c r="F952" i="6"/>
  <c r="J952" i="6"/>
  <c r="F953" i="6"/>
  <c r="J953" i="6"/>
  <c r="F954" i="6"/>
  <c r="J954" i="6"/>
  <c r="F955" i="6"/>
  <c r="J955" i="6"/>
  <c r="F956" i="6"/>
  <c r="J956" i="6"/>
  <c r="F957" i="6"/>
  <c r="J957" i="6"/>
  <c r="F958" i="6"/>
  <c r="J958" i="6"/>
  <c r="F959" i="6"/>
  <c r="J959" i="6"/>
  <c r="F960" i="6"/>
  <c r="J960" i="6"/>
  <c r="F961" i="6"/>
  <c r="J961" i="6"/>
  <c r="F962" i="6"/>
  <c r="J962" i="6"/>
  <c r="F963" i="6"/>
  <c r="J963" i="6"/>
  <c r="F964" i="6"/>
  <c r="J964" i="6"/>
  <c r="F965" i="6"/>
  <c r="J965" i="6"/>
  <c r="F966" i="6"/>
  <c r="J966" i="6"/>
  <c r="F967" i="6"/>
  <c r="J967" i="6"/>
  <c r="F968" i="6"/>
  <c r="J968" i="6"/>
  <c r="F969" i="6"/>
  <c r="J969" i="6"/>
  <c r="F970" i="6"/>
  <c r="J970" i="6"/>
  <c r="F971" i="6"/>
  <c r="J971" i="6"/>
  <c r="F972" i="6"/>
  <c r="J972" i="6"/>
  <c r="F973" i="6"/>
  <c r="J973" i="6"/>
  <c r="F974" i="6"/>
  <c r="J974" i="6"/>
  <c r="F975" i="6"/>
  <c r="J975" i="6"/>
  <c r="F976" i="6"/>
  <c r="J976" i="6"/>
  <c r="F977" i="6"/>
  <c r="J977" i="6"/>
  <c r="F978" i="6"/>
  <c r="J978" i="6"/>
  <c r="F979" i="6"/>
  <c r="J979" i="6"/>
  <c r="F980" i="6"/>
  <c r="J980" i="6"/>
  <c r="F981" i="6"/>
  <c r="J981" i="6"/>
  <c r="F982" i="6"/>
  <c r="J982" i="6"/>
  <c r="F983" i="6"/>
  <c r="J983" i="6"/>
  <c r="F984" i="6"/>
  <c r="J984" i="6"/>
  <c r="F985" i="6"/>
  <c r="J985" i="6"/>
  <c r="F986" i="6"/>
  <c r="J986" i="6"/>
  <c r="F987" i="6"/>
  <c r="J987" i="6"/>
  <c r="F988" i="6"/>
  <c r="J988" i="6"/>
  <c r="F989" i="6"/>
  <c r="J989" i="6"/>
  <c r="F990" i="6"/>
  <c r="J990" i="6"/>
  <c r="F991" i="6"/>
  <c r="J991" i="6"/>
  <c r="F992" i="6"/>
  <c r="J992" i="6"/>
  <c r="F993" i="6"/>
  <c r="J993" i="6"/>
  <c r="F994" i="6"/>
  <c r="J994" i="6"/>
  <c r="F995" i="6"/>
  <c r="J995" i="6"/>
  <c r="F996" i="6"/>
  <c r="J996" i="6"/>
  <c r="F997" i="6"/>
  <c r="J997" i="6"/>
  <c r="F998" i="6"/>
  <c r="J998" i="6"/>
  <c r="F999" i="6"/>
  <c r="J999" i="6"/>
  <c r="F1000" i="6"/>
  <c r="J1000" i="6"/>
  <c r="F1001" i="6"/>
  <c r="J1001" i="6"/>
  <c r="F1002" i="6"/>
  <c r="J1002" i="6"/>
  <c r="F1003" i="6"/>
  <c r="J1003" i="6"/>
  <c r="F1004" i="6"/>
  <c r="J1004" i="6"/>
  <c r="F1005" i="6"/>
  <c r="J1005" i="6"/>
  <c r="F1006" i="6"/>
  <c r="J1006" i="6"/>
  <c r="F1007" i="6"/>
  <c r="J1007" i="6"/>
  <c r="F1008" i="6"/>
  <c r="J1008" i="6"/>
  <c r="F1009" i="6"/>
  <c r="J1009" i="6"/>
  <c r="F1010" i="6"/>
  <c r="J1010" i="6"/>
  <c r="F1011" i="6"/>
  <c r="J1011" i="6"/>
  <c r="F1012" i="6"/>
  <c r="J1012" i="6"/>
  <c r="F1013" i="6"/>
  <c r="J1013" i="6"/>
  <c r="F1014" i="6"/>
  <c r="J1014" i="6"/>
  <c r="F1015" i="6"/>
  <c r="J1015" i="6"/>
  <c r="F1016" i="6"/>
  <c r="J1016" i="6"/>
  <c r="F1017" i="6"/>
  <c r="J1017" i="6"/>
  <c r="F1018" i="6"/>
  <c r="J1018" i="6"/>
  <c r="F1019" i="6"/>
  <c r="J1019" i="6"/>
  <c r="F1020" i="6"/>
  <c r="J1020" i="6"/>
  <c r="F1021" i="6"/>
  <c r="J1021" i="6"/>
  <c r="F1022" i="6"/>
  <c r="J1022" i="6"/>
  <c r="F1023" i="6"/>
  <c r="J1023" i="6"/>
  <c r="F10" i="6"/>
  <c r="F9" i="6"/>
  <c r="F8" i="6"/>
  <c r="E10" i="6"/>
  <c r="E9" i="6"/>
  <c r="E8" i="6"/>
  <c r="D10" i="6"/>
  <c r="D9" i="6"/>
  <c r="D8" i="6"/>
  <c r="C10" i="6"/>
  <c r="C9" i="6"/>
  <c r="C8" i="6"/>
  <c r="B10" i="6"/>
  <c r="B9" i="6"/>
  <c r="B8" i="6"/>
  <c r="F7" i="6"/>
  <c r="E7" i="6"/>
  <c r="D7" i="6"/>
  <c r="C7" i="6"/>
  <c r="B7" i="6"/>
  <c r="B6" i="6"/>
  <c r="C6" i="6"/>
  <c r="E6" i="6"/>
  <c r="D6" i="6"/>
  <c r="F6" i="6"/>
  <c r="J6" i="6"/>
  <c r="J3" i="5"/>
  <c r="I86" i="7"/>
  <c r="I85" i="7"/>
  <c r="J330" i="6"/>
  <c r="J328" i="6"/>
  <c r="J326" i="6"/>
  <c r="J324" i="6"/>
  <c r="J322" i="6"/>
  <c r="J320" i="6"/>
  <c r="J318" i="6"/>
  <c r="J316" i="6"/>
  <c r="J314" i="6"/>
  <c r="J312" i="6"/>
  <c r="J310" i="6"/>
  <c r="J308" i="6"/>
  <c r="J306" i="6"/>
  <c r="J304" i="6"/>
  <c r="J302" i="6"/>
  <c r="J300" i="6"/>
  <c r="J298" i="6"/>
  <c r="J296" i="6"/>
  <c r="J294" i="6"/>
  <c r="J292" i="6"/>
  <c r="J290" i="6"/>
  <c r="J288" i="6"/>
  <c r="J286" i="6"/>
  <c r="J284" i="6"/>
  <c r="J282" i="6"/>
  <c r="J280" i="6"/>
  <c r="J278" i="6"/>
  <c r="J276" i="6"/>
  <c r="J274" i="6"/>
  <c r="J272" i="6"/>
  <c r="J270" i="6"/>
  <c r="J268" i="6"/>
  <c r="J266" i="6"/>
  <c r="J264" i="6"/>
  <c r="J262" i="6"/>
  <c r="J260" i="6"/>
  <c r="J258" i="6"/>
  <c r="J256" i="6"/>
  <c r="J254" i="6"/>
  <c r="J252" i="6"/>
  <c r="J250" i="6"/>
  <c r="J248" i="6"/>
  <c r="J246" i="6"/>
  <c r="J244" i="6"/>
  <c r="J242" i="6"/>
  <c r="J240" i="6"/>
  <c r="J238" i="6"/>
  <c r="J236" i="6"/>
  <c r="J234" i="6"/>
  <c r="J232" i="6"/>
  <c r="J230" i="6"/>
  <c r="J228" i="6"/>
  <c r="J226" i="6"/>
  <c r="J224" i="6"/>
  <c r="J222" i="6"/>
  <c r="J220" i="6"/>
  <c r="J218" i="6"/>
  <c r="J216" i="6"/>
  <c r="J214" i="6"/>
  <c r="J212" i="6"/>
  <c r="J210" i="6"/>
  <c r="J208" i="6"/>
  <c r="J206" i="6"/>
  <c r="J204" i="6"/>
  <c r="J202" i="6"/>
  <c r="J200" i="6"/>
  <c r="J198" i="6"/>
  <c r="J196" i="6"/>
  <c r="J194" i="6"/>
  <c r="J192" i="6"/>
  <c r="J190" i="6"/>
  <c r="J188" i="6"/>
  <c r="J186" i="6"/>
  <c r="J184" i="6"/>
  <c r="J182" i="6"/>
  <c r="J180" i="6"/>
  <c r="J178" i="6"/>
  <c r="J176" i="6"/>
  <c r="J174" i="6"/>
  <c r="J172" i="6"/>
  <c r="J170" i="6"/>
  <c r="J168" i="6"/>
  <c r="J166" i="6"/>
  <c r="J164" i="6"/>
  <c r="J162" i="6"/>
  <c r="J160" i="6"/>
  <c r="J158" i="6"/>
  <c r="J156" i="6"/>
  <c r="J154" i="6"/>
  <c r="J152" i="6"/>
  <c r="J150" i="6"/>
  <c r="J148" i="6"/>
  <c r="J146" i="6"/>
  <c r="J144" i="6"/>
  <c r="J142" i="6"/>
  <c r="J140" i="6"/>
  <c r="J138" i="6"/>
  <c r="J136" i="6"/>
  <c r="J134" i="6"/>
  <c r="J132" i="6"/>
  <c r="J130" i="6"/>
  <c r="J128" i="6"/>
  <c r="J126" i="6"/>
  <c r="J124" i="6"/>
  <c r="J122" i="6"/>
  <c r="J120" i="6"/>
  <c r="J118" i="6"/>
  <c r="J116" i="6"/>
  <c r="J114" i="6"/>
  <c r="J112" i="6"/>
  <c r="J110" i="6"/>
  <c r="J108" i="6"/>
  <c r="J106" i="6"/>
  <c r="J104" i="6"/>
  <c r="J102" i="6"/>
  <c r="J100" i="6"/>
  <c r="J98" i="6"/>
  <c r="J96" i="6"/>
  <c r="J94" i="6"/>
  <c r="J92" i="6"/>
  <c r="J90" i="6"/>
  <c r="J88" i="6"/>
  <c r="J86" i="6"/>
  <c r="J84" i="6"/>
  <c r="J82" i="6"/>
  <c r="J80" i="6"/>
  <c r="J78" i="6"/>
  <c r="J76" i="6"/>
  <c r="J74" i="6"/>
  <c r="J72" i="6"/>
  <c r="J70" i="6"/>
  <c r="J68" i="6"/>
  <c r="J66" i="6"/>
  <c r="J64" i="6"/>
  <c r="J62" i="6"/>
  <c r="J60" i="6"/>
  <c r="J58" i="6"/>
  <c r="J56" i="6"/>
  <c r="J54" i="6"/>
  <c r="J52" i="6"/>
  <c r="J50" i="6"/>
  <c r="J48" i="6"/>
  <c r="J46" i="6"/>
  <c r="J44" i="6"/>
  <c r="J42" i="6"/>
  <c r="J40" i="6"/>
  <c r="J38" i="6"/>
  <c r="J36" i="6"/>
  <c r="J34" i="6"/>
  <c r="J32" i="6"/>
  <c r="J30" i="6"/>
  <c r="J28" i="6"/>
  <c r="J26" i="6"/>
  <c r="J24" i="6"/>
  <c r="J22" i="6"/>
  <c r="J20" i="6"/>
  <c r="J18" i="6"/>
  <c r="J16" i="6"/>
  <c r="J14" i="6"/>
  <c r="J12" i="6"/>
  <c r="J891" i="6"/>
  <c r="J889" i="6"/>
  <c r="J887" i="6"/>
  <c r="J885" i="6"/>
  <c r="J883" i="6"/>
  <c r="J881" i="6"/>
  <c r="J879" i="6"/>
  <c r="J877" i="6"/>
  <c r="J875" i="6"/>
  <c r="J873" i="6"/>
  <c r="J871" i="6"/>
  <c r="J869" i="6"/>
  <c r="J867" i="6"/>
  <c r="J865" i="6"/>
  <c r="J863" i="6"/>
  <c r="J861" i="6"/>
  <c r="J859" i="6"/>
  <c r="J857" i="6"/>
  <c r="J855" i="6"/>
  <c r="J853" i="6"/>
  <c r="J851" i="6"/>
  <c r="J849" i="6"/>
  <c r="J847" i="6"/>
  <c r="J845" i="6"/>
  <c r="J843" i="6"/>
  <c r="J841" i="6"/>
  <c r="J839" i="6"/>
  <c r="J837" i="6"/>
  <c r="J835" i="6"/>
  <c r="J833" i="6"/>
  <c r="J831" i="6"/>
  <c r="J829" i="6"/>
  <c r="J827" i="6"/>
  <c r="J825" i="6"/>
  <c r="J823" i="6"/>
  <c r="J821" i="6"/>
  <c r="J819" i="6"/>
  <c r="J817" i="6"/>
  <c r="J815" i="6"/>
  <c r="J813" i="6"/>
  <c r="J811" i="6"/>
  <c r="J809" i="6"/>
  <c r="J807" i="6"/>
  <c r="J805" i="6"/>
  <c r="J803" i="6"/>
  <c r="J801" i="6"/>
  <c r="J799" i="6"/>
  <c r="J797" i="6"/>
  <c r="J795" i="6"/>
  <c r="J793" i="6"/>
  <c r="J791" i="6"/>
  <c r="J789" i="6"/>
  <c r="J787" i="6"/>
  <c r="J785" i="6"/>
  <c r="J783" i="6"/>
  <c r="J781" i="6"/>
  <c r="J779" i="6"/>
  <c r="J777" i="6"/>
  <c r="J775" i="6"/>
  <c r="J773" i="6"/>
  <c r="J771" i="6"/>
  <c r="J769" i="6"/>
  <c r="J767" i="6"/>
  <c r="J765" i="6"/>
  <c r="J763" i="6"/>
  <c r="J761" i="6"/>
  <c r="J759" i="6"/>
  <c r="J757" i="6"/>
  <c r="J755" i="6"/>
  <c r="J753" i="6"/>
  <c r="J751" i="6"/>
  <c r="J749" i="6"/>
  <c r="J747" i="6"/>
  <c r="J745" i="6"/>
  <c r="J743" i="6"/>
  <c r="J741" i="6"/>
  <c r="J739" i="6"/>
  <c r="J737" i="6"/>
  <c r="J735" i="6"/>
  <c r="J733" i="6"/>
  <c r="J731" i="6"/>
  <c r="J729" i="6"/>
  <c r="J727" i="6"/>
  <c r="J725" i="6"/>
  <c r="J723" i="6"/>
  <c r="J721" i="6"/>
  <c r="J719" i="6"/>
  <c r="J717" i="6"/>
  <c r="J715" i="6"/>
  <c r="J713" i="6"/>
  <c r="J711" i="6"/>
  <c r="J709" i="6"/>
  <c r="J707" i="6"/>
  <c r="J705" i="6"/>
  <c r="J703" i="6"/>
  <c r="J701" i="6"/>
  <c r="J699" i="6"/>
  <c r="J697" i="6"/>
  <c r="J695" i="6"/>
  <c r="J693" i="6"/>
  <c r="J691" i="6"/>
  <c r="J689" i="6"/>
  <c r="J687" i="6"/>
  <c r="J685" i="6"/>
  <c r="J683" i="6"/>
  <c r="J681" i="6"/>
  <c r="J679" i="6"/>
  <c r="J677" i="6"/>
  <c r="J675" i="6"/>
  <c r="J673" i="6"/>
  <c r="J671" i="6"/>
  <c r="J669" i="6"/>
  <c r="J667" i="6"/>
  <c r="J665" i="6"/>
  <c r="J663" i="6"/>
  <c r="J661" i="6"/>
  <c r="J659" i="6"/>
  <c r="J657" i="6"/>
  <c r="J655" i="6"/>
  <c r="J653" i="6"/>
  <c r="J651" i="6"/>
  <c r="J649" i="6"/>
  <c r="J647" i="6"/>
  <c r="J645" i="6"/>
  <c r="J643" i="6"/>
  <c r="J641" i="6"/>
  <c r="J639" i="6"/>
  <c r="J637" i="6"/>
  <c r="J635" i="6"/>
  <c r="J633" i="6"/>
  <c r="J631" i="6"/>
  <c r="J629" i="6"/>
  <c r="J627" i="6"/>
  <c r="J625" i="6"/>
  <c r="J623" i="6"/>
  <c r="J621" i="6"/>
  <c r="J619" i="6"/>
  <c r="J617" i="6"/>
  <c r="J615" i="6"/>
  <c r="J613" i="6"/>
  <c r="J611" i="6"/>
  <c r="J609" i="6"/>
  <c r="J607" i="6"/>
  <c r="J605" i="6"/>
  <c r="J603" i="6"/>
  <c r="J601" i="6"/>
  <c r="J599" i="6"/>
  <c r="J597" i="6"/>
  <c r="J595" i="6"/>
  <c r="J593" i="6"/>
  <c r="J591" i="6"/>
  <c r="J589" i="6"/>
  <c r="J587" i="6"/>
  <c r="J585" i="6"/>
  <c r="J583" i="6"/>
  <c r="J581" i="6"/>
  <c r="J579" i="6"/>
  <c r="J577" i="6"/>
  <c r="J575" i="6"/>
  <c r="J573" i="6"/>
  <c r="J571" i="6"/>
  <c r="J569" i="6"/>
  <c r="J567" i="6"/>
  <c r="J565" i="6"/>
  <c r="J563" i="6"/>
  <c r="J561" i="6"/>
  <c r="J559" i="6"/>
  <c r="J557" i="6"/>
  <c r="J555" i="6"/>
  <c r="J553" i="6"/>
  <c r="J551" i="6"/>
  <c r="J549" i="6"/>
  <c r="J547" i="6"/>
  <c r="J545" i="6"/>
  <c r="J543" i="6"/>
  <c r="J541" i="6"/>
  <c r="J539" i="6"/>
  <c r="J537" i="6"/>
  <c r="J535" i="6"/>
  <c r="J533" i="6"/>
  <c r="J531" i="6"/>
  <c r="J529" i="6"/>
  <c r="J527" i="6"/>
  <c r="J525" i="6"/>
  <c r="J523" i="6"/>
  <c r="J521" i="6"/>
  <c r="J519" i="6"/>
  <c r="J517" i="6"/>
  <c r="J515" i="6"/>
  <c r="J513" i="6"/>
  <c r="J511" i="6"/>
  <c r="J509" i="6"/>
  <c r="J507" i="6"/>
  <c r="J505" i="6"/>
  <c r="J503" i="6"/>
  <c r="J501" i="6"/>
  <c r="J499" i="6"/>
  <c r="J497" i="6"/>
  <c r="J495" i="6"/>
  <c r="J493" i="6"/>
  <c r="J491" i="6"/>
  <c r="J489" i="6"/>
  <c r="J487" i="6"/>
  <c r="J485" i="6"/>
  <c r="J483" i="6"/>
  <c r="J481" i="6"/>
  <c r="J479" i="6"/>
  <c r="J477" i="6"/>
  <c r="J475" i="6"/>
  <c r="J473" i="6"/>
  <c r="J471" i="6"/>
  <c r="J469" i="6"/>
  <c r="J467" i="6"/>
  <c r="J465" i="6"/>
  <c r="J463" i="6"/>
  <c r="J461" i="6"/>
  <c r="J459" i="6"/>
  <c r="J457" i="6"/>
  <c r="J455" i="6"/>
  <c r="J453" i="6"/>
  <c r="J451" i="6"/>
  <c r="J449" i="6"/>
  <c r="J447" i="6"/>
  <c r="J445" i="6"/>
  <c r="J443" i="6"/>
  <c r="J441" i="6"/>
  <c r="J439" i="6"/>
  <c r="J437" i="6"/>
  <c r="J435" i="6"/>
  <c r="J433" i="6"/>
  <c r="J431" i="6"/>
  <c r="J429" i="6"/>
  <c r="J427" i="6"/>
  <c r="J425" i="6"/>
  <c r="J423" i="6"/>
  <c r="J421" i="6"/>
  <c r="J419" i="6"/>
  <c r="J417" i="6"/>
  <c r="J415" i="6"/>
  <c r="J413" i="6"/>
  <c r="J411" i="6"/>
  <c r="J409" i="6"/>
  <c r="J407" i="6"/>
  <c r="J405" i="6"/>
  <c r="J403" i="6"/>
  <c r="J401" i="6"/>
  <c r="J399" i="6"/>
  <c r="J397" i="6"/>
  <c r="J395" i="6"/>
  <c r="J393" i="6"/>
  <c r="J391" i="6"/>
  <c r="J389" i="6"/>
  <c r="J387" i="6"/>
  <c r="J385" i="6"/>
  <c r="J383" i="6"/>
  <c r="J381" i="6"/>
  <c r="J379" i="6"/>
  <c r="J377" i="6"/>
  <c r="J375" i="6"/>
  <c r="J373" i="6"/>
  <c r="J371" i="6"/>
  <c r="J369" i="6"/>
  <c r="J367" i="6"/>
  <c r="J365" i="6"/>
  <c r="J363" i="6"/>
  <c r="J361" i="6"/>
  <c r="J359" i="6"/>
  <c r="J357" i="6"/>
  <c r="J355" i="6"/>
  <c r="J353" i="6"/>
  <c r="J351" i="6"/>
  <c r="J349" i="6"/>
  <c r="J347" i="6"/>
  <c r="J345" i="6"/>
  <c r="J343" i="6"/>
  <c r="J341" i="6"/>
  <c r="J339" i="6"/>
  <c r="J337" i="6"/>
  <c r="J335" i="6"/>
  <c r="J333" i="6"/>
  <c r="J331" i="6"/>
  <c r="J329" i="6"/>
  <c r="J327" i="6"/>
  <c r="J325" i="6"/>
  <c r="J323" i="6"/>
  <c r="J321" i="6"/>
  <c r="J319" i="6"/>
  <c r="J317" i="6"/>
  <c r="J315" i="6"/>
  <c r="J313" i="6"/>
  <c r="J311" i="6"/>
  <c r="J309" i="6"/>
  <c r="J307" i="6"/>
  <c r="J305" i="6"/>
  <c r="J303" i="6"/>
  <c r="J301" i="6"/>
  <c r="J299" i="6"/>
  <c r="J297" i="6"/>
  <c r="J295" i="6"/>
  <c r="J293" i="6"/>
  <c r="J291" i="6"/>
  <c r="J289" i="6"/>
  <c r="J287" i="6"/>
  <c r="J285" i="6"/>
  <c r="J283" i="6"/>
  <c r="J281" i="6"/>
  <c r="J279" i="6"/>
  <c r="J277" i="6"/>
  <c r="J275" i="6"/>
  <c r="J273" i="6"/>
  <c r="J271" i="6"/>
  <c r="J269" i="6"/>
  <c r="J267" i="6"/>
  <c r="J265" i="6"/>
  <c r="J263" i="6"/>
  <c r="J261" i="6"/>
  <c r="J259" i="6"/>
  <c r="J257" i="6"/>
  <c r="J255" i="6"/>
  <c r="J253" i="6"/>
  <c r="J251" i="6"/>
  <c r="J249" i="6"/>
  <c r="J247" i="6"/>
  <c r="J245" i="6"/>
  <c r="J243" i="6"/>
  <c r="J241" i="6"/>
  <c r="J239" i="6"/>
  <c r="J237" i="6"/>
  <c r="J235" i="6"/>
  <c r="J233" i="6"/>
  <c r="J231" i="6"/>
  <c r="J229" i="6"/>
  <c r="J227" i="6"/>
  <c r="J225" i="6"/>
  <c r="J223" i="6"/>
  <c r="J221" i="6"/>
  <c r="J219" i="6"/>
  <c r="J217" i="6"/>
  <c r="J215" i="6"/>
  <c r="J213" i="6"/>
  <c r="J211" i="6"/>
  <c r="J209" i="6"/>
  <c r="J207" i="6"/>
  <c r="J205" i="6"/>
  <c r="J203" i="6"/>
  <c r="J201" i="6"/>
  <c r="J199" i="6"/>
  <c r="J197" i="6"/>
  <c r="J195" i="6"/>
  <c r="J193" i="6"/>
  <c r="J191" i="6"/>
  <c r="J189" i="6"/>
  <c r="J187" i="6"/>
  <c r="J185" i="6"/>
  <c r="J183" i="6"/>
  <c r="J181" i="6"/>
  <c r="J179" i="6"/>
  <c r="J177" i="6"/>
  <c r="J175" i="6"/>
  <c r="J173" i="6"/>
  <c r="J171" i="6"/>
  <c r="J169" i="6"/>
  <c r="J167" i="6"/>
  <c r="J165" i="6"/>
  <c r="J163" i="6"/>
  <c r="J161" i="6"/>
  <c r="J159" i="6"/>
  <c r="J157" i="6"/>
  <c r="J155" i="6"/>
  <c r="J153" i="6"/>
  <c r="J151" i="6"/>
  <c r="J149" i="6"/>
  <c r="J147" i="6"/>
  <c r="J145" i="6"/>
  <c r="J143" i="6"/>
  <c r="J141" i="6"/>
  <c r="J139" i="6"/>
  <c r="J137" i="6"/>
  <c r="J135" i="6"/>
  <c r="J133" i="6"/>
  <c r="J131" i="6"/>
  <c r="J129" i="6"/>
  <c r="J127" i="6"/>
  <c r="J125" i="6"/>
  <c r="J123" i="6"/>
  <c r="J121" i="6"/>
  <c r="J119" i="6"/>
  <c r="J117" i="6"/>
  <c r="J115" i="6"/>
  <c r="J113" i="6"/>
  <c r="J111" i="6"/>
  <c r="J109" i="6"/>
  <c r="J107" i="6"/>
  <c r="J105" i="6"/>
  <c r="J103" i="6"/>
  <c r="J101" i="6"/>
  <c r="J99" i="6"/>
  <c r="J97" i="6"/>
  <c r="J95" i="6"/>
  <c r="J93" i="6"/>
  <c r="J91" i="6"/>
  <c r="J89" i="6"/>
  <c r="J87" i="6"/>
  <c r="J85" i="6"/>
  <c r="J83" i="6"/>
  <c r="J81" i="6"/>
  <c r="J79" i="6"/>
  <c r="J77" i="6"/>
  <c r="J75" i="6"/>
  <c r="J73" i="6"/>
  <c r="J71" i="6"/>
  <c r="J69" i="6"/>
  <c r="J67" i="6"/>
  <c r="J65" i="6"/>
  <c r="J63" i="6"/>
  <c r="J61" i="6"/>
  <c r="J59" i="6"/>
  <c r="J57" i="6"/>
  <c r="J55" i="6"/>
  <c r="J53" i="6"/>
  <c r="J51" i="6"/>
  <c r="J49" i="6"/>
  <c r="J47" i="6"/>
  <c r="J45" i="6"/>
  <c r="J43" i="6"/>
  <c r="J41" i="6"/>
  <c r="J39" i="6"/>
  <c r="J37" i="6"/>
  <c r="J35" i="6"/>
  <c r="J33" i="6"/>
  <c r="J31" i="6"/>
  <c r="J29" i="6"/>
  <c r="J27" i="6"/>
  <c r="J25" i="6"/>
  <c r="J23" i="6"/>
  <c r="J21" i="6"/>
  <c r="J19" i="6"/>
  <c r="J17" i="6"/>
  <c r="J15" i="6"/>
  <c r="J13" i="6"/>
  <c r="J11" i="6"/>
  <c r="J8" i="6"/>
  <c r="J10" i="6"/>
  <c r="J7" i="6"/>
  <c r="J9" i="6"/>
  <c r="M3" i="5"/>
  <c r="C17" i="5"/>
  <c r="C16" i="5"/>
  <c r="C15" i="5"/>
  <c r="C13" i="5"/>
  <c r="C14" i="5"/>
  <c r="C18" i="5"/>
  <c r="C19" i="5"/>
  <c r="M336" i="5"/>
  <c r="M212" i="5"/>
  <c r="M354" i="5"/>
  <c r="M94" i="5"/>
  <c r="M340" i="5"/>
  <c r="M161" i="5"/>
  <c r="M52" i="5"/>
  <c r="M154" i="5"/>
  <c r="M56" i="5"/>
  <c r="M32" i="5"/>
  <c r="M268" i="5"/>
  <c r="M163" i="5"/>
  <c r="M326" i="5"/>
  <c r="M299" i="5"/>
  <c r="M28" i="5"/>
  <c r="M305" i="5"/>
  <c r="M276" i="5"/>
  <c r="M246" i="5"/>
  <c r="M60" i="5"/>
  <c r="M296" i="5"/>
  <c r="M138" i="5"/>
  <c r="M147" i="5"/>
  <c r="M342" i="5"/>
  <c r="M341" i="5"/>
  <c r="M127" i="5"/>
  <c r="M310" i="5"/>
  <c r="M118" i="5"/>
  <c r="M97" i="5"/>
  <c r="M187" i="5"/>
  <c r="M61" i="5"/>
  <c r="M78" i="5"/>
  <c r="M227" i="5"/>
  <c r="M79" i="5"/>
  <c r="M178" i="5"/>
  <c r="M193" i="5"/>
  <c r="M135" i="5"/>
  <c r="M282" i="5"/>
  <c r="M285" i="5"/>
  <c r="M303" i="5"/>
  <c r="M239" i="5"/>
  <c r="M343" i="5"/>
  <c r="M182" i="5"/>
  <c r="M30" i="5"/>
  <c r="M93" i="5"/>
  <c r="M159" i="5"/>
  <c r="M234" i="5"/>
  <c r="M235" i="5"/>
  <c r="M289" i="5"/>
  <c r="M58" i="5"/>
  <c r="M230" i="5"/>
  <c r="M128" i="5"/>
  <c r="M100" i="5"/>
  <c r="M344" i="5"/>
  <c r="M236" i="5"/>
  <c r="M286" i="5"/>
  <c r="M44" i="5"/>
  <c r="M240" i="5"/>
  <c r="M107" i="5"/>
  <c r="M111" i="5"/>
  <c r="M202" i="5"/>
  <c r="M119" i="5"/>
  <c r="M112" i="5"/>
  <c r="M120" i="5"/>
  <c r="M114" i="5"/>
  <c r="M88" i="5"/>
  <c r="M196" i="5"/>
  <c r="M39" i="5"/>
  <c r="M271" i="5"/>
  <c r="M129" i="5"/>
  <c r="M325" i="5"/>
  <c r="M261" i="5"/>
  <c r="M273" i="5"/>
  <c r="M122" i="5"/>
  <c r="M294" i="5"/>
  <c r="M124" i="5"/>
  <c r="M345" i="5"/>
  <c r="M329" i="5"/>
  <c r="M237" i="5"/>
  <c r="M167" i="5"/>
  <c r="M35" i="5"/>
  <c r="M279" i="5"/>
  <c r="M136" i="5"/>
  <c r="M101" i="5"/>
  <c r="M116" i="5"/>
  <c r="M194" i="5"/>
  <c r="M54" i="5"/>
  <c r="M62" i="5"/>
  <c r="M117" i="5"/>
  <c r="M48" i="5"/>
  <c r="M70" i="5"/>
  <c r="M86" i="5"/>
  <c r="M205" i="5"/>
  <c r="M134" i="5"/>
  <c r="M241" i="5"/>
  <c r="M215" i="5"/>
  <c r="M166" i="5"/>
  <c r="M197" i="5"/>
  <c r="M14" i="5"/>
  <c r="M204" i="5"/>
  <c r="M201" i="5"/>
  <c r="M156" i="5"/>
  <c r="M157" i="5"/>
  <c r="M158" i="5"/>
  <c r="M140" i="5"/>
  <c r="M216" i="5"/>
  <c r="M283" i="5"/>
  <c r="M50" i="5"/>
  <c r="M16" i="5"/>
  <c r="M327" i="5"/>
  <c r="M200" i="5"/>
  <c r="M121" i="5"/>
  <c r="M169" i="5"/>
  <c r="M330" i="5"/>
  <c r="M209" i="5"/>
  <c r="M247" i="5"/>
  <c r="M142" i="5"/>
  <c r="M77" i="5"/>
  <c r="M348" i="5"/>
  <c r="M172" i="5"/>
  <c r="M123" i="5"/>
  <c r="M290" i="5"/>
  <c r="M173" i="5"/>
  <c r="M13" i="5"/>
  <c r="M174" i="5"/>
  <c r="M130" i="5"/>
  <c r="M238" i="5"/>
  <c r="M226" i="5"/>
  <c r="M7" i="5"/>
  <c r="M12" i="5"/>
  <c r="M22" i="5"/>
  <c r="M89" i="5"/>
  <c r="M66" i="5"/>
  <c r="M256" i="5"/>
  <c r="M270" i="5"/>
  <c r="M38" i="5"/>
  <c r="M350" i="5"/>
  <c r="M175" i="5"/>
  <c r="M324" i="5"/>
  <c r="M222" i="5"/>
  <c r="M314" i="5"/>
  <c r="M297" i="5"/>
  <c r="M179" i="5"/>
  <c r="M92" i="5"/>
  <c r="M328" i="5"/>
  <c r="M190" i="5"/>
  <c r="M191" i="5"/>
  <c r="M152" i="5"/>
  <c r="M8" i="5"/>
  <c r="M309" i="5"/>
  <c r="M280" i="5"/>
  <c r="M115" i="5"/>
  <c r="M195" i="5"/>
  <c r="M108" i="5"/>
  <c r="M40" i="5"/>
  <c r="M298" i="5"/>
  <c r="M104" i="5"/>
  <c r="M65" i="5"/>
  <c r="M198" i="5"/>
  <c r="M351" i="5"/>
  <c r="M69" i="5"/>
  <c r="M68" i="5"/>
  <c r="M207" i="5"/>
  <c r="M229" i="5"/>
  <c r="M110" i="5"/>
  <c r="M109" i="5"/>
  <c r="M203" i="5"/>
  <c r="M219" i="5"/>
  <c r="M220" i="5"/>
  <c r="M170" i="5"/>
  <c r="M349" i="5"/>
  <c r="M9" i="5"/>
  <c r="M55" i="5"/>
  <c r="M145" i="5"/>
  <c r="M206" i="5"/>
  <c r="M315" i="5"/>
  <c r="M221" i="5"/>
  <c r="M180" i="5"/>
  <c r="M24" i="5"/>
  <c r="M208" i="5"/>
  <c r="M146" i="5"/>
  <c r="M83" i="5"/>
  <c r="M17" i="5"/>
  <c r="M224" i="5"/>
  <c r="M91" i="5"/>
  <c r="M225" i="5"/>
  <c r="M307" i="5"/>
  <c r="M217" i="5"/>
  <c r="M25" i="5"/>
  <c r="M232" i="5"/>
  <c r="M233" i="5"/>
  <c r="M64" i="5"/>
  <c r="M41" i="5"/>
  <c r="M143" i="5"/>
  <c r="M59" i="5"/>
  <c r="M131" i="5"/>
  <c r="M21" i="5"/>
  <c r="M287" i="5"/>
  <c r="M34" i="5"/>
  <c r="M18" i="5"/>
  <c r="M281" i="5"/>
  <c r="M102" i="5"/>
  <c r="M103" i="5"/>
  <c r="M165" i="5"/>
  <c r="M252" i="5"/>
  <c r="M253" i="5"/>
  <c r="M355" i="5"/>
  <c r="M318" i="5"/>
  <c r="M254" i="5"/>
  <c r="M257" i="5"/>
  <c r="M258" i="5"/>
  <c r="M259" i="5"/>
  <c r="M51" i="5"/>
  <c r="M262" i="5"/>
  <c r="M288" i="5"/>
  <c r="M27" i="5"/>
  <c r="M67" i="5"/>
  <c r="M352" i="5"/>
  <c r="M266" i="5"/>
  <c r="M316" i="5"/>
  <c r="M71" i="5"/>
  <c r="M317" i="5"/>
  <c r="M333" i="5"/>
  <c r="M255" i="5"/>
  <c r="M319" i="5"/>
  <c r="M320" i="5"/>
  <c r="M267" i="5"/>
  <c r="M113" i="5"/>
  <c r="M334" i="5"/>
  <c r="M43" i="5"/>
  <c r="M300" i="5"/>
  <c r="M153" i="5"/>
  <c r="M98" i="5"/>
  <c r="M335" i="5"/>
  <c r="M19" i="5"/>
  <c r="M42" i="5"/>
  <c r="M272" i="5"/>
  <c r="M265" i="5"/>
  <c r="M284" i="5"/>
  <c r="M260" i="5"/>
  <c r="M155" i="5"/>
  <c r="M90" i="5"/>
  <c r="M359" i="5"/>
  <c r="M188" i="5"/>
  <c r="M263" i="5"/>
  <c r="M353" i="5"/>
  <c r="M150" i="5"/>
  <c r="M139" i="5"/>
  <c r="M292" i="5"/>
  <c r="M293" i="5"/>
  <c r="M295" i="5"/>
  <c r="M185" i="5"/>
  <c r="M57" i="5"/>
  <c r="M81" i="5"/>
  <c r="M242" i="5"/>
  <c r="M245" i="5"/>
  <c r="M332" i="5"/>
  <c r="M218" i="5"/>
  <c r="M228" i="5"/>
  <c r="M23" i="5"/>
  <c r="M132" i="5"/>
  <c r="M214" i="5"/>
  <c r="M211" i="5"/>
  <c r="G253" i="6"/>
  <c r="M168" i="5"/>
  <c r="M313" i="5"/>
  <c r="M223" i="5"/>
  <c r="M164" i="5"/>
  <c r="M278" i="5"/>
  <c r="M176" i="5"/>
  <c r="M274" i="5"/>
  <c r="M74" i="5"/>
  <c r="M347" i="5"/>
  <c r="M96" i="5"/>
  <c r="M312" i="5"/>
  <c r="M137" i="5"/>
  <c r="M275" i="5"/>
  <c r="M84" i="5"/>
  <c r="M15" i="5"/>
  <c r="M210" i="5"/>
  <c r="M346" i="5"/>
  <c r="M45" i="5"/>
  <c r="G283" i="6"/>
  <c r="M151" i="5"/>
  <c r="M181" i="5"/>
  <c r="M99" i="5"/>
  <c r="M311" i="5"/>
  <c r="M249" i="5"/>
  <c r="M250" i="5"/>
  <c r="M82" i="5"/>
  <c r="M231" i="5"/>
  <c r="M53" i="5"/>
  <c r="M356" i="5"/>
  <c r="M11" i="5"/>
  <c r="M80" i="5"/>
  <c r="M248" i="5"/>
  <c r="M301" i="5"/>
  <c r="M149" i="5"/>
  <c r="M33" i="5"/>
  <c r="M302" i="5"/>
  <c r="M304" i="5"/>
  <c r="M186" i="5"/>
  <c r="M106" i="5"/>
  <c r="M73" i="5"/>
  <c r="M306" i="5"/>
  <c r="M184" i="5"/>
  <c r="M171" i="5"/>
  <c r="M357" i="5"/>
  <c r="M337" i="5"/>
  <c r="M37" i="5"/>
  <c r="M243" i="5"/>
  <c r="M358" i="5"/>
  <c r="M189" i="5"/>
  <c r="M321" i="5"/>
  <c r="M322" i="5"/>
  <c r="M26" i="5"/>
  <c r="M46" i="5"/>
  <c r="M291" i="5"/>
  <c r="M264" i="5"/>
  <c r="M162" i="5"/>
  <c r="M331" i="5"/>
  <c r="M49" i="5"/>
  <c r="M126" i="5"/>
  <c r="M36" i="5"/>
  <c r="M308" i="5"/>
  <c r="G16" i="6"/>
  <c r="M105" i="5"/>
  <c r="M360" i="5"/>
  <c r="G359" i="6"/>
  <c r="M361" i="5"/>
  <c r="M362" i="5"/>
  <c r="M363" i="5"/>
  <c r="M364" i="5"/>
  <c r="M365" i="5"/>
  <c r="M366" i="5"/>
  <c r="M367" i="5"/>
  <c r="M368" i="5"/>
  <c r="M369" i="5"/>
  <c r="M370" i="5"/>
  <c r="M371" i="5"/>
  <c r="M372" i="5"/>
  <c r="M373" i="5"/>
  <c r="M374" i="5"/>
  <c r="M375" i="5"/>
  <c r="M376" i="5"/>
  <c r="M377" i="5"/>
  <c r="M378" i="5"/>
  <c r="M379" i="5"/>
  <c r="M380" i="5"/>
  <c r="M381" i="5"/>
  <c r="M382" i="5"/>
  <c r="M383" i="5"/>
  <c r="M384" i="5"/>
  <c r="M385" i="5"/>
  <c r="M386" i="5"/>
  <c r="M387" i="5"/>
  <c r="M388" i="5"/>
  <c r="M389" i="5"/>
  <c r="M390" i="5"/>
  <c r="M391" i="5"/>
  <c r="M392" i="5"/>
  <c r="M393" i="5"/>
  <c r="M394" i="5"/>
  <c r="M395" i="5"/>
  <c r="M396" i="5"/>
  <c r="M397" i="5"/>
  <c r="M398" i="5"/>
  <c r="M399" i="5"/>
  <c r="M400" i="5"/>
  <c r="M401" i="5"/>
  <c r="M402" i="5"/>
  <c r="M403" i="5"/>
  <c r="M404" i="5"/>
  <c r="M405" i="5"/>
  <c r="M406" i="5"/>
  <c r="M407" i="5"/>
  <c r="M408" i="5"/>
  <c r="M409" i="5"/>
  <c r="M410" i="5"/>
  <c r="M411" i="5"/>
  <c r="M412" i="5"/>
  <c r="M413" i="5"/>
  <c r="M414" i="5"/>
  <c r="M415" i="5"/>
  <c r="M416" i="5"/>
  <c r="M417" i="5"/>
  <c r="M418" i="5"/>
  <c r="M419" i="5"/>
  <c r="M420" i="5"/>
  <c r="M421" i="5"/>
  <c r="M422" i="5"/>
  <c r="M423" i="5"/>
  <c r="M424" i="5"/>
  <c r="M425" i="5"/>
  <c r="M426" i="5"/>
  <c r="M427" i="5"/>
  <c r="M428" i="5"/>
  <c r="M429" i="5"/>
  <c r="M430" i="5"/>
  <c r="M431" i="5"/>
  <c r="M432" i="5"/>
  <c r="M433" i="5"/>
  <c r="M434" i="5"/>
  <c r="M435" i="5"/>
  <c r="M436" i="5"/>
  <c r="M437" i="5"/>
  <c r="M438" i="5"/>
  <c r="M439" i="5"/>
  <c r="M440" i="5"/>
  <c r="M441" i="5"/>
  <c r="M442" i="5"/>
  <c r="M443" i="5"/>
  <c r="M444" i="5"/>
  <c r="M445" i="5"/>
  <c r="M446" i="5"/>
  <c r="M447" i="5"/>
  <c r="M448" i="5"/>
  <c r="M449" i="5"/>
  <c r="M450" i="5"/>
  <c r="M451" i="5"/>
  <c r="M452" i="5"/>
  <c r="M453" i="5"/>
  <c r="M454" i="5"/>
  <c r="M455" i="5"/>
  <c r="M456" i="5"/>
  <c r="M457" i="5"/>
  <c r="M458" i="5"/>
  <c r="M459" i="5"/>
  <c r="M460" i="5"/>
  <c r="M461" i="5"/>
  <c r="M462" i="5"/>
  <c r="M463" i="5"/>
  <c r="M464" i="5"/>
  <c r="M465" i="5"/>
  <c r="M466" i="5"/>
  <c r="M467" i="5"/>
  <c r="M468" i="5"/>
  <c r="M469" i="5"/>
  <c r="M470" i="5"/>
  <c r="M471" i="5"/>
  <c r="M472" i="5"/>
  <c r="M473" i="5"/>
  <c r="M474" i="5"/>
  <c r="M475" i="5"/>
  <c r="M476" i="5"/>
  <c r="M477" i="5"/>
  <c r="M478" i="5"/>
  <c r="M479" i="5"/>
  <c r="M480" i="5"/>
  <c r="M481" i="5"/>
  <c r="M482" i="5"/>
  <c r="M483" i="5"/>
  <c r="M484" i="5"/>
  <c r="M485" i="5"/>
  <c r="M486" i="5"/>
  <c r="M487" i="5"/>
  <c r="M488" i="5"/>
  <c r="M489" i="5"/>
  <c r="M490" i="5"/>
  <c r="M491" i="5"/>
  <c r="M492" i="5"/>
  <c r="M493" i="5"/>
  <c r="M494" i="5"/>
  <c r="M495" i="5"/>
  <c r="M496" i="5"/>
  <c r="M497" i="5"/>
  <c r="M498" i="5"/>
  <c r="M499" i="5"/>
  <c r="M500" i="5"/>
  <c r="M501" i="5"/>
  <c r="M502" i="5"/>
  <c r="M503" i="5"/>
  <c r="M504" i="5"/>
  <c r="M505" i="5"/>
  <c r="M506" i="5"/>
  <c r="M507" i="5"/>
  <c r="M508" i="5"/>
  <c r="M509" i="5"/>
  <c r="M510" i="5"/>
  <c r="M511" i="5"/>
  <c r="M512" i="5"/>
  <c r="M513" i="5"/>
  <c r="M514" i="5"/>
  <c r="M515" i="5"/>
  <c r="M516" i="5"/>
  <c r="M517" i="5"/>
  <c r="M518" i="5"/>
  <c r="M519" i="5"/>
  <c r="M520" i="5"/>
  <c r="M521" i="5"/>
  <c r="M522" i="5"/>
  <c r="M523" i="5"/>
  <c r="M524" i="5"/>
  <c r="M525" i="5"/>
  <c r="M526" i="5"/>
  <c r="M527" i="5"/>
  <c r="M528" i="5"/>
  <c r="M529" i="5"/>
  <c r="M530" i="5"/>
  <c r="M531" i="5"/>
  <c r="M532" i="5"/>
  <c r="M533" i="5"/>
  <c r="M534" i="5"/>
  <c r="M535" i="5"/>
  <c r="M536" i="5"/>
  <c r="M537" i="5"/>
  <c r="M538" i="5"/>
  <c r="M539" i="5"/>
  <c r="M540" i="5"/>
  <c r="M541" i="5"/>
  <c r="M542" i="5"/>
  <c r="M543" i="5"/>
  <c r="M544" i="5"/>
  <c r="M545" i="5"/>
  <c r="M546" i="5"/>
  <c r="M547" i="5"/>
  <c r="M548" i="5"/>
  <c r="M549" i="5"/>
  <c r="M550" i="5"/>
  <c r="M551" i="5"/>
  <c r="M552" i="5"/>
  <c r="M553" i="5"/>
  <c r="M554" i="5"/>
  <c r="M555" i="5"/>
  <c r="M556" i="5"/>
  <c r="M557" i="5"/>
  <c r="M558" i="5"/>
  <c r="M559" i="5"/>
  <c r="M560" i="5"/>
  <c r="M561" i="5"/>
  <c r="M562" i="5"/>
  <c r="M563" i="5"/>
  <c r="M564" i="5"/>
  <c r="M565" i="5"/>
  <c r="M566" i="5"/>
  <c r="M567" i="5"/>
  <c r="M568" i="5"/>
  <c r="M569" i="5"/>
  <c r="M570" i="5"/>
  <c r="M571" i="5"/>
  <c r="M572" i="5"/>
  <c r="M573" i="5"/>
  <c r="M574" i="5"/>
  <c r="M575" i="5"/>
  <c r="M576" i="5"/>
  <c r="M577" i="5"/>
  <c r="M578" i="5"/>
  <c r="M579" i="5"/>
  <c r="M580" i="5"/>
  <c r="M581" i="5"/>
  <c r="M582" i="5"/>
  <c r="M583" i="5"/>
  <c r="M584" i="5"/>
  <c r="M585" i="5"/>
  <c r="M586" i="5"/>
  <c r="M587" i="5"/>
  <c r="M588" i="5"/>
  <c r="M589" i="5"/>
  <c r="M590" i="5"/>
  <c r="M591" i="5"/>
  <c r="M592" i="5"/>
  <c r="M593" i="5"/>
  <c r="M594" i="5"/>
  <c r="M595" i="5"/>
  <c r="M596" i="5"/>
  <c r="M597" i="5"/>
  <c r="M598" i="5"/>
  <c r="M599" i="5"/>
  <c r="M600" i="5"/>
  <c r="M601" i="5"/>
  <c r="M602" i="5"/>
  <c r="M603" i="5"/>
  <c r="M604" i="5"/>
  <c r="M605" i="5"/>
  <c r="M606" i="5"/>
  <c r="M607" i="5"/>
  <c r="M608" i="5"/>
  <c r="M609" i="5"/>
  <c r="M610" i="5"/>
  <c r="M611" i="5"/>
  <c r="M612" i="5"/>
  <c r="M613" i="5"/>
  <c r="M614" i="5"/>
  <c r="M615" i="5"/>
  <c r="M616" i="5"/>
  <c r="M617" i="5"/>
  <c r="M618" i="5"/>
  <c r="M619" i="5"/>
  <c r="M620" i="5"/>
  <c r="M621" i="5"/>
  <c r="M622" i="5"/>
  <c r="M623" i="5"/>
  <c r="M624" i="5"/>
  <c r="M625" i="5"/>
  <c r="M626" i="5"/>
  <c r="M627" i="5"/>
  <c r="M628" i="5"/>
  <c r="M629" i="5"/>
  <c r="M630" i="5"/>
  <c r="M631" i="5"/>
  <c r="M632" i="5"/>
  <c r="M633" i="5"/>
  <c r="M634" i="5"/>
  <c r="M635" i="5"/>
  <c r="M636" i="5"/>
  <c r="M637" i="5"/>
  <c r="M638" i="5"/>
  <c r="M639" i="5"/>
  <c r="M640" i="5"/>
  <c r="M641" i="5"/>
  <c r="M642" i="5"/>
  <c r="M643" i="5"/>
  <c r="M644" i="5"/>
  <c r="M645" i="5"/>
  <c r="M646" i="5"/>
  <c r="M647" i="5"/>
  <c r="M648" i="5"/>
  <c r="M649" i="5"/>
  <c r="M650" i="5"/>
  <c r="M651" i="5"/>
  <c r="M652" i="5"/>
  <c r="M653" i="5"/>
  <c r="M654" i="5"/>
  <c r="M655" i="5"/>
  <c r="M656" i="5"/>
  <c r="M657" i="5"/>
  <c r="M658" i="5"/>
  <c r="M659" i="5"/>
  <c r="M660" i="5"/>
  <c r="M661" i="5"/>
  <c r="M662" i="5"/>
  <c r="M663" i="5"/>
  <c r="M664" i="5"/>
  <c r="M665" i="5"/>
  <c r="M666" i="5"/>
  <c r="M667" i="5"/>
  <c r="M668" i="5"/>
  <c r="M669" i="5"/>
  <c r="M670" i="5"/>
  <c r="M671" i="5"/>
  <c r="M672" i="5"/>
  <c r="M673" i="5"/>
  <c r="M674" i="5"/>
  <c r="M675" i="5"/>
  <c r="M676" i="5"/>
  <c r="M677" i="5"/>
  <c r="M678" i="5"/>
  <c r="M679" i="5"/>
  <c r="M680" i="5"/>
  <c r="M681" i="5"/>
  <c r="M682" i="5"/>
  <c r="M683" i="5"/>
  <c r="M684" i="5"/>
  <c r="M685" i="5"/>
  <c r="M686" i="5"/>
  <c r="M687" i="5"/>
  <c r="M688" i="5"/>
  <c r="M689" i="5"/>
  <c r="M690" i="5"/>
  <c r="M691" i="5"/>
  <c r="M692" i="5"/>
  <c r="M693" i="5"/>
  <c r="M694" i="5"/>
  <c r="M695" i="5"/>
  <c r="M696" i="5"/>
  <c r="M697" i="5"/>
  <c r="M698" i="5"/>
  <c r="M699" i="5"/>
  <c r="M700" i="5"/>
  <c r="M701" i="5"/>
  <c r="M702" i="5"/>
  <c r="M703" i="5"/>
  <c r="M704" i="5"/>
  <c r="M705" i="5"/>
  <c r="M706" i="5"/>
  <c r="M707" i="5"/>
  <c r="M708" i="5"/>
  <c r="M709" i="5"/>
  <c r="M710" i="5"/>
  <c r="M711" i="5"/>
  <c r="M712" i="5"/>
  <c r="M713" i="5"/>
  <c r="M714" i="5"/>
  <c r="M715" i="5"/>
  <c r="M716" i="5"/>
  <c r="M717" i="5"/>
  <c r="M718" i="5"/>
  <c r="M719" i="5"/>
  <c r="M720" i="5"/>
  <c r="M721" i="5"/>
  <c r="M722" i="5"/>
  <c r="M723" i="5"/>
  <c r="M724" i="5"/>
  <c r="M725" i="5"/>
  <c r="M726" i="5"/>
  <c r="M727" i="5"/>
  <c r="M728" i="5"/>
  <c r="M729" i="5"/>
  <c r="M730" i="5"/>
  <c r="M731" i="5"/>
  <c r="M732" i="5"/>
  <c r="M733" i="5"/>
  <c r="M734" i="5"/>
  <c r="M735" i="5"/>
  <c r="M736" i="5"/>
  <c r="M737" i="5"/>
  <c r="M738" i="5"/>
  <c r="M739" i="5"/>
  <c r="M740" i="5"/>
  <c r="M741" i="5"/>
  <c r="M742" i="5"/>
  <c r="M743" i="5"/>
  <c r="M744" i="5"/>
  <c r="M745" i="5"/>
  <c r="M746" i="5"/>
  <c r="M747" i="5"/>
  <c r="M748" i="5"/>
  <c r="M749" i="5"/>
  <c r="M750" i="5"/>
  <c r="M751" i="5"/>
  <c r="M752" i="5"/>
  <c r="M753" i="5"/>
  <c r="M754" i="5"/>
  <c r="M755" i="5"/>
  <c r="M756" i="5"/>
  <c r="M757" i="5"/>
  <c r="M758" i="5"/>
  <c r="M759" i="5"/>
  <c r="M760" i="5"/>
  <c r="M761" i="5"/>
  <c r="M762" i="5"/>
  <c r="M763" i="5"/>
  <c r="M764" i="5"/>
  <c r="M765" i="5"/>
  <c r="M766" i="5"/>
  <c r="M767" i="5"/>
  <c r="M768" i="5"/>
  <c r="M769" i="5"/>
  <c r="M770" i="5"/>
  <c r="M771" i="5"/>
  <c r="M772" i="5"/>
  <c r="M773" i="5"/>
  <c r="M774" i="5"/>
  <c r="M775" i="5"/>
  <c r="M776" i="5"/>
  <c r="M777" i="5"/>
  <c r="M778" i="5"/>
  <c r="M779" i="5"/>
  <c r="M780" i="5"/>
  <c r="M781" i="5"/>
  <c r="M782" i="5"/>
  <c r="M783" i="5"/>
  <c r="M784" i="5"/>
  <c r="M785" i="5"/>
  <c r="M786" i="5"/>
  <c r="M787" i="5"/>
  <c r="M788" i="5"/>
  <c r="M789" i="5"/>
  <c r="M790" i="5"/>
  <c r="M791" i="5"/>
  <c r="M792" i="5"/>
  <c r="M793" i="5"/>
  <c r="M794" i="5"/>
  <c r="M795" i="5"/>
  <c r="M796" i="5"/>
  <c r="M797" i="5"/>
  <c r="M798" i="5"/>
  <c r="M799" i="5"/>
  <c r="M800" i="5"/>
  <c r="M801" i="5"/>
  <c r="M802" i="5"/>
  <c r="M803" i="5"/>
  <c r="M804" i="5"/>
  <c r="M805" i="5"/>
  <c r="M806" i="5"/>
  <c r="M807" i="5"/>
  <c r="M808" i="5"/>
  <c r="M809" i="5"/>
  <c r="M810" i="5"/>
  <c r="M811" i="5"/>
  <c r="M812" i="5"/>
  <c r="M813" i="5"/>
  <c r="M814" i="5"/>
  <c r="M815" i="5"/>
  <c r="M816" i="5"/>
  <c r="M817" i="5"/>
  <c r="M818" i="5"/>
  <c r="M819" i="5"/>
  <c r="M820" i="5"/>
  <c r="M821" i="5"/>
  <c r="M822" i="5"/>
  <c r="M823" i="5"/>
  <c r="M824" i="5"/>
  <c r="M825" i="5"/>
  <c r="M826" i="5"/>
  <c r="M827" i="5"/>
  <c r="M828" i="5"/>
  <c r="M829" i="5"/>
  <c r="M830" i="5"/>
  <c r="M831" i="5"/>
  <c r="M832" i="5"/>
  <c r="M833" i="5"/>
  <c r="M834" i="5"/>
  <c r="M835" i="5"/>
  <c r="M836" i="5"/>
  <c r="M837" i="5"/>
  <c r="M838" i="5"/>
  <c r="M839" i="5"/>
  <c r="M840" i="5"/>
  <c r="M841" i="5"/>
  <c r="M842" i="5"/>
  <c r="M843" i="5"/>
  <c r="M844" i="5"/>
  <c r="M845" i="5"/>
  <c r="M846" i="5"/>
  <c r="M847" i="5"/>
  <c r="M848" i="5"/>
  <c r="M849" i="5"/>
  <c r="M850" i="5"/>
  <c r="M851" i="5"/>
  <c r="M852" i="5"/>
  <c r="M853" i="5"/>
  <c r="M854" i="5"/>
  <c r="M855" i="5"/>
  <c r="M856" i="5"/>
  <c r="M857" i="5"/>
  <c r="M858" i="5"/>
  <c r="M859" i="5"/>
  <c r="M860" i="5"/>
  <c r="M861" i="5"/>
  <c r="M862" i="5"/>
  <c r="M863" i="5"/>
  <c r="M864" i="5"/>
  <c r="M865" i="5"/>
  <c r="M866" i="5"/>
  <c r="M867" i="5"/>
  <c r="M868" i="5"/>
  <c r="M869" i="5"/>
  <c r="M870" i="5"/>
  <c r="M871" i="5"/>
  <c r="M872" i="5"/>
  <c r="M873" i="5"/>
  <c r="M874" i="5"/>
  <c r="M875" i="5"/>
  <c r="M876" i="5"/>
  <c r="M877" i="5"/>
  <c r="M878" i="5"/>
  <c r="M879" i="5"/>
  <c r="M880" i="5"/>
  <c r="M881" i="5"/>
  <c r="M882" i="5"/>
  <c r="M883" i="5"/>
  <c r="M884" i="5"/>
  <c r="M885" i="5"/>
  <c r="M886" i="5"/>
  <c r="M887" i="5"/>
  <c r="M888" i="5"/>
  <c r="M889" i="5"/>
  <c r="M890" i="5"/>
  <c r="M891" i="5"/>
  <c r="M892" i="5"/>
  <c r="M893" i="5"/>
  <c r="M894" i="5"/>
  <c r="M895" i="5"/>
  <c r="M896" i="5"/>
  <c r="M897" i="5"/>
  <c r="M898" i="5"/>
  <c r="M899" i="5"/>
  <c r="M900" i="5"/>
  <c r="M901" i="5"/>
  <c r="M902" i="5"/>
  <c r="M903" i="5"/>
  <c r="M904" i="5"/>
  <c r="M905" i="5"/>
  <c r="M906" i="5"/>
  <c r="M907" i="5"/>
  <c r="M908" i="5"/>
  <c r="M909" i="5"/>
  <c r="M910" i="5"/>
  <c r="M911" i="5"/>
  <c r="M912" i="5"/>
  <c r="M913" i="5"/>
  <c r="M914" i="5"/>
  <c r="M915" i="5"/>
  <c r="M916" i="5"/>
  <c r="M917" i="5"/>
  <c r="M918" i="5"/>
  <c r="M919" i="5"/>
  <c r="M920" i="5"/>
  <c r="M921" i="5"/>
  <c r="M922" i="5"/>
  <c r="M923" i="5"/>
  <c r="M924" i="5"/>
  <c r="M925" i="5"/>
  <c r="M926" i="5"/>
  <c r="M927" i="5"/>
  <c r="M928" i="5"/>
  <c r="M929" i="5"/>
  <c r="M930" i="5"/>
  <c r="M931" i="5"/>
  <c r="M932" i="5"/>
  <c r="M933" i="5"/>
  <c r="M934" i="5"/>
  <c r="M935" i="5"/>
  <c r="M936" i="5"/>
  <c r="M937" i="5"/>
  <c r="M938" i="5"/>
  <c r="M939" i="5"/>
  <c r="M940" i="5"/>
  <c r="M941" i="5"/>
  <c r="M942" i="5"/>
  <c r="M943" i="5"/>
  <c r="M944" i="5"/>
  <c r="M945" i="5"/>
  <c r="M946" i="5"/>
  <c r="M947" i="5"/>
  <c r="M948" i="5"/>
  <c r="M949" i="5"/>
  <c r="M950" i="5"/>
  <c r="M951" i="5"/>
  <c r="M952" i="5"/>
  <c r="M953" i="5"/>
  <c r="M954" i="5"/>
  <c r="M955" i="5"/>
  <c r="M956" i="5"/>
  <c r="M957" i="5"/>
  <c r="M958" i="5"/>
  <c r="M959" i="5"/>
  <c r="M960" i="5"/>
  <c r="M961" i="5"/>
  <c r="M962" i="5"/>
  <c r="M963" i="5"/>
  <c r="M964" i="5"/>
  <c r="M965" i="5"/>
  <c r="M966" i="5"/>
  <c r="M967" i="5"/>
  <c r="M968" i="5"/>
  <c r="M969" i="5"/>
  <c r="M970" i="5"/>
  <c r="M971" i="5"/>
  <c r="M972" i="5"/>
  <c r="M973" i="5"/>
  <c r="M974" i="5"/>
  <c r="M975" i="5"/>
  <c r="M976" i="5"/>
  <c r="M977" i="5"/>
  <c r="M978" i="5"/>
  <c r="M979" i="5"/>
  <c r="M980" i="5"/>
  <c r="M981" i="5"/>
  <c r="M982" i="5"/>
  <c r="M983" i="5"/>
  <c r="M984" i="5"/>
  <c r="M985" i="5"/>
  <c r="M986" i="5"/>
  <c r="M987" i="5"/>
  <c r="M988" i="5"/>
  <c r="M989" i="5"/>
  <c r="M990" i="5"/>
  <c r="M991" i="5"/>
  <c r="M992" i="5"/>
  <c r="M993" i="5"/>
  <c r="M994" i="5"/>
  <c r="M995" i="5"/>
  <c r="M996" i="5"/>
  <c r="M997" i="5"/>
  <c r="M998" i="5"/>
  <c r="M999" i="5"/>
  <c r="M1000" i="5"/>
  <c r="M144" i="5"/>
  <c r="M1001" i="5"/>
  <c r="G1001" i="6"/>
  <c r="M1002" i="5"/>
  <c r="G1002" i="6"/>
  <c r="M1003" i="5"/>
  <c r="G1003" i="6"/>
  <c r="M1004" i="5"/>
  <c r="G1004" i="6"/>
  <c r="M1005" i="5"/>
  <c r="G1005" i="6"/>
  <c r="M1006" i="5"/>
  <c r="G1006" i="6"/>
  <c r="M1007" i="5"/>
  <c r="G1007" i="6"/>
  <c r="M1008" i="5"/>
  <c r="G1008" i="6"/>
  <c r="M1009" i="5"/>
  <c r="G1009" i="6"/>
  <c r="M1010" i="5"/>
  <c r="G1010" i="6"/>
  <c r="M1011" i="5"/>
  <c r="G1011" i="6"/>
  <c r="M1012" i="5"/>
  <c r="G1012" i="6"/>
  <c r="M1013" i="5"/>
  <c r="G1013" i="6"/>
  <c r="M1014" i="5"/>
  <c r="G1014" i="6"/>
  <c r="M1015" i="5"/>
  <c r="G1015" i="6"/>
  <c r="M1016" i="5"/>
  <c r="G1016" i="6"/>
  <c r="M1017" i="5"/>
  <c r="G1017" i="6"/>
  <c r="M1018" i="5"/>
  <c r="G1018" i="6"/>
  <c r="M1019" i="5"/>
  <c r="G1019" i="6"/>
  <c r="M1020" i="5"/>
  <c r="G1020" i="6"/>
  <c r="M1021" i="5"/>
  <c r="G1021" i="6"/>
  <c r="M1022" i="5"/>
  <c r="G1022" i="6"/>
  <c r="M1023" i="5"/>
  <c r="G1023" i="6"/>
  <c r="M1024" i="5"/>
  <c r="M177" i="5"/>
  <c r="M31" i="5"/>
  <c r="M251" i="5"/>
  <c r="M95" i="5"/>
  <c r="M141" i="5"/>
  <c r="G9" i="6"/>
  <c r="G999" i="6"/>
  <c r="G997" i="6"/>
  <c r="G995" i="6"/>
  <c r="G993" i="6"/>
  <c r="G991" i="6"/>
  <c r="G989" i="6"/>
  <c r="G987" i="6"/>
  <c r="G985" i="6"/>
  <c r="G983" i="6"/>
  <c r="G981" i="6"/>
  <c r="G979" i="6"/>
  <c r="G977" i="6"/>
  <c r="G975" i="6"/>
  <c r="G973" i="6"/>
  <c r="G971" i="6"/>
  <c r="G969" i="6"/>
  <c r="G967" i="6"/>
  <c r="G965" i="6"/>
  <c r="G963" i="6"/>
  <c r="G961" i="6"/>
  <c r="G959" i="6"/>
  <c r="G957" i="6"/>
  <c r="G955" i="6"/>
  <c r="G953" i="6"/>
  <c r="G951" i="6"/>
  <c r="G949" i="6"/>
  <c r="G947" i="6"/>
  <c r="G945" i="6"/>
  <c r="G943" i="6"/>
  <c r="G941" i="6"/>
  <c r="G939" i="6"/>
  <c r="G937" i="6"/>
  <c r="G935" i="6"/>
  <c r="G933" i="6"/>
  <c r="G931" i="6"/>
  <c r="G929" i="6"/>
  <c r="G927" i="6"/>
  <c r="G925" i="6"/>
  <c r="G923" i="6"/>
  <c r="G921" i="6"/>
  <c r="G919" i="6"/>
  <c r="G917" i="6"/>
  <c r="G915" i="6"/>
  <c r="G913" i="6"/>
  <c r="G911" i="6"/>
  <c r="G909" i="6"/>
  <c r="G907" i="6"/>
  <c r="G905" i="6"/>
  <c r="G903" i="6"/>
  <c r="G901" i="6"/>
  <c r="G899" i="6"/>
  <c r="G897" i="6"/>
  <c r="G895" i="6"/>
  <c r="G893" i="6"/>
  <c r="G891" i="6"/>
  <c r="G889" i="6"/>
  <c r="G887" i="6"/>
  <c r="G885" i="6"/>
  <c r="G883" i="6"/>
  <c r="G881" i="6"/>
  <c r="G879" i="6"/>
  <c r="G877" i="6"/>
  <c r="G875" i="6"/>
  <c r="G873" i="6"/>
  <c r="G871" i="6"/>
  <c r="G869" i="6"/>
  <c r="G867" i="6"/>
  <c r="G865" i="6"/>
  <c r="G863" i="6"/>
  <c r="G861" i="6"/>
  <c r="G859" i="6"/>
  <c r="G857" i="6"/>
  <c r="G855" i="6"/>
  <c r="G853" i="6"/>
  <c r="G851" i="6"/>
  <c r="G849" i="6"/>
  <c r="G847" i="6"/>
  <c r="G845" i="6"/>
  <c r="G843" i="6"/>
  <c r="G841" i="6"/>
  <c r="G839" i="6"/>
  <c r="G837" i="6"/>
  <c r="G835" i="6"/>
  <c r="G833" i="6"/>
  <c r="G831" i="6"/>
  <c r="G829" i="6"/>
  <c r="G827" i="6"/>
  <c r="G825" i="6"/>
  <c r="G823" i="6"/>
  <c r="G821" i="6"/>
  <c r="G819" i="6"/>
  <c r="G817" i="6"/>
  <c r="G815" i="6"/>
  <c r="G813" i="6"/>
  <c r="G811" i="6"/>
  <c r="G809" i="6"/>
  <c r="G807" i="6"/>
  <c r="G805" i="6"/>
  <c r="G803" i="6"/>
  <c r="G801" i="6"/>
  <c r="G799" i="6"/>
  <c r="G797" i="6"/>
  <c r="G795" i="6"/>
  <c r="G793" i="6"/>
  <c r="G791" i="6"/>
  <c r="G789" i="6"/>
  <c r="G787" i="6"/>
  <c r="G785" i="6"/>
  <c r="G783" i="6"/>
  <c r="G781" i="6"/>
  <c r="G779" i="6"/>
  <c r="G777" i="6"/>
  <c r="G775" i="6"/>
  <c r="G773" i="6"/>
  <c r="G771" i="6"/>
  <c r="G769" i="6"/>
  <c r="G767" i="6"/>
  <c r="G765" i="6"/>
  <c r="G763" i="6"/>
  <c r="G761" i="6"/>
  <c r="G759" i="6"/>
  <c r="G757" i="6"/>
  <c r="G755" i="6"/>
  <c r="G753" i="6"/>
  <c r="G751" i="6"/>
  <c r="G749" i="6"/>
  <c r="G747" i="6"/>
  <c r="G745" i="6"/>
  <c r="G743" i="6"/>
  <c r="G741" i="6"/>
  <c r="G739" i="6"/>
  <c r="G737" i="6"/>
  <c r="G735" i="6"/>
  <c r="G733" i="6"/>
  <c r="G731" i="6"/>
  <c r="G729" i="6"/>
  <c r="G727" i="6"/>
  <c r="G725" i="6"/>
  <c r="G723" i="6"/>
  <c r="G721" i="6"/>
  <c r="G719" i="6"/>
  <c r="G717" i="6"/>
  <c r="G715" i="6"/>
  <c r="G713" i="6"/>
  <c r="G711" i="6"/>
  <c r="G709" i="6"/>
  <c r="G707" i="6"/>
  <c r="G705" i="6"/>
  <c r="G703" i="6"/>
  <c r="G701" i="6"/>
  <c r="G699" i="6"/>
  <c r="G697" i="6"/>
  <c r="G695" i="6"/>
  <c r="G693" i="6"/>
  <c r="G691" i="6"/>
  <c r="G689" i="6"/>
  <c r="G687" i="6"/>
  <c r="G685" i="6"/>
  <c r="G683" i="6"/>
  <c r="G681" i="6"/>
  <c r="G679" i="6"/>
  <c r="G677" i="6"/>
  <c r="G675" i="6"/>
  <c r="G673" i="6"/>
  <c r="G671" i="6"/>
  <c r="G669" i="6"/>
  <c r="G667" i="6"/>
  <c r="G665" i="6"/>
  <c r="G663" i="6"/>
  <c r="G661" i="6"/>
  <c r="G659" i="6"/>
  <c r="G657" i="6"/>
  <c r="G655" i="6"/>
  <c r="G653" i="6"/>
  <c r="G651" i="6"/>
  <c r="G649" i="6"/>
  <c r="G647" i="6"/>
  <c r="G645" i="6"/>
  <c r="G643" i="6"/>
  <c r="G641" i="6"/>
  <c r="G639" i="6"/>
  <c r="G637" i="6"/>
  <c r="G635" i="6"/>
  <c r="G633" i="6"/>
  <c r="G631" i="6"/>
  <c r="G629" i="6"/>
  <c r="G627" i="6"/>
  <c r="G625" i="6"/>
  <c r="G623" i="6"/>
  <c r="G621" i="6"/>
  <c r="G619" i="6"/>
  <c r="G617" i="6"/>
  <c r="G615" i="6"/>
  <c r="G613" i="6"/>
  <c r="G611" i="6"/>
  <c r="G609" i="6"/>
  <c r="G607" i="6"/>
  <c r="G605" i="6"/>
  <c r="G603" i="6"/>
  <c r="G601" i="6"/>
  <c r="G599" i="6"/>
  <c r="G597" i="6"/>
  <c r="G595" i="6"/>
  <c r="G593" i="6"/>
  <c r="G591" i="6"/>
  <c r="G589" i="6"/>
  <c r="G587" i="6"/>
  <c r="G585" i="6"/>
  <c r="G583" i="6"/>
  <c r="G581" i="6"/>
  <c r="G579" i="6"/>
  <c r="G577" i="6"/>
  <c r="G575" i="6"/>
  <c r="G573" i="6"/>
  <c r="G571" i="6"/>
  <c r="G569" i="6"/>
  <c r="G567" i="6"/>
  <c r="G565" i="6"/>
  <c r="G563" i="6"/>
  <c r="G561" i="6"/>
  <c r="G559" i="6"/>
  <c r="G557" i="6"/>
  <c r="G555" i="6"/>
  <c r="G553" i="6"/>
  <c r="G551" i="6"/>
  <c r="G549" i="6"/>
  <c r="G547" i="6"/>
  <c r="G545" i="6"/>
  <c r="G543" i="6"/>
  <c r="G541" i="6"/>
  <c r="G539" i="6"/>
  <c r="G537" i="6"/>
  <c r="G535" i="6"/>
  <c r="G533" i="6"/>
  <c r="G531" i="6"/>
  <c r="G529" i="6"/>
  <c r="G527" i="6"/>
  <c r="G525" i="6"/>
  <c r="G523" i="6"/>
  <c r="G521" i="6"/>
  <c r="G519" i="6"/>
  <c r="G517" i="6"/>
  <c r="G515" i="6"/>
  <c r="G513" i="6"/>
  <c r="G511" i="6"/>
  <c r="G509" i="6"/>
  <c r="G507" i="6"/>
  <c r="G505" i="6"/>
  <c r="G503" i="6"/>
  <c r="G501" i="6"/>
  <c r="G499" i="6"/>
  <c r="G497" i="6"/>
  <c r="G495" i="6"/>
  <c r="G493" i="6"/>
  <c r="G491" i="6"/>
  <c r="G489" i="6"/>
  <c r="G487" i="6"/>
  <c r="G485" i="6"/>
  <c r="G483" i="6"/>
  <c r="G481" i="6"/>
  <c r="G479" i="6"/>
  <c r="G477" i="6"/>
  <c r="G475" i="6"/>
  <c r="G473" i="6"/>
  <c r="G471" i="6"/>
  <c r="G469" i="6"/>
  <c r="G467" i="6"/>
  <c r="G465" i="6"/>
  <c r="G463" i="6"/>
  <c r="G461" i="6"/>
  <c r="G459" i="6"/>
  <c r="G457" i="6"/>
  <c r="G455" i="6"/>
  <c r="G453" i="6"/>
  <c r="G451" i="6"/>
  <c r="G449" i="6"/>
  <c r="G447" i="6"/>
  <c r="G445" i="6"/>
  <c r="G443" i="6"/>
  <c r="G441" i="6"/>
  <c r="G439" i="6"/>
  <c r="G437" i="6"/>
  <c r="G435" i="6"/>
  <c r="G433" i="6"/>
  <c r="G431" i="6"/>
  <c r="G429" i="6"/>
  <c r="G427" i="6"/>
  <c r="G425" i="6"/>
  <c r="G423" i="6"/>
  <c r="G421" i="6"/>
  <c r="G419" i="6"/>
  <c r="G417" i="6"/>
  <c r="G415" i="6"/>
  <c r="G413" i="6"/>
  <c r="G411" i="6"/>
  <c r="G409" i="6"/>
  <c r="G407" i="6"/>
  <c r="G405" i="6"/>
  <c r="G403" i="6"/>
  <c r="G401" i="6"/>
  <c r="G399" i="6"/>
  <c r="G397" i="6"/>
  <c r="G395" i="6"/>
  <c r="G393" i="6"/>
  <c r="G391" i="6"/>
  <c r="G389" i="6"/>
  <c r="G387" i="6"/>
  <c r="G385" i="6"/>
  <c r="G383" i="6"/>
  <c r="G381" i="6"/>
  <c r="G379" i="6"/>
  <c r="G377" i="6"/>
  <c r="G375" i="6"/>
  <c r="G373" i="6"/>
  <c r="G371" i="6"/>
  <c r="G369" i="6"/>
  <c r="G367" i="6"/>
  <c r="G365" i="6"/>
  <c r="G363" i="6"/>
  <c r="G361" i="6"/>
  <c r="G1000" i="6"/>
  <c r="G998" i="6"/>
  <c r="G996" i="6"/>
  <c r="G994" i="6"/>
  <c r="G992" i="6"/>
  <c r="G990" i="6"/>
  <c r="G988" i="6"/>
  <c r="G986" i="6"/>
  <c r="G984" i="6"/>
  <c r="G982" i="6"/>
  <c r="G980" i="6"/>
  <c r="G978" i="6"/>
  <c r="G976" i="6"/>
  <c r="G974" i="6"/>
  <c r="G972" i="6"/>
  <c r="G970" i="6"/>
  <c r="G968" i="6"/>
  <c r="G966" i="6"/>
  <c r="G964" i="6"/>
  <c r="G962" i="6"/>
  <c r="G960" i="6"/>
  <c r="G958" i="6"/>
  <c r="G956" i="6"/>
  <c r="G954" i="6"/>
  <c r="G952" i="6"/>
  <c r="G950" i="6"/>
  <c r="G948" i="6"/>
  <c r="G946" i="6"/>
  <c r="G944" i="6"/>
  <c r="G942" i="6"/>
  <c r="G940" i="6"/>
  <c r="G938" i="6"/>
  <c r="G936" i="6"/>
  <c r="G934" i="6"/>
  <c r="G932" i="6"/>
  <c r="G930" i="6"/>
  <c r="G928" i="6"/>
  <c r="G926" i="6"/>
  <c r="G924" i="6"/>
  <c r="G922" i="6"/>
  <c r="G920" i="6"/>
  <c r="G918" i="6"/>
  <c r="G916" i="6"/>
  <c r="G914" i="6"/>
  <c r="G912" i="6"/>
  <c r="G910" i="6"/>
  <c r="G908" i="6"/>
  <c r="G906" i="6"/>
  <c r="G904" i="6"/>
  <c r="G902" i="6"/>
  <c r="G900" i="6"/>
  <c r="G898" i="6"/>
  <c r="G896" i="6"/>
  <c r="G894" i="6"/>
  <c r="G892" i="6"/>
  <c r="G890" i="6"/>
  <c r="G888" i="6"/>
  <c r="G886" i="6"/>
  <c r="G884" i="6"/>
  <c r="G882" i="6"/>
  <c r="G880" i="6"/>
  <c r="G878" i="6"/>
  <c r="G876" i="6"/>
  <c r="G874" i="6"/>
  <c r="G872" i="6"/>
  <c r="G870" i="6"/>
  <c r="G868" i="6"/>
  <c r="G866" i="6"/>
  <c r="G864" i="6"/>
  <c r="G862" i="6"/>
  <c r="G860" i="6"/>
  <c r="G858" i="6"/>
  <c r="G856" i="6"/>
  <c r="G854" i="6"/>
  <c r="G852" i="6"/>
  <c r="G850" i="6"/>
  <c r="G848" i="6"/>
  <c r="G846" i="6"/>
  <c r="G844" i="6"/>
  <c r="G842" i="6"/>
  <c r="G840" i="6"/>
  <c r="G838" i="6"/>
  <c r="G836" i="6"/>
  <c r="G834" i="6"/>
  <c r="G832" i="6"/>
  <c r="G830" i="6"/>
  <c r="G828" i="6"/>
  <c r="G826" i="6"/>
  <c r="G824" i="6"/>
  <c r="G822" i="6"/>
  <c r="G820" i="6"/>
  <c r="G818" i="6"/>
  <c r="G816" i="6"/>
  <c r="G814" i="6"/>
  <c r="G812" i="6"/>
  <c r="G810" i="6"/>
  <c r="G808" i="6"/>
  <c r="G806" i="6"/>
  <c r="G804" i="6"/>
  <c r="G802" i="6"/>
  <c r="G800" i="6"/>
  <c r="G798" i="6"/>
  <c r="G796" i="6"/>
  <c r="G794" i="6"/>
  <c r="G792" i="6"/>
  <c r="G790" i="6"/>
  <c r="G788" i="6"/>
  <c r="G786" i="6"/>
  <c r="G784" i="6"/>
  <c r="G782" i="6"/>
  <c r="G780" i="6"/>
  <c r="G778" i="6"/>
  <c r="G776" i="6"/>
  <c r="G774" i="6"/>
  <c r="G772" i="6"/>
  <c r="G770" i="6"/>
  <c r="G768" i="6"/>
  <c r="G766" i="6"/>
  <c r="G764" i="6"/>
  <c r="G762" i="6"/>
  <c r="G760" i="6"/>
  <c r="G758" i="6"/>
  <c r="G756" i="6"/>
  <c r="G754" i="6"/>
  <c r="G752" i="6"/>
  <c r="G750" i="6"/>
  <c r="G748" i="6"/>
  <c r="G746" i="6"/>
  <c r="G744" i="6"/>
  <c r="G742" i="6"/>
  <c r="G740" i="6"/>
  <c r="G738" i="6"/>
  <c r="G736" i="6"/>
  <c r="G734" i="6"/>
  <c r="G732" i="6"/>
  <c r="G730" i="6"/>
  <c r="G728" i="6"/>
  <c r="G726" i="6"/>
  <c r="G724" i="6"/>
  <c r="G722" i="6"/>
  <c r="G720" i="6"/>
  <c r="G718" i="6"/>
  <c r="G716" i="6"/>
  <c r="G714" i="6"/>
  <c r="G712" i="6"/>
  <c r="G710" i="6"/>
  <c r="G708" i="6"/>
  <c r="G706" i="6"/>
  <c r="G704" i="6"/>
  <c r="G702" i="6"/>
  <c r="G700" i="6"/>
  <c r="G698" i="6"/>
  <c r="G696" i="6"/>
  <c r="G694" i="6"/>
  <c r="G692" i="6"/>
  <c r="G690" i="6"/>
  <c r="G688" i="6"/>
  <c r="G686" i="6"/>
  <c r="G684" i="6"/>
  <c r="G682" i="6"/>
  <c r="G680" i="6"/>
  <c r="G678" i="6"/>
  <c r="G676" i="6"/>
  <c r="G674" i="6"/>
  <c r="G672" i="6"/>
  <c r="G670" i="6"/>
  <c r="G668" i="6"/>
  <c r="G666" i="6"/>
  <c r="G664" i="6"/>
  <c r="G662" i="6"/>
  <c r="G660" i="6"/>
  <c r="G658" i="6"/>
  <c r="G656" i="6"/>
  <c r="G654" i="6"/>
  <c r="G652" i="6"/>
  <c r="G650" i="6"/>
  <c r="G648" i="6"/>
  <c r="G646" i="6"/>
  <c r="G644" i="6"/>
  <c r="G642" i="6"/>
  <c r="G640" i="6"/>
  <c r="G638" i="6"/>
  <c r="G636" i="6"/>
  <c r="G634" i="6"/>
  <c r="G632" i="6"/>
  <c r="G630" i="6"/>
  <c r="G628" i="6"/>
  <c r="G626" i="6"/>
  <c r="G624" i="6"/>
  <c r="G622" i="6"/>
  <c r="G620" i="6"/>
  <c r="G618" i="6"/>
  <c r="G616" i="6"/>
  <c r="G614" i="6"/>
  <c r="G612" i="6"/>
  <c r="G610" i="6"/>
  <c r="G608" i="6"/>
  <c r="G606" i="6"/>
  <c r="G604" i="6"/>
  <c r="G602" i="6"/>
  <c r="G600" i="6"/>
  <c r="G598" i="6"/>
  <c r="G596" i="6"/>
  <c r="G594" i="6"/>
  <c r="G592" i="6"/>
  <c r="G590" i="6"/>
  <c r="G588" i="6"/>
  <c r="G586" i="6"/>
  <c r="G584" i="6"/>
  <c r="G582" i="6"/>
  <c r="G580" i="6"/>
  <c r="G578" i="6"/>
  <c r="G576" i="6"/>
  <c r="G574" i="6"/>
  <c r="G572" i="6"/>
  <c r="G570" i="6"/>
  <c r="G568" i="6"/>
  <c r="G566" i="6"/>
  <c r="G564" i="6"/>
  <c r="G562" i="6"/>
  <c r="G560" i="6"/>
  <c r="G558" i="6"/>
  <c r="G556" i="6"/>
  <c r="G554" i="6"/>
  <c r="G552" i="6"/>
  <c r="G550" i="6"/>
  <c r="G548" i="6"/>
  <c r="G546" i="6"/>
  <c r="G544" i="6"/>
  <c r="G542" i="6"/>
  <c r="G540" i="6"/>
  <c r="G538" i="6"/>
  <c r="G536" i="6"/>
  <c r="G534" i="6"/>
  <c r="G532" i="6"/>
  <c r="G530" i="6"/>
  <c r="G528" i="6"/>
  <c r="G526" i="6"/>
  <c r="G524" i="6"/>
  <c r="G522" i="6"/>
  <c r="G520" i="6"/>
  <c r="G518" i="6"/>
  <c r="G516" i="6"/>
  <c r="G514" i="6"/>
  <c r="G512" i="6"/>
  <c r="G510" i="6"/>
  <c r="G508" i="6"/>
  <c r="G506" i="6"/>
  <c r="G504" i="6"/>
  <c r="G502" i="6"/>
  <c r="G500" i="6"/>
  <c r="G498" i="6"/>
  <c r="G496" i="6"/>
  <c r="G494" i="6"/>
  <c r="G492" i="6"/>
  <c r="G490" i="6"/>
  <c r="G488" i="6"/>
  <c r="G486" i="6"/>
  <c r="G484" i="6"/>
  <c r="G482" i="6"/>
  <c r="G480" i="6"/>
  <c r="G478" i="6"/>
  <c r="G476" i="6"/>
  <c r="G474" i="6"/>
  <c r="G472" i="6"/>
  <c r="G470" i="6"/>
  <c r="G468" i="6"/>
  <c r="G466" i="6"/>
  <c r="G464" i="6"/>
  <c r="G462" i="6"/>
  <c r="G460" i="6"/>
  <c r="G458" i="6"/>
  <c r="G456" i="6"/>
  <c r="G454" i="6"/>
  <c r="G452" i="6"/>
  <c r="G450" i="6"/>
  <c r="G448" i="6"/>
  <c r="G446" i="6"/>
  <c r="G444" i="6"/>
  <c r="G442" i="6"/>
  <c r="G440" i="6"/>
  <c r="G438" i="6"/>
  <c r="G436" i="6"/>
  <c r="G434" i="6"/>
  <c r="G432" i="6"/>
  <c r="G430" i="6"/>
  <c r="G428" i="6"/>
  <c r="G426" i="6"/>
  <c r="G424" i="6"/>
  <c r="G422" i="6"/>
  <c r="G420" i="6"/>
  <c r="G418" i="6"/>
  <c r="G416" i="6"/>
  <c r="G414" i="6"/>
  <c r="G412" i="6"/>
  <c r="G410" i="6"/>
  <c r="G408" i="6"/>
  <c r="G406" i="6"/>
  <c r="G404" i="6"/>
  <c r="G402" i="6"/>
  <c r="G400" i="6"/>
  <c r="G398" i="6"/>
  <c r="G396" i="6"/>
  <c r="G394" i="6"/>
  <c r="G392" i="6"/>
  <c r="G390" i="6"/>
  <c r="G388" i="6"/>
  <c r="G386" i="6"/>
  <c r="G384" i="6"/>
  <c r="G382" i="6"/>
  <c r="G380" i="6"/>
  <c r="G378" i="6"/>
  <c r="G376" i="6"/>
  <c r="G374" i="6"/>
  <c r="G372" i="6"/>
  <c r="G370" i="6"/>
  <c r="G368" i="6"/>
  <c r="G366" i="6"/>
  <c r="G364" i="6"/>
  <c r="G362" i="6"/>
  <c r="G360" i="6"/>
  <c r="G248" i="6"/>
  <c r="G302" i="6"/>
  <c r="G356" i="6"/>
  <c r="G342" i="6"/>
  <c r="G330" i="6"/>
  <c r="G315" i="6"/>
  <c r="G231" i="6"/>
  <c r="G177" i="6"/>
  <c r="G127" i="6"/>
  <c r="G358" i="6"/>
  <c r="G357" i="6"/>
  <c r="G41" i="6"/>
  <c r="G303" i="6"/>
  <c r="G25" i="6"/>
  <c r="G23" i="6"/>
  <c r="G80" i="6"/>
  <c r="G170" i="6"/>
  <c r="G95" i="6"/>
  <c r="G252" i="6"/>
  <c r="G57" i="6"/>
  <c r="G306" i="6"/>
  <c r="G250" i="6"/>
  <c r="G280" i="6"/>
  <c r="G259" i="6"/>
  <c r="G334" i="6"/>
  <c r="G316" i="6"/>
  <c r="G313" i="6"/>
  <c r="G311" i="6"/>
  <c r="G300" i="6"/>
  <c r="G298" i="6"/>
  <c r="G304" i="6"/>
  <c r="G247" i="6"/>
  <c r="G225" i="6"/>
  <c r="G232" i="6"/>
  <c r="G210" i="6"/>
  <c r="G203" i="6"/>
  <c r="G197" i="6"/>
  <c r="G184" i="6"/>
  <c r="G187" i="6"/>
  <c r="G341" i="6"/>
  <c r="G335" i="6"/>
  <c r="G137" i="6"/>
  <c r="G312" i="6"/>
  <c r="G308" i="6"/>
  <c r="G121" i="6"/>
  <c r="G46" i="6"/>
  <c r="G355" i="6"/>
  <c r="G333" i="6"/>
  <c r="G327" i="6"/>
  <c r="G37" i="6"/>
  <c r="G310" i="6"/>
  <c r="G278" i="6"/>
  <c r="G274" i="6"/>
  <c r="G271" i="6"/>
  <c r="G269" i="6"/>
  <c r="G265" i="6"/>
  <c r="G246" i="6"/>
  <c r="G220" i="6"/>
  <c r="G188" i="6"/>
  <c r="G186" i="6"/>
  <c r="G26" i="6"/>
  <c r="G309" i="6"/>
  <c r="G272" i="6"/>
  <c r="G235" i="6"/>
  <c r="G234" i="6"/>
  <c r="G221" i="6"/>
  <c r="G219" i="6"/>
  <c r="G185" i="6"/>
  <c r="G169" i="6"/>
  <c r="G119" i="6"/>
  <c r="G352" i="6"/>
  <c r="G350" i="6"/>
  <c r="G348" i="6"/>
  <c r="G344" i="6"/>
  <c r="G336" i="6"/>
  <c r="G167" i="6"/>
  <c r="G321" i="6"/>
  <c r="G314" i="6"/>
  <c r="G353" i="6"/>
  <c r="G351" i="6"/>
  <c r="G349" i="6"/>
  <c r="G345" i="6"/>
  <c r="G343" i="6"/>
  <c r="G337" i="6"/>
  <c r="G79" i="6"/>
  <c r="G83" i="6"/>
  <c r="G320" i="6"/>
  <c r="G107" i="6"/>
  <c r="G108" i="6"/>
  <c r="G40" i="6"/>
  <c r="G332" i="6"/>
  <c r="G264" i="6"/>
  <c r="G124" i="6"/>
  <c r="G206" i="6"/>
  <c r="G166" i="6"/>
  <c r="G111" i="6"/>
  <c r="G70" i="6"/>
  <c r="G62" i="6"/>
  <c r="G236" i="6"/>
  <c r="G66" i="6"/>
  <c r="G331" i="6"/>
  <c r="G329" i="6"/>
  <c r="G354" i="6"/>
  <c r="G168" i="6"/>
  <c r="G243" i="6"/>
  <c r="G301" i="6"/>
  <c r="G296" i="6"/>
  <c r="G292" i="6"/>
  <c r="G276" i="6"/>
  <c r="G267" i="6"/>
  <c r="G242" i="6"/>
  <c r="G239" i="6"/>
  <c r="G140" i="6"/>
  <c r="G230" i="6"/>
  <c r="G228" i="6"/>
  <c r="G226" i="6"/>
  <c r="G222" i="6"/>
  <c r="G218" i="6"/>
  <c r="G215" i="6"/>
  <c r="G207" i="6"/>
  <c r="G204" i="6"/>
  <c r="G200" i="6"/>
  <c r="G198" i="6"/>
  <c r="G195" i="6"/>
  <c r="G191" i="6"/>
  <c r="G190" i="6"/>
  <c r="G291" i="6"/>
  <c r="G181" i="6"/>
  <c r="G176" i="6"/>
  <c r="G174" i="6"/>
  <c r="G172" i="6"/>
  <c r="G251" i="6"/>
  <c r="G159" i="6"/>
  <c r="G145" i="6"/>
  <c r="G143" i="6"/>
  <c r="G141" i="6"/>
  <c r="G117" i="6"/>
  <c r="G122" i="6"/>
  <c r="G120" i="6"/>
  <c r="G118" i="6"/>
  <c r="G110" i="6"/>
  <c r="G105" i="6"/>
  <c r="G103" i="6"/>
  <c r="G101" i="6"/>
  <c r="G97" i="6"/>
  <c r="G92" i="6"/>
  <c r="G90" i="6"/>
  <c r="G88" i="6"/>
  <c r="G86" i="6"/>
  <c r="G84" i="6"/>
  <c r="G73" i="6"/>
  <c r="G67" i="6"/>
  <c r="G258" i="6"/>
  <c r="G319" i="6"/>
  <c r="G205" i="6"/>
  <c r="G58" i="6"/>
  <c r="G54" i="6"/>
  <c r="G52" i="6"/>
  <c r="G44" i="6"/>
  <c r="G42" i="6"/>
  <c r="G287" i="6"/>
  <c r="G279" i="6"/>
  <c r="G245" i="6"/>
  <c r="G254" i="6"/>
  <c r="G241" i="6"/>
  <c r="G240" i="6"/>
  <c r="G238" i="6"/>
  <c r="G229" i="6"/>
  <c r="G227" i="6"/>
  <c r="G216" i="6"/>
  <c r="G214" i="6"/>
  <c r="G208" i="6"/>
  <c r="G201" i="6"/>
  <c r="G196" i="6"/>
  <c r="G211" i="6"/>
  <c r="G182" i="6"/>
  <c r="G180" i="6"/>
  <c r="G178" i="6"/>
  <c r="G173" i="6"/>
  <c r="G154" i="6"/>
  <c r="G149" i="6"/>
  <c r="G144" i="6"/>
  <c r="G132" i="6"/>
  <c r="G129" i="6"/>
  <c r="G126" i="6"/>
  <c r="G123" i="6"/>
  <c r="G116" i="6"/>
  <c r="G109" i="6"/>
  <c r="G106" i="6"/>
  <c r="G100" i="6"/>
  <c r="G98" i="6"/>
  <c r="G93" i="6"/>
  <c r="G82" i="6"/>
  <c r="G68" i="6"/>
  <c r="G322" i="6"/>
  <c r="G317" i="6"/>
  <c r="G53" i="6"/>
  <c r="G50" i="6"/>
  <c r="G286" i="6"/>
  <c r="G326" i="6"/>
  <c r="G255" i="6"/>
  <c r="G212" i="6"/>
  <c r="G43" i="6"/>
  <c r="G325" i="6"/>
  <c r="G324" i="6"/>
  <c r="M192" i="5"/>
  <c r="G192" i="6"/>
  <c r="M160" i="5"/>
  <c r="M125" i="5"/>
  <c r="G293" i="6"/>
  <c r="M339" i="5"/>
  <c r="G152" i="6"/>
  <c r="M323" i="5"/>
  <c r="G347" i="6"/>
  <c r="M133" i="5"/>
  <c r="G133" i="6"/>
  <c r="G114" i="6"/>
  <c r="G171" i="6"/>
  <c r="G94" i="6"/>
  <c r="G328" i="6"/>
  <c r="G125" i="6"/>
  <c r="G323" i="6"/>
  <c r="G339" i="6"/>
  <c r="G338" i="6"/>
  <c r="G34" i="6"/>
  <c r="G104" i="6"/>
  <c r="G128" i="6"/>
  <c r="G340" i="6"/>
  <c r="G233" i="6"/>
  <c r="G138" i="6"/>
  <c r="G130" i="6"/>
  <c r="G346" i="6"/>
  <c r="G131" i="6"/>
  <c r="G139" i="6"/>
  <c r="G202" i="6"/>
  <c r="G55" i="6"/>
  <c r="G102" i="6"/>
  <c r="G161" i="6"/>
  <c r="G162" i="6"/>
  <c r="G164" i="6"/>
  <c r="G31" i="6"/>
  <c r="M183" i="5"/>
  <c r="G183" i="6"/>
  <c r="M148" i="5"/>
  <c r="G136" i="6"/>
  <c r="M277" i="5"/>
  <c r="M72" i="5"/>
  <c r="G51" i="6"/>
  <c r="M29" i="5"/>
  <c r="G33" i="6"/>
  <c r="M76" i="5"/>
  <c r="G61" i="6"/>
  <c r="M75" i="5"/>
  <c r="M87" i="5"/>
  <c r="M63" i="5"/>
  <c r="G63" i="6"/>
  <c r="M85" i="5"/>
  <c r="G85" i="6"/>
  <c r="M10" i="5"/>
  <c r="G266" i="6"/>
  <c r="M6" i="5"/>
  <c r="G155" i="6"/>
  <c r="M47" i="5"/>
  <c r="M244" i="5"/>
  <c r="M199" i="5"/>
  <c r="G199" i="6"/>
  <c r="M213" i="5"/>
  <c r="G194" i="6"/>
  <c r="M20" i="5"/>
  <c r="G87" i="6"/>
  <c r="G71" i="6"/>
  <c r="G48" i="6"/>
  <c r="G47" i="6"/>
  <c r="G305" i="6"/>
  <c r="G213" i="6"/>
  <c r="G60" i="6"/>
  <c r="G76" i="6"/>
  <c r="G284" i="6"/>
  <c r="G72" i="6"/>
  <c r="G99" i="6"/>
  <c r="G148" i="6"/>
  <c r="G29" i="6"/>
  <c r="G59" i="6"/>
  <c r="G75" i="6"/>
  <c r="G36" i="6"/>
  <c r="G277" i="6"/>
  <c r="G261" i="6"/>
  <c r="G263" i="6"/>
  <c r="G281" i="6"/>
  <c r="G282" i="6"/>
  <c r="G262" i="6"/>
  <c r="G260" i="6"/>
  <c r="G299" i="6"/>
  <c r="G285" i="6"/>
  <c r="G237" i="6"/>
  <c r="G39" i="6"/>
  <c r="G28" i="6"/>
  <c r="G270" i="6"/>
  <c r="G275" i="6"/>
  <c r="G146" i="6"/>
  <c r="G14" i="6"/>
  <c r="G209" i="6"/>
  <c r="G135" i="6"/>
  <c r="G64" i="6"/>
  <c r="G49" i="6"/>
  <c r="G163" i="6"/>
  <c r="G24" i="6"/>
  <c r="G165" i="6"/>
  <c r="G175" i="6"/>
  <c r="G257" i="6"/>
  <c r="G249" i="6"/>
  <c r="G89" i="6"/>
  <c r="G268" i="6"/>
  <c r="G318" i="6"/>
  <c r="G56" i="6"/>
  <c r="G224" i="6"/>
  <c r="G223" i="6"/>
  <c r="G15" i="6"/>
  <c r="G10" i="6"/>
  <c r="G157" i="6"/>
  <c r="G77" i="6"/>
  <c r="G65" i="6"/>
  <c r="G193" i="6"/>
  <c r="G307" i="6"/>
  <c r="G91" i="6"/>
  <c r="G158" i="6"/>
  <c r="G78" i="6"/>
  <c r="G160" i="6"/>
  <c r="G153" i="6"/>
  <c r="G30" i="6"/>
  <c r="G294" i="6"/>
  <c r="G74" i="6"/>
  <c r="G6" i="6"/>
  <c r="G179" i="6"/>
  <c r="G147" i="6"/>
  <c r="G288" i="6"/>
  <c r="G45" i="6"/>
  <c r="G256" i="6"/>
  <c r="G156" i="6"/>
  <c r="G244" i="6"/>
  <c r="G150" i="6"/>
  <c r="G142" i="6"/>
  <c r="G151" i="6"/>
  <c r="G18" i="6"/>
  <c r="G289" i="6"/>
  <c r="G21" i="6"/>
  <c r="G115" i="6"/>
  <c r="G32" i="6"/>
  <c r="G217" i="6"/>
  <c r="G35" i="6"/>
  <c r="G134" i="6"/>
  <c r="G17" i="6"/>
  <c r="G81" i="6"/>
  <c r="G273" i="6"/>
  <c r="G189" i="6"/>
  <c r="G22" i="6"/>
  <c r="G112" i="6"/>
  <c r="G297" i="6"/>
  <c r="G69" i="6"/>
  <c r="G27" i="6"/>
  <c r="G113" i="6"/>
  <c r="G7" i="6"/>
  <c r="G96" i="6"/>
  <c r="G20" i="6"/>
  <c r="G290" i="6"/>
  <c r="G38" i="6"/>
  <c r="G295" i="6"/>
  <c r="G12" i="6"/>
  <c r="G8" i="6"/>
  <c r="G19" i="6"/>
  <c r="G11" i="6"/>
  <c r="G13" i="6"/>
</calcChain>
</file>

<file path=xl/sharedStrings.xml><?xml version="1.0" encoding="utf-8"?>
<sst xmlns="http://schemas.openxmlformats.org/spreadsheetml/2006/main" count="2121" uniqueCount="634">
  <si>
    <t>Character Notes</t>
  </si>
  <si>
    <t>Fleet Rank</t>
  </si>
  <si>
    <t>Fleet Ranks</t>
  </si>
  <si>
    <t>No</t>
  </si>
  <si>
    <t>NA</t>
  </si>
  <si>
    <t>At Handle</t>
  </si>
  <si>
    <t>Character name</t>
  </si>
  <si>
    <t>Character Name</t>
  </si>
  <si>
    <t>Aaron</t>
  </si>
  <si>
    <t>1 of 12</t>
  </si>
  <si>
    <t>Adan</t>
  </si>
  <si>
    <t>Aidan</t>
  </si>
  <si>
    <t>Amadaeus</t>
  </si>
  <si>
    <t>Aneka</t>
  </si>
  <si>
    <t>Aneko</t>
  </si>
  <si>
    <t>ASHUR</t>
  </si>
  <si>
    <t>Bambera</t>
  </si>
  <si>
    <t>Bayonetta</t>
  </si>
  <si>
    <t>Beaumont</t>
  </si>
  <si>
    <t>Beel Zabub</t>
  </si>
  <si>
    <t>Bertinelli</t>
  </si>
  <si>
    <t>Bichop</t>
  </si>
  <si>
    <t>Caitlain Pharn</t>
  </si>
  <si>
    <t>Cali'ban</t>
  </si>
  <si>
    <t>Carenza</t>
  </si>
  <si>
    <t>Celicia</t>
  </si>
  <si>
    <t>Charles</t>
  </si>
  <si>
    <t>Cho'Koth</t>
  </si>
  <si>
    <t>Chris</t>
  </si>
  <si>
    <t>Christoper</t>
  </si>
  <si>
    <t>Cultastica</t>
  </si>
  <si>
    <t>Da'vil</t>
  </si>
  <si>
    <t>Daniel</t>
  </si>
  <si>
    <t>Daville Stargazer</t>
  </si>
  <si>
    <t>Donovan</t>
  </si>
  <si>
    <t>Douglas</t>
  </si>
  <si>
    <t>Drake</t>
  </si>
  <si>
    <t>Dumat</t>
  </si>
  <si>
    <t>Duncan</t>
  </si>
  <si>
    <t>Ejin</t>
  </si>
  <si>
    <t>Elnora</t>
  </si>
  <si>
    <t>Eragon</t>
  </si>
  <si>
    <t>Evach</t>
  </si>
  <si>
    <t>Evak</t>
  </si>
  <si>
    <t>Face</t>
  </si>
  <si>
    <t>Fagen</t>
  </si>
  <si>
    <t>Fermi</t>
  </si>
  <si>
    <t>Flik</t>
  </si>
  <si>
    <t>Fox</t>
  </si>
  <si>
    <t>FranknFurter</t>
  </si>
  <si>
    <t>Ratzap</t>
  </si>
  <si>
    <t>Tanthal</t>
  </si>
  <si>
    <t>PVP For ADV</t>
  </si>
  <si>
    <t>Total Characters</t>
  </si>
  <si>
    <t>Current Rank</t>
  </si>
  <si>
    <t>ADV Rank</t>
  </si>
  <si>
    <t>Total Players</t>
  </si>
  <si>
    <t>Ariakes</t>
  </si>
  <si>
    <t>Pyroyoyo</t>
  </si>
  <si>
    <t>Captain_Hadrian</t>
  </si>
  <si>
    <t>4idan</t>
  </si>
  <si>
    <t>Dailey010</t>
  </si>
  <si>
    <t>dewycheatemandhowe</t>
  </si>
  <si>
    <t>johnsg9909</t>
  </si>
  <si>
    <t>Khaos_Silva</t>
  </si>
  <si>
    <t>ImmortalSelene</t>
  </si>
  <si>
    <t>SamoanJedi</t>
  </si>
  <si>
    <t>XenoXarcavian</t>
  </si>
  <si>
    <t>Mossimo_Barbarossa</t>
  </si>
  <si>
    <t>Eversun</t>
  </si>
  <si>
    <t>Volgron</t>
  </si>
  <si>
    <t>Kekoa</t>
  </si>
  <si>
    <t>csljr1</t>
  </si>
  <si>
    <t>Kotheris</t>
  </si>
  <si>
    <t>XWRed5W3</t>
  </si>
  <si>
    <t>bdwestfall</t>
  </si>
  <si>
    <t>cultoo</t>
  </si>
  <si>
    <t>Isswar</t>
  </si>
  <si>
    <t>Da-vil</t>
  </si>
  <si>
    <t>Joebaby2775</t>
  </si>
  <si>
    <t>Malmagor</t>
  </si>
  <si>
    <t>Incendium</t>
  </si>
  <si>
    <t>technocricket</t>
  </si>
  <si>
    <t>Dojuk</t>
  </si>
  <si>
    <t>DuggyVersus</t>
  </si>
  <si>
    <t>SBC0021</t>
  </si>
  <si>
    <t>Sagen</t>
  </si>
  <si>
    <t>Terahn</t>
  </si>
  <si>
    <t>braness</t>
  </si>
  <si>
    <t>seaquest3062</t>
  </si>
  <si>
    <t>Matchoo</t>
  </si>
  <si>
    <t>kaplan3001</t>
  </si>
  <si>
    <t>Emerson</t>
  </si>
  <si>
    <t>Brence</t>
  </si>
  <si>
    <t>whitewolf007</t>
  </si>
  <si>
    <t>Maelstrom04</t>
  </si>
  <si>
    <t>Claire</t>
  </si>
  <si>
    <t>PliskenWA</t>
  </si>
  <si>
    <t>Bopaad</t>
  </si>
  <si>
    <t>Shiken</t>
  </si>
  <si>
    <t>LastErr</t>
  </si>
  <si>
    <t>Ely McDermot</t>
  </si>
  <si>
    <t>Abay</t>
  </si>
  <si>
    <t>LFC Required To ADV</t>
  </si>
  <si>
    <t>LFC Still Needed For ADV</t>
  </si>
  <si>
    <t>0. Initiate</t>
  </si>
  <si>
    <t>1. Junior Member</t>
  </si>
  <si>
    <t>2. Member</t>
  </si>
  <si>
    <t>3. Senior Member</t>
  </si>
  <si>
    <t>4. Consul Initiate</t>
  </si>
  <si>
    <t>5. Council Member</t>
  </si>
  <si>
    <t>6. Senior Council</t>
  </si>
  <si>
    <t>STF Lead For ADV</t>
  </si>
  <si>
    <t>Council of Athena Rank and Info</t>
  </si>
  <si>
    <t>LFC Earned on Leaderboard</t>
  </si>
  <si>
    <t>STF for ADV</t>
  </si>
  <si>
    <t>Enough LFC to ADV</t>
  </si>
  <si>
    <t>Council of Athena Rank Report</t>
  </si>
  <si>
    <t>Rank Requirements</t>
  </si>
  <si>
    <t>Abraxas</t>
  </si>
  <si>
    <t>martijn84</t>
  </si>
  <si>
    <t>Adam</t>
  </si>
  <si>
    <t>neoadam</t>
  </si>
  <si>
    <t>sega1988</t>
  </si>
  <si>
    <t>Adams</t>
  </si>
  <si>
    <t>G606</t>
  </si>
  <si>
    <t>Adira</t>
  </si>
  <si>
    <t>wefdsfs</t>
  </si>
  <si>
    <t>Adough</t>
  </si>
  <si>
    <t>alerai</t>
  </si>
  <si>
    <t>Alerai</t>
  </si>
  <si>
    <t>Alex</t>
  </si>
  <si>
    <t>EagleXT</t>
  </si>
  <si>
    <t>Anthus</t>
  </si>
  <si>
    <t>shaunmountfrord</t>
  </si>
  <si>
    <t>Anthus-ENG</t>
  </si>
  <si>
    <t>dragonhighlordapophis</t>
  </si>
  <si>
    <t>Apophis</t>
  </si>
  <si>
    <t>chedder666</t>
  </si>
  <si>
    <t>Archas</t>
  </si>
  <si>
    <t>Beatlejoose</t>
  </si>
  <si>
    <t>Beetlejuice</t>
  </si>
  <si>
    <t>ImpulsePurchase</t>
  </si>
  <si>
    <t>Beral</t>
  </si>
  <si>
    <t>Sysop</t>
  </si>
  <si>
    <t>Betsuni</t>
  </si>
  <si>
    <t>foxboxpdx</t>
  </si>
  <si>
    <t>Bisk</t>
  </si>
  <si>
    <t>mblacktree</t>
  </si>
  <si>
    <t>Blacktree</t>
  </si>
  <si>
    <t>Bran</t>
  </si>
  <si>
    <t>Carmen Rosita Jad'nia</t>
  </si>
  <si>
    <t>Flash33</t>
  </si>
  <si>
    <t>jimTblob</t>
  </si>
  <si>
    <t>Cece</t>
  </si>
  <si>
    <t>ceraphid</t>
  </si>
  <si>
    <t>biglouie</t>
  </si>
  <si>
    <t>Chase</t>
  </si>
  <si>
    <t>snugglesaurus</t>
  </si>
  <si>
    <t>Chipmunk</t>
  </si>
  <si>
    <t>tubatitan88</t>
  </si>
  <si>
    <t>Connor</t>
  </si>
  <si>
    <t>Cyrilmak</t>
  </si>
  <si>
    <t>Darth Amidala</t>
  </si>
  <si>
    <t>DarthSage</t>
  </si>
  <si>
    <t>darthsage00</t>
  </si>
  <si>
    <t>De Vries</t>
  </si>
  <si>
    <t>HouseAtreides</t>
  </si>
  <si>
    <t>Deathicate</t>
  </si>
  <si>
    <t>futurespuds1</t>
  </si>
  <si>
    <t>Deimos</t>
  </si>
  <si>
    <t>Messmint</t>
  </si>
  <si>
    <t>Dinesy</t>
  </si>
  <si>
    <t>Dinesyboy</t>
  </si>
  <si>
    <t>Djarzenian</t>
  </si>
  <si>
    <t>djarzenian</t>
  </si>
  <si>
    <t>VodkaTonic</t>
  </si>
  <si>
    <t>Ehjoss</t>
  </si>
  <si>
    <t>Eighteen</t>
  </si>
  <si>
    <t>Enoch Dax</t>
  </si>
  <si>
    <t>ethelwolfe</t>
  </si>
  <si>
    <t>Ethelwolfe</t>
  </si>
  <si>
    <t>Eugene West</t>
  </si>
  <si>
    <t>kereto</t>
  </si>
  <si>
    <t>Ezekiel</t>
  </si>
  <si>
    <t>TimecopE01</t>
  </si>
  <si>
    <t>Faith</t>
  </si>
  <si>
    <t>Faye</t>
  </si>
  <si>
    <t>George</t>
  </si>
  <si>
    <t>goyaface</t>
  </si>
  <si>
    <t>Gingavitis</t>
  </si>
  <si>
    <t>grizbit</t>
  </si>
  <si>
    <t>Goodmane</t>
  </si>
  <si>
    <t>Gothar</t>
  </si>
  <si>
    <t>ntup1234</t>
  </si>
  <si>
    <t>Grey</t>
  </si>
  <si>
    <t>Grizster</t>
  </si>
  <si>
    <t>grizster</t>
  </si>
  <si>
    <t>Halleck</t>
  </si>
  <si>
    <t>Haralion</t>
  </si>
  <si>
    <t>halarel</t>
  </si>
  <si>
    <t>Haru</t>
  </si>
  <si>
    <t>Echo08</t>
  </si>
  <si>
    <t>Hass</t>
  </si>
  <si>
    <t>Hayden</t>
  </si>
  <si>
    <t>mosskiller96</t>
  </si>
  <si>
    <t>Heather</t>
  </si>
  <si>
    <t>Blk-ops</t>
  </si>
  <si>
    <t>Hell Hound 911</t>
  </si>
  <si>
    <t>spock772</t>
  </si>
  <si>
    <t>Hermione</t>
  </si>
  <si>
    <t>heroesA</t>
  </si>
  <si>
    <t>heroesangels00</t>
  </si>
  <si>
    <t>Hoku</t>
  </si>
  <si>
    <t>Radil</t>
  </si>
  <si>
    <t>Hon Wey</t>
  </si>
  <si>
    <t>skevven</t>
  </si>
  <si>
    <t>HUDSON</t>
  </si>
  <si>
    <t>stealth8472</t>
  </si>
  <si>
    <t>Hurrikane</t>
  </si>
  <si>
    <t>Hurrikane8504</t>
  </si>
  <si>
    <t>Hutageg</t>
  </si>
  <si>
    <t>Hellfire54901</t>
  </si>
  <si>
    <t>Ineluki</t>
  </si>
  <si>
    <t>Tohuq</t>
  </si>
  <si>
    <t>Inemy</t>
  </si>
  <si>
    <t>Image_of_Hades</t>
  </si>
  <si>
    <t>Ishira Aoshi</t>
  </si>
  <si>
    <t>TshenQin</t>
  </si>
  <si>
    <t>Jadcia</t>
  </si>
  <si>
    <t>zergi1</t>
  </si>
  <si>
    <t>Jadzia</t>
  </si>
  <si>
    <t>James</t>
  </si>
  <si>
    <t>LaKoch3</t>
  </si>
  <si>
    <t>James T Blob</t>
  </si>
  <si>
    <t>Jane</t>
  </si>
  <si>
    <t>biiignaassty</t>
  </si>
  <si>
    <t>Jariz</t>
  </si>
  <si>
    <t>talrew</t>
  </si>
  <si>
    <t>Jazz</t>
  </si>
  <si>
    <t>Jeaneous</t>
  </si>
  <si>
    <t>Jezez</t>
  </si>
  <si>
    <t>Jinod</t>
  </si>
  <si>
    <t>jholt001</t>
  </si>
  <si>
    <t>John Luc</t>
  </si>
  <si>
    <t>commander2113</t>
  </si>
  <si>
    <t>John Martin</t>
  </si>
  <si>
    <t>d3m0nel1te</t>
  </si>
  <si>
    <t>John T mayson</t>
  </si>
  <si>
    <t>captzander03</t>
  </si>
  <si>
    <t>Jon Tech</t>
  </si>
  <si>
    <t>Jonathan Donistan</t>
  </si>
  <si>
    <t>pandomoniums</t>
  </si>
  <si>
    <t>Jordan</t>
  </si>
  <si>
    <t>Juniio</t>
  </si>
  <si>
    <t>zuenior10</t>
  </si>
  <si>
    <t>Juran</t>
  </si>
  <si>
    <t>SemiSuite</t>
  </si>
  <si>
    <t>Justin</t>
  </si>
  <si>
    <t>jlsac64</t>
  </si>
  <si>
    <t>K'Les</t>
  </si>
  <si>
    <t>Kaarg</t>
  </si>
  <si>
    <t>Kah'Dukhr</t>
  </si>
  <si>
    <t>masterkrut</t>
  </si>
  <si>
    <t>Kalkin</t>
  </si>
  <si>
    <t>kruno94</t>
  </si>
  <si>
    <t>Karela SCI</t>
  </si>
  <si>
    <t>Mrs.Oster</t>
  </si>
  <si>
    <t>Alliiee</t>
  </si>
  <si>
    <t>Katy</t>
  </si>
  <si>
    <t>dendybar28142</t>
  </si>
  <si>
    <t>Kaybayen</t>
  </si>
  <si>
    <t>tak178</t>
  </si>
  <si>
    <t>Keana</t>
  </si>
  <si>
    <t>Keili</t>
  </si>
  <si>
    <t>PaintedWing</t>
  </si>
  <si>
    <t>Kelly T. Grier</t>
  </si>
  <si>
    <t>Kelway</t>
  </si>
  <si>
    <t>nodeluk</t>
  </si>
  <si>
    <t>Kemloor</t>
  </si>
  <si>
    <t>Kemsci</t>
  </si>
  <si>
    <t>Kemtac</t>
  </si>
  <si>
    <t>Kenton</t>
  </si>
  <si>
    <t>R0adKi1l</t>
  </si>
  <si>
    <t>Kepler</t>
  </si>
  <si>
    <t>Kersar</t>
  </si>
  <si>
    <t>cartanis</t>
  </si>
  <si>
    <t>Keru</t>
  </si>
  <si>
    <t>alredneck2</t>
  </si>
  <si>
    <t>Kexx</t>
  </si>
  <si>
    <t>Keyid</t>
  </si>
  <si>
    <t>Zrooper</t>
  </si>
  <si>
    <t>Kirian</t>
  </si>
  <si>
    <t>Zenie</t>
  </si>
  <si>
    <t>Kits</t>
  </si>
  <si>
    <t>Ashryn</t>
  </si>
  <si>
    <t>Kitty</t>
  </si>
  <si>
    <t>nn87</t>
  </si>
  <si>
    <t>Klak</t>
  </si>
  <si>
    <t>legionchild</t>
  </si>
  <si>
    <t>Kolve</t>
  </si>
  <si>
    <t>Zorsea</t>
  </si>
  <si>
    <t>Kon Emaka</t>
  </si>
  <si>
    <t>halocarp</t>
  </si>
  <si>
    <t>krallous</t>
  </si>
  <si>
    <t>Krallous</t>
  </si>
  <si>
    <t>Krawll</t>
  </si>
  <si>
    <t>Sgt.Krawll</t>
  </si>
  <si>
    <t>Larou</t>
  </si>
  <si>
    <t>Leaia</t>
  </si>
  <si>
    <t>Leandro</t>
  </si>
  <si>
    <t>Lemmy</t>
  </si>
  <si>
    <t>lemko</t>
  </si>
  <si>
    <t>Leonardo</t>
  </si>
  <si>
    <t>Leviticus</t>
  </si>
  <si>
    <t>TimecopEO1</t>
  </si>
  <si>
    <t>Lexi</t>
  </si>
  <si>
    <t>lexiana</t>
  </si>
  <si>
    <t>Liam</t>
  </si>
  <si>
    <t>AzgorTheDark</t>
  </si>
  <si>
    <t>Liem</t>
  </si>
  <si>
    <t>Alliee</t>
  </si>
  <si>
    <t>LIFETAKR</t>
  </si>
  <si>
    <t>Lilah</t>
  </si>
  <si>
    <t>LilBastar'd</t>
  </si>
  <si>
    <t>Lisa</t>
  </si>
  <si>
    <t>rocketfan</t>
  </si>
  <si>
    <t>Locke</t>
  </si>
  <si>
    <t>A-Hol</t>
  </si>
  <si>
    <t>Logan</t>
  </si>
  <si>
    <t>Allanonthx</t>
  </si>
  <si>
    <t>Lou Armstrong</t>
  </si>
  <si>
    <t>eddwardelric</t>
  </si>
  <si>
    <t>Lumus</t>
  </si>
  <si>
    <t>darkswarmer</t>
  </si>
  <si>
    <t>Lykiel</t>
  </si>
  <si>
    <t>M'eow</t>
  </si>
  <si>
    <t>silvrbat85</t>
  </si>
  <si>
    <t>M'Ralla</t>
  </si>
  <si>
    <t>Solcee</t>
  </si>
  <si>
    <t>M'Ztaan</t>
  </si>
  <si>
    <t>blackrevan22</t>
  </si>
  <si>
    <t>Mack</t>
  </si>
  <si>
    <t>CaiusIgnus</t>
  </si>
  <si>
    <t>Mackenzie</t>
  </si>
  <si>
    <t>lordtitan2</t>
  </si>
  <si>
    <t>Magno Lon</t>
  </si>
  <si>
    <t>Magnus</t>
  </si>
  <si>
    <t>Windomace</t>
  </si>
  <si>
    <t>Maiek</t>
  </si>
  <si>
    <t>ramp4ge</t>
  </si>
  <si>
    <t>Makoto Aoshi</t>
  </si>
  <si>
    <t>Maktreknotwar</t>
  </si>
  <si>
    <t>donthatebroskii</t>
  </si>
  <si>
    <t>Mancel</t>
  </si>
  <si>
    <t>Mellodii</t>
  </si>
  <si>
    <t>Etapi</t>
  </si>
  <si>
    <t>Meraxes</t>
  </si>
  <si>
    <t>Zenryoku</t>
  </si>
  <si>
    <t>Michael</t>
  </si>
  <si>
    <t>mic_of_orion</t>
  </si>
  <si>
    <t>Mickalie</t>
  </si>
  <si>
    <t>mike</t>
  </si>
  <si>
    <t>Miles</t>
  </si>
  <si>
    <t>aaryononasi</t>
  </si>
  <si>
    <t>Miri</t>
  </si>
  <si>
    <t>vykorprime</t>
  </si>
  <si>
    <t>Misha</t>
  </si>
  <si>
    <t>Moro</t>
  </si>
  <si>
    <t>Heblue</t>
  </si>
  <si>
    <t>Mossimo</t>
  </si>
  <si>
    <t>MOUSE</t>
  </si>
  <si>
    <t>Murasaki</t>
  </si>
  <si>
    <t>Neane</t>
  </si>
  <si>
    <t>gllrdp</t>
  </si>
  <si>
    <t>Nessas</t>
  </si>
  <si>
    <t>Rollo90000</t>
  </si>
  <si>
    <t>Nightshade</t>
  </si>
  <si>
    <t>DarkDragonfire</t>
  </si>
  <si>
    <t>Nika</t>
  </si>
  <si>
    <t>Musashi_X</t>
  </si>
  <si>
    <t>Nine</t>
  </si>
  <si>
    <t>Darth-Hermiod</t>
  </si>
  <si>
    <t>Darth_Sid</t>
  </si>
  <si>
    <t>Nivasyth</t>
  </si>
  <si>
    <t>PhilCK</t>
  </si>
  <si>
    <t>Noil</t>
  </si>
  <si>
    <t>RWoehr</t>
  </si>
  <si>
    <t>Ossan</t>
  </si>
  <si>
    <t>GreyCouncil</t>
  </si>
  <si>
    <t>Otto Von Bismarck</t>
  </si>
  <si>
    <t>grandmasteroz</t>
  </si>
  <si>
    <t>Pahis La Forge</t>
  </si>
  <si>
    <t>pahislaforge</t>
  </si>
  <si>
    <t>Paul</t>
  </si>
  <si>
    <t>Peter</t>
  </si>
  <si>
    <t>Bludga</t>
  </si>
  <si>
    <t>Plump</t>
  </si>
  <si>
    <t>Porkins</t>
  </si>
  <si>
    <t>Price</t>
  </si>
  <si>
    <t>Psyla</t>
  </si>
  <si>
    <t>CptPsycho</t>
  </si>
  <si>
    <t>Pump'kin</t>
  </si>
  <si>
    <t>Qwell</t>
  </si>
  <si>
    <t>PhatStar</t>
  </si>
  <si>
    <t>R'Reon</t>
  </si>
  <si>
    <t>ragnar</t>
  </si>
  <si>
    <t>ragnar-black</t>
  </si>
  <si>
    <t>Rayenak</t>
  </si>
  <si>
    <t>rayenak</t>
  </si>
  <si>
    <t>Reama</t>
  </si>
  <si>
    <t>Ahwaer</t>
  </si>
  <si>
    <t>Reaper</t>
  </si>
  <si>
    <t>marineinspace</t>
  </si>
  <si>
    <t>Reia</t>
  </si>
  <si>
    <t>Reilly</t>
  </si>
  <si>
    <t>Revan</t>
  </si>
  <si>
    <t>DrFarnsworth</t>
  </si>
  <si>
    <t>Rich</t>
  </si>
  <si>
    <t>Rikos</t>
  </si>
  <si>
    <t>Rikos_Monteflow</t>
  </si>
  <si>
    <t>Robrwoman</t>
  </si>
  <si>
    <t>Robrman</t>
  </si>
  <si>
    <t>Roland Keifer</t>
  </si>
  <si>
    <t>equinosz</t>
  </si>
  <si>
    <t>rollo</t>
  </si>
  <si>
    <t>Ryeseda</t>
  </si>
  <si>
    <t>thechris1026</t>
  </si>
  <si>
    <t>Ryker.Two</t>
  </si>
  <si>
    <t>vwuff</t>
  </si>
  <si>
    <t>Rysian</t>
  </si>
  <si>
    <t>Ryumi</t>
  </si>
  <si>
    <t>Samurai_Pumpkin</t>
  </si>
  <si>
    <t>sap</t>
  </si>
  <si>
    <t>sapboy</t>
  </si>
  <si>
    <t>Sar</t>
  </si>
  <si>
    <t>SarBorg</t>
  </si>
  <si>
    <t>SarSFE</t>
  </si>
  <si>
    <t>Saryll</t>
  </si>
  <si>
    <t>Dark_Thread</t>
  </si>
  <si>
    <t>ScubaSteve</t>
  </si>
  <si>
    <t>rickybobby32</t>
  </si>
  <si>
    <t>Seldon</t>
  </si>
  <si>
    <t>Selene</t>
  </si>
  <si>
    <t>Serrana</t>
  </si>
  <si>
    <t>Setuna</t>
  </si>
  <si>
    <t>Armforce</t>
  </si>
  <si>
    <t>Sevenn 0f Nine</t>
  </si>
  <si>
    <t>SGT VANCE</t>
  </si>
  <si>
    <t>bigm1017</t>
  </si>
  <si>
    <t>Shakaar</t>
  </si>
  <si>
    <t>Shameka</t>
  </si>
  <si>
    <t>Shani</t>
  </si>
  <si>
    <t>generalhoth</t>
  </si>
  <si>
    <t>Shann K'Wren</t>
  </si>
  <si>
    <t>Gladius_Bonaparte</t>
  </si>
  <si>
    <t>Shaweef</t>
  </si>
  <si>
    <t>Krisco131</t>
  </si>
  <si>
    <t>Shoopaman</t>
  </si>
  <si>
    <t>Shoopaman TAC</t>
  </si>
  <si>
    <t>silver</t>
  </si>
  <si>
    <t>SilverSFT</t>
  </si>
  <si>
    <t>silvette</t>
  </si>
  <si>
    <t>Simok</t>
  </si>
  <si>
    <t>Siom</t>
  </si>
  <si>
    <t>Six</t>
  </si>
  <si>
    <t>sl3dg3hamm3r</t>
  </si>
  <si>
    <t>Siz</t>
  </si>
  <si>
    <t>Tillzy</t>
  </si>
  <si>
    <t>Skar'lette Thy'rx</t>
  </si>
  <si>
    <t>Avertyoureyes</t>
  </si>
  <si>
    <t>Skarmin</t>
  </si>
  <si>
    <t>Darlathian</t>
  </si>
  <si>
    <t>Skeeve</t>
  </si>
  <si>
    <t>masterskeeve</t>
  </si>
  <si>
    <t>smudge</t>
  </si>
  <si>
    <t>smudge11</t>
  </si>
  <si>
    <t>Snugglesaurus</t>
  </si>
  <si>
    <t>Socrates</t>
  </si>
  <si>
    <t>wisesocrates</t>
  </si>
  <si>
    <t>Sohtoh</t>
  </si>
  <si>
    <t>cabal1202</t>
  </si>
  <si>
    <t>Solok</t>
  </si>
  <si>
    <t>Spuma</t>
  </si>
  <si>
    <t>spuma1</t>
  </si>
  <si>
    <t>Ssaed</t>
  </si>
  <si>
    <t>Wolfton</t>
  </si>
  <si>
    <t>Ssaed Thraisihaer</t>
  </si>
  <si>
    <t>Ssaedeyiv</t>
  </si>
  <si>
    <t>Ssaedeyiv Tr'Traisihaer</t>
  </si>
  <si>
    <t>Star</t>
  </si>
  <si>
    <t>Aroyo</t>
  </si>
  <si>
    <t>Steel</t>
  </si>
  <si>
    <t>snowjeffe</t>
  </si>
  <si>
    <t>striker</t>
  </si>
  <si>
    <t>gundamstriker117</t>
  </si>
  <si>
    <t>Stryker</t>
  </si>
  <si>
    <t>SkeetKing</t>
  </si>
  <si>
    <t>Suekyen</t>
  </si>
  <si>
    <t>Bochmeir</t>
  </si>
  <si>
    <t>Sulak</t>
  </si>
  <si>
    <t>vandukreen</t>
  </si>
  <si>
    <t>Sylar</t>
  </si>
  <si>
    <t>Dazzylad</t>
  </si>
  <si>
    <t>Sysal</t>
  </si>
  <si>
    <t>Karmadragon</t>
  </si>
  <si>
    <t>T'Bena</t>
  </si>
  <si>
    <t>g2g_cu_later</t>
  </si>
  <si>
    <t>T'Lak</t>
  </si>
  <si>
    <t>soulcoughing</t>
  </si>
  <si>
    <t>T'Shara</t>
  </si>
  <si>
    <t>amphil28</t>
  </si>
  <si>
    <t>T'Shemop</t>
  </si>
  <si>
    <t>bobbyjoe12</t>
  </si>
  <si>
    <t>Taia</t>
  </si>
  <si>
    <t>StarFury222</t>
  </si>
  <si>
    <t>Talana</t>
  </si>
  <si>
    <t>Slylandro</t>
  </si>
  <si>
    <t>Taurek</t>
  </si>
  <si>
    <t>SilverKitsune</t>
  </si>
  <si>
    <t>Ten</t>
  </si>
  <si>
    <t>The Doctor</t>
  </si>
  <si>
    <t>elevenitydoctor</t>
  </si>
  <si>
    <t>mattman80</t>
  </si>
  <si>
    <t>Thirteen</t>
  </si>
  <si>
    <t>Thrane Ch'Shras</t>
  </si>
  <si>
    <t>SuperG</t>
  </si>
  <si>
    <t>Tico</t>
  </si>
  <si>
    <t>Joshuau</t>
  </si>
  <si>
    <t>Tilot</t>
  </si>
  <si>
    <t>jhoengen</t>
  </si>
  <si>
    <t>Tipsy</t>
  </si>
  <si>
    <t>TipsyTen</t>
  </si>
  <si>
    <t>Tipsy Ten</t>
  </si>
  <si>
    <t>Torias Dax</t>
  </si>
  <si>
    <t>Meliav</t>
  </si>
  <si>
    <t>Travis</t>
  </si>
  <si>
    <t>stjohnp</t>
  </si>
  <si>
    <t>Tristan Bold</t>
  </si>
  <si>
    <t>SFwriter</t>
  </si>
  <si>
    <t>Truenight</t>
  </si>
  <si>
    <t>Tu'Bad</t>
  </si>
  <si>
    <t>tucker</t>
  </si>
  <si>
    <t>malcom8</t>
  </si>
  <si>
    <t>Tudra</t>
  </si>
  <si>
    <t>Djwoodward</t>
  </si>
  <si>
    <t>Tyderia</t>
  </si>
  <si>
    <t>Tyderium</t>
  </si>
  <si>
    <t>Tydir</t>
  </si>
  <si>
    <t>Tylaria</t>
  </si>
  <si>
    <t>Aleylia</t>
  </si>
  <si>
    <t>Tyr</t>
  </si>
  <si>
    <t>Doctor-DRM</t>
  </si>
  <si>
    <t>Valamara</t>
  </si>
  <si>
    <t>shaneeybabeey</t>
  </si>
  <si>
    <t>Vanis</t>
  </si>
  <si>
    <t>Vanrea</t>
  </si>
  <si>
    <t>varo</t>
  </si>
  <si>
    <t>Vasz</t>
  </si>
  <si>
    <t>Venussa</t>
  </si>
  <si>
    <t>Viscosia</t>
  </si>
  <si>
    <t>Verindi</t>
  </si>
  <si>
    <t>vorinda</t>
  </si>
  <si>
    <t>Victor Daywalker</t>
  </si>
  <si>
    <t>Victor Goryal</t>
  </si>
  <si>
    <t>goryal</t>
  </si>
  <si>
    <t>Viktron</t>
  </si>
  <si>
    <t>Virtual</t>
  </si>
  <si>
    <t>vrnightmare</t>
  </si>
  <si>
    <t>Vito</t>
  </si>
  <si>
    <t>McNez</t>
  </si>
  <si>
    <t>Vol</t>
  </si>
  <si>
    <t>Vorgar</t>
  </si>
  <si>
    <t>Wahak</t>
  </si>
  <si>
    <t>Hamuul</t>
  </si>
  <si>
    <t>Wahkan</t>
  </si>
  <si>
    <t>BlackieX</t>
  </si>
  <si>
    <t>Whiskers</t>
  </si>
  <si>
    <t>Whittle</t>
  </si>
  <si>
    <t>Wienerblut</t>
  </si>
  <si>
    <t>xavi</t>
  </si>
  <si>
    <t>xavi8212</t>
  </si>
  <si>
    <t>Xaxan</t>
  </si>
  <si>
    <t>Asurith</t>
  </si>
  <si>
    <t>Yeduz</t>
  </si>
  <si>
    <t>Zazon</t>
  </si>
  <si>
    <t>Zeke</t>
  </si>
  <si>
    <t>Zoimi</t>
  </si>
  <si>
    <t>Zoune</t>
  </si>
  <si>
    <t>kingsofleon</t>
  </si>
  <si>
    <t>Visible LFC Earned</t>
  </si>
  <si>
    <t>Visible % of Fleet</t>
  </si>
  <si>
    <t>Visible characters</t>
  </si>
  <si>
    <t>Last Edited</t>
  </si>
  <si>
    <t>Total</t>
  </si>
  <si>
    <t>%</t>
  </si>
  <si>
    <t>Yes</t>
  </si>
  <si>
    <t>Last Active Date</t>
  </si>
  <si>
    <t>Players On Webpage</t>
  </si>
  <si>
    <t>% Of Fleet On Website</t>
  </si>
  <si>
    <t>Carmondai</t>
  </si>
  <si>
    <t>Catwoman</t>
  </si>
  <si>
    <t>Fluffy</t>
  </si>
  <si>
    <t>Sooty</t>
  </si>
  <si>
    <t>bitova</t>
  </si>
  <si>
    <t>Aeru</t>
  </si>
  <si>
    <t>Miss Vr</t>
  </si>
  <si>
    <t>Kahtarina</t>
  </si>
  <si>
    <t>Row Labels</t>
  </si>
  <si>
    <t>(blank)</t>
  </si>
  <si>
    <t>$1,581,000</t>
  </si>
  <si>
    <t>$51,000</t>
  </si>
  <si>
    <t>$0</t>
  </si>
  <si>
    <t>$306,000</t>
  </si>
  <si>
    <t>Annie</t>
  </si>
  <si>
    <t>saklin</t>
  </si>
  <si>
    <t>GODFATHER</t>
  </si>
  <si>
    <t>GODFATHER-R1</t>
  </si>
  <si>
    <t>M'urr</t>
  </si>
  <si>
    <t>Sum of LFC Earned on Leaderboard</t>
  </si>
  <si>
    <t>Percent of Fleet ranks</t>
  </si>
  <si>
    <t>Fleet  Turnout on Website</t>
  </si>
  <si>
    <t>Total Toons Active Last 6 months</t>
  </si>
  <si>
    <t>1 month</t>
  </si>
  <si>
    <t>2 to 4 months</t>
  </si>
  <si>
    <t>4 to 6 months</t>
  </si>
  <si>
    <t>6 months or more</t>
  </si>
  <si>
    <t>Kirito</t>
  </si>
  <si>
    <t>quxilite</t>
  </si>
  <si>
    <t>Shana</t>
  </si>
  <si>
    <t>On Website</t>
  </si>
  <si>
    <t>Setup Team Speak</t>
  </si>
  <si>
    <t>Characters to Player % Ratio</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</si>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</sst>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6" formatCode="&quot;$&quot;#,##0_);[Red]\(&quot;$&quot;#,##0\)"/>
    <numFmt numFmtId="164" formatCode="&quot;$&quot;#,##0"/>
    <numFmt numFmtId="165" formatCode="[$-F400]h:mm:ss\ AM/PM"/>
    <numFmt numFmtId="166" formatCode="0.0000%"/>
    <numFmt numFmtId="167" formatCode="0_);[Red]\(0\)"/>
  </numFmts>
  <fonts count="26" x14ac:knownFonts="1">
    <font>
      <sz val="11"/>
      <color theme="1"/>
      <name val="Calibri"/>
      <family val="2"/>
      <scheme val="minor"/>
    </font>
    <font>
      <b/>
      <sz val="10"/>
      <color theme="1"/>
      <name val="Calibri"/>
      <family val="2"/>
      <scheme val="minor"/>
    </font>
    <font>
      <b/>
      <sz val="12"/>
      <color theme="1"/>
      <name val="Calibri"/>
      <family val="2"/>
      <scheme val="minor"/>
    </font>
    <font>
      <sz val="12"/>
      <color theme="1"/>
      <name val="Calibri"/>
      <family val="2"/>
      <scheme val="minor"/>
    </font>
    <font>
      <b/>
      <sz val="10"/>
      <name val="Calibri"/>
      <family val="2"/>
    </font>
    <font>
      <sz val="10"/>
      <name val="Calibri"/>
      <family val="2"/>
      <scheme val="minor"/>
    </font>
    <font>
      <sz val="11"/>
      <color theme="0"/>
      <name val="Calibri"/>
      <family val="2"/>
      <scheme val="minor"/>
    </font>
    <font>
      <sz val="11"/>
      <name val="Calibri"/>
      <family val="2"/>
      <scheme val="minor"/>
    </font>
    <font>
      <sz val="12"/>
      <color theme="0"/>
      <name val="Calibri"/>
      <family val="2"/>
    </font>
    <font>
      <b/>
      <sz val="10"/>
      <color theme="0"/>
      <name val="Calibri"/>
      <family val="2"/>
    </font>
    <font>
      <sz val="10"/>
      <name val="Calibri"/>
      <family val="2"/>
      <scheme val="minor"/>
    </font>
    <font>
      <b/>
      <sz val="10"/>
      <color theme="1"/>
      <name val="Calibri"/>
      <family val="2"/>
      <scheme val="minor"/>
    </font>
    <font>
      <sz val="10"/>
      <color theme="0"/>
      <name val="Calibri"/>
      <family val="2"/>
      <scheme val="minor"/>
    </font>
    <font>
      <sz val="18"/>
      <color theme="1"/>
      <name val="Calibri"/>
      <family val="2"/>
      <scheme val="minor"/>
    </font>
    <font>
      <sz val="24"/>
      <color theme="1"/>
      <name val="Calibri"/>
      <family val="2"/>
      <scheme val="minor"/>
    </font>
    <font>
      <sz val="11"/>
      <color theme="1"/>
      <name val="Calibri"/>
      <family val="2"/>
      <scheme val="minor"/>
    </font>
    <font>
      <sz val="10"/>
      <name val="Calibri"/>
      <family val="2"/>
      <scheme val="minor"/>
    </font>
    <font>
      <b/>
      <sz val="10"/>
      <color theme="1"/>
      <name val="Calibri"/>
      <family val="2"/>
      <scheme val="minor"/>
    </font>
    <font>
      <u/>
      <sz val="11"/>
      <color theme="10"/>
      <name val="Calibri"/>
      <family val="2"/>
      <scheme val="minor"/>
    </font>
    <font>
      <sz val="14"/>
      <color theme="1"/>
      <name val="Calibri"/>
      <family val="2"/>
      <scheme val="minor"/>
    </font>
    <font>
      <sz val="20"/>
      <color theme="1"/>
      <name val="Calibri"/>
      <family val="2"/>
      <scheme val="minor"/>
    </font>
    <font>
      <sz val="12"/>
      <color theme="4" tint="-0.249977111117893"/>
      <name val="Calibri"/>
      <family val="2"/>
    </font>
    <font>
      <b/>
      <sz val="10"/>
      <color theme="4" tint="-0.249977111117893"/>
      <name val="Calibri"/>
      <family val="2"/>
    </font>
    <font>
      <sz val="14"/>
      <color theme="4" tint="-0.249977111117893"/>
      <name val="Calibri"/>
      <family val="2"/>
      <scheme val="minor"/>
    </font>
    <font>
      <b/>
      <sz val="10"/>
      <color theme="1"/>
      <name val="Calibri"/>
      <family val="2"/>
      <scheme val="minor"/>
    </font>
    <font>
      <b/>
      <sz val="14"/>
      <color theme="1"/>
      <name val="Calibri"/>
      <family val="2"/>
      <scheme val="minor"/>
    </font>
  </fonts>
  <fills count="7">
    <fill>
      <patternFill patternType="none"/>
    </fill>
    <fill>
      <patternFill patternType="gray125"/>
    </fill>
    <fill>
      <patternFill patternType="solid">
        <fgColor theme="6"/>
        <bgColor indexed="64"/>
      </patternFill>
    </fill>
    <fill>
      <patternFill patternType="solid">
        <fgColor rgb="FF9BBB59"/>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s>
  <borders count="21">
    <border>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bottom/>
      <diagonal/>
    </border>
    <border>
      <left/>
      <right style="thin">
        <color auto="1"/>
      </right>
      <top/>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medium">
        <color auto="1"/>
      </right>
      <top style="medium">
        <color auto="1"/>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s>
  <cellStyleXfs count="2">
    <xf numFmtId="0" fontId="0" fillId="0" borderId="0"/>
    <xf numFmtId="0" fontId="18" fillId="0" borderId="0" applyNumberFormat="0" applyFill="0" applyBorder="0" applyAlignment="0" applyProtection="0"/>
  </cellStyleXfs>
  <cellXfs count="118">
    <xf numFmtId="0" fontId="0" fillId="0" borderId="0" xfId="0"/>
    <xf numFmtId="0" fontId="0" fillId="0" borderId="0" xfId="0" applyAlignment="1">
      <alignment horizontal="center" vertical="center"/>
    </xf>
    <xf numFmtId="0" fontId="2" fillId="2" borderId="6" xfId="0" applyFont="1" applyFill="1" applyBorder="1" applyAlignment="1">
      <alignment horizontal="center" vertical="center"/>
    </xf>
    <xf numFmtId="0" fontId="2" fillId="2" borderId="2" xfId="0" applyFont="1" applyFill="1" applyBorder="1" applyAlignment="1">
      <alignment horizontal="center" vertical="center"/>
    </xf>
    <xf numFmtId="0" fontId="0" fillId="0" borderId="2" xfId="0" applyNumberFormat="1" applyFont="1" applyBorder="1" applyAlignment="1" applyProtection="1">
      <alignment horizontal="left" vertical="center" indent="2"/>
      <protection locked="0"/>
    </xf>
    <xf numFmtId="0" fontId="0" fillId="0" borderId="1" xfId="0" applyNumberFormat="1" applyFont="1" applyBorder="1" applyAlignment="1" applyProtection="1">
      <alignment horizontal="left" vertical="center" indent="2"/>
      <protection locked="0"/>
    </xf>
    <xf numFmtId="0" fontId="5" fillId="0" borderId="2" xfId="0" applyNumberFormat="1" applyFont="1" applyBorder="1" applyAlignment="1" applyProtection="1">
      <alignment horizontal="left" vertical="center" indent="2"/>
      <protection locked="0"/>
    </xf>
    <xf numFmtId="0" fontId="10" fillId="0" borderId="2" xfId="0" applyNumberFormat="1" applyFont="1" applyBorder="1" applyAlignment="1" applyProtection="1">
      <alignment horizontal="left" vertical="center" indent="2"/>
      <protection locked="0"/>
    </xf>
    <xf numFmtId="0" fontId="0" fillId="0" borderId="4" xfId="0" applyBorder="1" applyAlignment="1" applyProtection="1">
      <alignment horizontal="left" vertical="center" indent="2"/>
      <protection locked="0"/>
    </xf>
    <xf numFmtId="0" fontId="0" fillId="0" borderId="5" xfId="0" applyBorder="1" applyAlignment="1" applyProtection="1">
      <alignment horizontal="left" vertical="center" indent="2"/>
      <protection locked="0"/>
    </xf>
    <xf numFmtId="164" fontId="1" fillId="0" borderId="1" xfId="0" applyNumberFormat="1" applyFont="1" applyBorder="1" applyAlignment="1" applyProtection="1">
      <alignment horizontal="left" vertical="center" indent="2"/>
    </xf>
    <xf numFmtId="164" fontId="1" fillId="0" borderId="2" xfId="0" applyNumberFormat="1" applyFont="1" applyBorder="1" applyAlignment="1" applyProtection="1">
      <alignment horizontal="left" vertical="center" indent="2"/>
    </xf>
    <xf numFmtId="164" fontId="1" fillId="0" borderId="3" xfId="0" applyNumberFormat="1" applyFont="1" applyBorder="1" applyAlignment="1" applyProtection="1">
      <alignment horizontal="left" vertical="center" indent="2"/>
    </xf>
    <xf numFmtId="0" fontId="0" fillId="0" borderId="3" xfId="0" applyBorder="1"/>
    <xf numFmtId="0" fontId="0" fillId="0" borderId="9" xfId="0" applyBorder="1"/>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2" fillId="2" borderId="7" xfId="0" applyFont="1" applyFill="1" applyBorder="1" applyAlignment="1">
      <alignment horizontal="center" vertical="center"/>
    </xf>
    <xf numFmtId="0" fontId="0" fillId="0" borderId="2" xfId="0" applyNumberFormat="1" applyBorder="1" applyAlignment="1" applyProtection="1">
      <alignment horizontal="left" vertical="center" indent="2"/>
      <protection locked="0"/>
    </xf>
    <xf numFmtId="0" fontId="13" fillId="0" borderId="16" xfId="0" applyFont="1" applyBorder="1"/>
    <xf numFmtId="0" fontId="0" fillId="0" borderId="15" xfId="0" applyBorder="1"/>
    <xf numFmtId="0" fontId="3" fillId="0" borderId="10" xfId="0" applyFont="1" applyBorder="1"/>
    <xf numFmtId="0" fontId="0" fillId="0" borderId="1" xfId="0" applyBorder="1" applyProtection="1">
      <protection hidden="1"/>
    </xf>
    <xf numFmtId="0" fontId="0" fillId="0" borderId="4" xfId="0" applyBorder="1" applyProtection="1">
      <protection hidden="1"/>
    </xf>
    <xf numFmtId="0" fontId="0" fillId="0" borderId="6" xfId="0" applyBorder="1" applyProtection="1">
      <protection hidden="1"/>
    </xf>
    <xf numFmtId="0" fontId="0" fillId="0" borderId="2" xfId="0" applyBorder="1" applyProtection="1">
      <protection hidden="1"/>
    </xf>
    <xf numFmtId="0" fontId="0" fillId="0" borderId="5" xfId="0" applyBorder="1" applyProtection="1">
      <protection hidden="1"/>
    </xf>
    <xf numFmtId="0" fontId="15" fillId="0" borderId="2" xfId="0" applyNumberFormat="1" applyFont="1" applyBorder="1" applyAlignment="1" applyProtection="1">
      <alignment horizontal="left" vertical="center" indent="2"/>
      <protection locked="0"/>
    </xf>
    <xf numFmtId="0" fontId="15" fillId="0" borderId="2" xfId="0" applyNumberFormat="1" applyFont="1" applyBorder="1" applyAlignment="1" applyProtection="1">
      <alignment horizontal="center" vertical="center"/>
      <protection locked="0"/>
    </xf>
    <xf numFmtId="0" fontId="16" fillId="0" borderId="2" xfId="0" applyNumberFormat="1" applyFont="1" applyBorder="1" applyAlignment="1" applyProtection="1">
      <alignment horizontal="left" vertical="center" indent="2"/>
      <protection locked="0"/>
    </xf>
    <xf numFmtId="164" fontId="1" fillId="0" borderId="5" xfId="0" applyNumberFormat="1" applyFont="1" applyBorder="1" applyAlignment="1" applyProtection="1">
      <alignment horizontal="left" vertical="center" indent="2"/>
    </xf>
    <xf numFmtId="0" fontId="0" fillId="2" borderId="7" xfId="0" applyFill="1" applyBorder="1" applyAlignment="1">
      <alignment horizontal="center" vertical="center"/>
    </xf>
    <xf numFmtId="0" fontId="10" fillId="0" borderId="5" xfId="0" applyNumberFormat="1" applyFont="1" applyBorder="1" applyAlignment="1" applyProtection="1">
      <alignment horizontal="left" vertical="center" indent="2"/>
      <protection locked="0"/>
    </xf>
    <xf numFmtId="0" fontId="10" fillId="0" borderId="6" xfId="0" applyNumberFormat="1" applyFont="1" applyBorder="1" applyAlignment="1" applyProtection="1">
      <alignment horizontal="left" vertical="center" indent="2"/>
      <protection locked="0"/>
    </xf>
    <xf numFmtId="0" fontId="7" fillId="0" borderId="2" xfId="1" applyNumberFormat="1" applyFont="1" applyBorder="1" applyAlignment="1" applyProtection="1">
      <alignment horizontal="left" vertical="center" indent="2"/>
      <protection locked="0"/>
    </xf>
    <xf numFmtId="0" fontId="0" fillId="0" borderId="0" xfId="0" applyBorder="1"/>
    <xf numFmtId="6" fontId="1" fillId="0" borderId="6" xfId="0" applyNumberFormat="1" applyFont="1" applyBorder="1" applyAlignment="1" applyProtection="1">
      <alignment horizontal="left" vertical="center" indent="2"/>
    </xf>
    <xf numFmtId="6" fontId="11" fillId="0" borderId="6" xfId="0" applyNumberFormat="1" applyFont="1" applyBorder="1" applyAlignment="1" applyProtection="1">
      <alignment horizontal="left" vertical="center" indent="2"/>
    </xf>
    <xf numFmtId="6" fontId="17" fillId="0" borderId="2" xfId="0" applyNumberFormat="1" applyFont="1" applyBorder="1" applyAlignment="1" applyProtection="1">
      <alignment horizontal="left" vertical="center" indent="2"/>
    </xf>
    <xf numFmtId="6" fontId="17" fillId="0" borderId="6" xfId="0" applyNumberFormat="1" applyFont="1" applyBorder="1" applyAlignment="1" applyProtection="1">
      <alignment horizontal="left" vertical="center" indent="2"/>
    </xf>
    <xf numFmtId="6" fontId="1" fillId="0" borderId="2" xfId="0" applyNumberFormat="1" applyFont="1" applyBorder="1" applyAlignment="1" applyProtection="1">
      <alignment horizontal="left" vertical="center" indent="2"/>
      <protection locked="0"/>
    </xf>
    <xf numFmtId="6" fontId="11" fillId="0" borderId="2" xfId="0" applyNumberFormat="1" applyFont="1" applyBorder="1" applyAlignment="1" applyProtection="1">
      <alignment horizontal="left" vertical="center" indent="2"/>
      <protection locked="0"/>
    </xf>
    <xf numFmtId="6" fontId="17" fillId="0" borderId="2" xfId="0" applyNumberFormat="1" applyFont="1" applyBorder="1" applyAlignment="1" applyProtection="1">
      <alignment horizontal="left" vertical="center" indent="2"/>
      <protection locked="0"/>
    </xf>
    <xf numFmtId="0" fontId="20" fillId="0" borderId="11" xfId="0" applyFont="1" applyBorder="1" applyAlignment="1" applyProtection="1">
      <alignment horizontal="center" vertical="center"/>
      <protection locked="0"/>
    </xf>
    <xf numFmtId="0" fontId="0" fillId="0" borderId="6" xfId="0" applyNumberFormat="1" applyFont="1" applyBorder="1" applyAlignment="1" applyProtection="1">
      <alignment horizontal="left" vertical="center" indent="2"/>
      <protection locked="0"/>
    </xf>
    <xf numFmtId="0" fontId="3" fillId="3" borderId="11" xfId="0" applyFont="1" applyFill="1" applyBorder="1" applyAlignment="1">
      <alignment horizontal="center" vertical="center"/>
    </xf>
    <xf numFmtId="0" fontId="0" fillId="0" borderId="6" xfId="0" applyBorder="1" applyAlignment="1" applyProtection="1">
      <alignment horizontal="left" vertical="center"/>
      <protection hidden="1"/>
    </xf>
    <xf numFmtId="0" fontId="13" fillId="0" borderId="0" xfId="0" applyFont="1" applyBorder="1"/>
    <xf numFmtId="0" fontId="0" fillId="0" borderId="8" xfId="0" applyBorder="1" applyAlignment="1" applyProtection="1">
      <alignment horizontal="left" vertical="center"/>
      <protection hidden="1"/>
    </xf>
    <xf numFmtId="0" fontId="7" fillId="4" borderId="0" xfId="0" applyFont="1" applyFill="1"/>
    <xf numFmtId="0" fontId="0" fillId="4" borderId="0" xfId="0" applyFill="1" applyAlignment="1">
      <alignment horizontal="center" vertical="center"/>
    </xf>
    <xf numFmtId="0" fontId="0" fillId="4" borderId="0" xfId="0" applyFill="1"/>
    <xf numFmtId="0" fontId="14" fillId="4" borderId="0" xfId="0" applyFont="1" applyFill="1" applyBorder="1" applyAlignment="1">
      <alignment horizontal="left" vertical="center" indent="2"/>
    </xf>
    <xf numFmtId="0" fontId="0" fillId="4" borderId="0" xfId="0" applyFill="1" applyBorder="1"/>
    <xf numFmtId="0" fontId="0" fillId="4" borderId="0" xfId="0" applyNumberFormat="1" applyFill="1" applyAlignment="1">
      <alignment horizontal="center" vertical="center"/>
    </xf>
    <xf numFmtId="165" fontId="7" fillId="4" borderId="0" xfId="0" applyNumberFormat="1" applyFont="1" applyFill="1" applyBorder="1" applyAlignment="1" applyProtection="1">
      <alignment horizontal="center" vertical="center"/>
    </xf>
    <xf numFmtId="0" fontId="8" fillId="4" borderId="0" xfId="0" applyNumberFormat="1" applyFont="1" applyFill="1" applyBorder="1" applyAlignment="1">
      <alignment horizontal="center" vertical="center"/>
    </xf>
    <xf numFmtId="0" fontId="9" fillId="4" borderId="0" xfId="0" applyNumberFormat="1" applyFont="1" applyFill="1" applyBorder="1" applyAlignment="1" applyProtection="1">
      <alignment horizontal="center" vertical="center"/>
      <protection hidden="1"/>
    </xf>
    <xf numFmtId="164" fontId="6" fillId="4" borderId="0" xfId="0" applyNumberFormat="1" applyFont="1" applyFill="1" applyBorder="1" applyAlignment="1" applyProtection="1">
      <alignment horizontal="center" vertical="center"/>
      <protection hidden="1"/>
    </xf>
    <xf numFmtId="164" fontId="6" fillId="4" borderId="0" xfId="0" applyNumberFormat="1" applyFont="1" applyFill="1" applyAlignment="1" applyProtection="1">
      <alignment horizontal="center" vertical="center"/>
      <protection hidden="1"/>
    </xf>
    <xf numFmtId="0" fontId="12" fillId="4" borderId="0" xfId="0" applyNumberFormat="1" applyFont="1" applyFill="1" applyAlignment="1" applyProtection="1">
      <alignment horizontal="center" vertical="center"/>
    </xf>
    <xf numFmtId="0" fontId="21" fillId="4" borderId="0" xfId="0" applyNumberFormat="1" applyFont="1" applyFill="1" applyBorder="1" applyAlignment="1">
      <alignment horizontal="center" vertical="center"/>
    </xf>
    <xf numFmtId="0" fontId="22" fillId="4" borderId="0" xfId="0" applyNumberFormat="1" applyFont="1" applyFill="1" applyBorder="1" applyAlignment="1" applyProtection="1">
      <alignment horizontal="center" vertical="center"/>
      <protection hidden="1"/>
    </xf>
    <xf numFmtId="0" fontId="0" fillId="4" borderId="0" xfId="0" applyFill="1" applyBorder="1" applyAlignment="1">
      <alignment horizontal="center" vertical="center"/>
    </xf>
    <xf numFmtId="0" fontId="0" fillId="4" borderId="0" xfId="0" applyFill="1" applyBorder="1" applyAlignment="1">
      <alignment horizontal="left" vertical="center" indent="2"/>
    </xf>
    <xf numFmtId="14" fontId="19" fillId="5" borderId="11" xfId="0" applyNumberFormat="1" applyFont="1" applyFill="1" applyBorder="1" applyAlignment="1" applyProtection="1">
      <alignment horizontal="center" vertical="center"/>
    </xf>
    <xf numFmtId="165" fontId="7" fillId="5" borderId="11" xfId="0" applyNumberFormat="1" applyFont="1" applyFill="1" applyBorder="1" applyAlignment="1" applyProtection="1">
      <alignment horizontal="center" vertical="center"/>
    </xf>
    <xf numFmtId="166" fontId="13" fillId="5" borderId="11" xfId="0" applyNumberFormat="1" applyFont="1" applyFill="1" applyBorder="1" applyAlignment="1">
      <alignment horizontal="center" vertical="center"/>
    </xf>
    <xf numFmtId="1" fontId="13" fillId="5" borderId="11" xfId="0" applyNumberFormat="1" applyFont="1" applyFill="1" applyBorder="1" applyAlignment="1">
      <alignment horizontal="center" vertical="center"/>
    </xf>
    <xf numFmtId="3" fontId="13" fillId="5" borderId="11" xfId="0" applyNumberFormat="1" applyFont="1" applyFill="1" applyBorder="1" applyAlignment="1">
      <alignment horizontal="center" vertical="center"/>
    </xf>
    <xf numFmtId="0" fontId="13" fillId="5" borderId="11" xfId="0" applyFont="1" applyFill="1" applyBorder="1" applyAlignment="1">
      <alignment horizontal="center" vertical="center"/>
    </xf>
    <xf numFmtId="6" fontId="13" fillId="5" borderId="11" xfId="0" applyNumberFormat="1" applyFont="1" applyFill="1" applyBorder="1" applyAlignment="1">
      <alignment horizontal="center" vertical="center"/>
    </xf>
    <xf numFmtId="0" fontId="4" fillId="5" borderId="18" xfId="0" applyNumberFormat="1" applyFont="1" applyFill="1" applyBorder="1" applyAlignment="1">
      <alignment horizontal="left" vertical="center" indent="2"/>
    </xf>
    <xf numFmtId="10" fontId="4" fillId="5" borderId="18" xfId="0" applyNumberFormat="1" applyFont="1" applyFill="1" applyBorder="1" applyAlignment="1">
      <alignment horizontal="left" vertical="center" indent="2"/>
    </xf>
    <xf numFmtId="0" fontId="4" fillId="5" borderId="19" xfId="0" applyNumberFormat="1" applyFont="1" applyFill="1" applyBorder="1" applyAlignment="1">
      <alignment horizontal="left" vertical="center" indent="2"/>
    </xf>
    <xf numFmtId="0" fontId="4" fillId="5" borderId="20" xfId="0" applyNumberFormat="1" applyFont="1" applyFill="1" applyBorder="1" applyAlignment="1">
      <alignment horizontal="left" vertical="center" indent="2"/>
    </xf>
    <xf numFmtId="10" fontId="4" fillId="5" borderId="11" xfId="0" applyNumberFormat="1" applyFont="1" applyFill="1" applyBorder="1" applyAlignment="1">
      <alignment horizontal="left" vertical="center" indent="2"/>
    </xf>
    <xf numFmtId="0" fontId="0" fillId="5" borderId="1" xfId="0" applyFill="1" applyBorder="1" applyAlignment="1">
      <alignment horizontal="left" vertical="center" indent="2"/>
    </xf>
    <xf numFmtId="0" fontId="0" fillId="5" borderId="2" xfId="0" applyFill="1" applyBorder="1" applyAlignment="1">
      <alignment horizontal="left" vertical="center" indent="2"/>
    </xf>
    <xf numFmtId="0" fontId="0" fillId="5" borderId="2" xfId="0" applyFill="1" applyBorder="1" applyAlignment="1">
      <alignment horizontal="center" vertical="center"/>
    </xf>
    <xf numFmtId="0" fontId="0" fillId="5" borderId="3" xfId="0" applyFill="1" applyBorder="1" applyAlignment="1">
      <alignment horizontal="center" vertical="center"/>
    </xf>
    <xf numFmtId="0" fontId="13" fillId="6" borderId="11" xfId="0" applyFont="1" applyFill="1" applyBorder="1" applyAlignment="1">
      <alignment horizontal="center" vertical="center"/>
    </xf>
    <xf numFmtId="14" fontId="23" fillId="4" borderId="0" xfId="0" applyNumberFormat="1" applyFont="1" applyFill="1" applyBorder="1" applyAlignment="1" applyProtection="1">
      <alignment horizontal="center" vertical="center"/>
    </xf>
    <xf numFmtId="0" fontId="0" fillId="3" borderId="11" xfId="0" applyFill="1" applyBorder="1" applyAlignment="1">
      <alignment horizontal="center" vertical="center"/>
    </xf>
    <xf numFmtId="167" fontId="0" fillId="5" borderId="17" xfId="0" applyNumberFormat="1" applyFill="1" applyBorder="1" applyAlignment="1">
      <alignment horizontal="left" vertical="center" indent="2"/>
    </xf>
    <xf numFmtId="167" fontId="0" fillId="5" borderId="11" xfId="0" applyNumberFormat="1" applyFill="1" applyBorder="1" applyAlignment="1">
      <alignment horizontal="left" vertical="center" indent="2"/>
    </xf>
    <xf numFmtId="0" fontId="19" fillId="6" borderId="11" xfId="0" applyFont="1" applyFill="1" applyBorder="1" applyAlignment="1">
      <alignment horizontal="center" vertical="center"/>
    </xf>
    <xf numFmtId="0" fontId="5" fillId="0" borderId="1" xfId="0" applyNumberFormat="1" applyFont="1" applyBorder="1" applyAlignment="1" applyProtection="1">
      <alignment horizontal="left" vertical="center" indent="2"/>
      <protection locked="0"/>
    </xf>
    <xf numFmtId="6" fontId="11" fillId="0" borderId="2" xfId="0" applyNumberFormat="1" applyFont="1" applyBorder="1" applyAlignment="1" applyProtection="1">
      <alignment horizontal="left" vertical="center" indent="2"/>
    </xf>
    <xf numFmtId="14" fontId="0" fillId="0" borderId="1" xfId="0" applyNumberFormat="1" applyFont="1" applyFill="1" applyBorder="1" applyAlignment="1" applyProtection="1">
      <alignment horizontal="center" vertical="center"/>
      <protection locked="0"/>
    </xf>
    <xf numFmtId="14" fontId="0" fillId="0" borderId="2" xfId="0" applyNumberFormat="1" applyFont="1" applyFill="1" applyBorder="1" applyAlignment="1" applyProtection="1">
      <alignment horizontal="center" vertical="center"/>
      <protection locked="0"/>
    </xf>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0" fontId="0" fillId="0" borderId="0" xfId="0" applyAlignment="1">
      <alignment horizontal="left" indent="3"/>
    </xf>
    <xf numFmtId="167" fontId="0" fillId="4" borderId="0" xfId="0" applyNumberFormat="1" applyFill="1" applyBorder="1" applyAlignment="1">
      <alignment horizontal="left" vertical="center" indent="2"/>
    </xf>
    <xf numFmtId="0" fontId="0" fillId="0" borderId="5" xfId="0" applyNumberFormat="1" applyFont="1" applyBorder="1" applyAlignment="1" applyProtection="1">
      <alignment horizontal="left" vertical="center" indent="2"/>
      <protection locked="0"/>
    </xf>
    <xf numFmtId="6" fontId="24" fillId="4" borderId="2" xfId="0" applyNumberFormat="1" applyFont="1" applyFill="1" applyBorder="1" applyAlignment="1" applyProtection="1">
      <alignment horizontal="left" vertical="center" indent="2"/>
    </xf>
    <xf numFmtId="0" fontId="0" fillId="0" borderId="0" xfId="0" applyNumberFormat="1"/>
    <xf numFmtId="0" fontId="2" fillId="2" borderId="5" xfId="0" applyFont="1" applyFill="1" applyBorder="1" applyAlignment="1">
      <alignment horizontal="center" vertical="center"/>
    </xf>
    <xf numFmtId="49" fontId="0" fillId="0" borderId="1" xfId="0" applyNumberFormat="1" applyFill="1" applyBorder="1" applyAlignment="1" applyProtection="1">
      <alignment horizontal="center" vertical="center"/>
      <protection locked="0"/>
    </xf>
    <xf numFmtId="49" fontId="0" fillId="0" borderId="2" xfId="0" applyNumberFormat="1" applyFill="1" applyBorder="1" applyAlignment="1" applyProtection="1">
      <alignment horizontal="center" vertical="center"/>
      <protection locked="0"/>
    </xf>
    <xf numFmtId="49" fontId="0" fillId="0" borderId="3" xfId="0" applyNumberFormat="1" applyFill="1" applyBorder="1" applyAlignment="1" applyProtection="1">
      <alignment horizontal="center" vertical="center"/>
      <protection locked="0"/>
    </xf>
    <xf numFmtId="0" fontId="18" fillId="0" borderId="0" xfId="1"/>
    <xf numFmtId="49" fontId="0" fillId="0" borderId="0" xfId="0" applyNumberFormat="1"/>
    <xf numFmtId="0" fontId="0" fillId="0" borderId="0" xfId="0" applyProtection="1">
      <protection hidden="1"/>
    </xf>
    <xf numFmtId="14" fontId="6" fillId="0" borderId="0" xfId="0" applyNumberFormat="1" applyFont="1" applyProtection="1">
      <protection hidden="1"/>
    </xf>
    <xf numFmtId="0" fontId="6" fillId="0" borderId="0" xfId="0" applyFont="1" applyProtection="1">
      <protection hidden="1"/>
    </xf>
    <xf numFmtId="166" fontId="6" fillId="0" borderId="0" xfId="0" applyNumberFormat="1" applyFont="1" applyProtection="1">
      <protection hidden="1"/>
    </xf>
    <xf numFmtId="6" fontId="1" fillId="0" borderId="8" xfId="0" applyNumberFormat="1" applyFont="1" applyBorder="1" applyAlignment="1" applyProtection="1">
      <alignment horizontal="left" vertical="center" indent="2"/>
    </xf>
    <xf numFmtId="6" fontId="1" fillId="0" borderId="1" xfId="0" applyNumberFormat="1" applyFont="1" applyBorder="1" applyAlignment="1" applyProtection="1">
      <alignment horizontal="left" vertical="center" indent="2"/>
      <protection locked="0"/>
    </xf>
    <xf numFmtId="0" fontId="14" fillId="6" borderId="12" xfId="0" applyFont="1" applyFill="1" applyBorder="1" applyAlignment="1">
      <alignment horizontal="center" vertical="center"/>
    </xf>
    <xf numFmtId="0" fontId="14" fillId="6" borderId="13" xfId="0" applyFont="1" applyFill="1" applyBorder="1" applyAlignment="1">
      <alignment horizontal="center" vertical="center"/>
    </xf>
    <xf numFmtId="0" fontId="14" fillId="6" borderId="14" xfId="0" applyFont="1" applyFill="1" applyBorder="1" applyAlignment="1">
      <alignment horizontal="center" vertical="center"/>
    </xf>
    <xf numFmtId="0" fontId="25" fillId="0" borderId="12" xfId="0" applyFont="1" applyBorder="1" applyAlignment="1">
      <alignment horizontal="center" vertical="center"/>
    </xf>
    <xf numFmtId="0" fontId="25" fillId="0" borderId="13" xfId="0" applyFont="1" applyBorder="1" applyAlignment="1">
      <alignment horizontal="center" vertical="center"/>
    </xf>
    <xf numFmtId="0" fontId="25" fillId="0" borderId="14" xfId="0" applyFont="1" applyBorder="1" applyAlignment="1">
      <alignment horizontal="center" vertical="center"/>
    </xf>
  </cellXfs>
  <cellStyles count="2">
    <cellStyle name="Hyperlink" xfId="1" builtinId="8"/>
    <cellStyle name="Normal" xfId="0" builtinId="0"/>
  </cellStyles>
  <dxfs count="55">
    <dxf>
      <numFmt numFmtId="0" formatCode="General"/>
      <border diagonalUp="0" diagonalDown="0">
        <left style="thin">
          <color auto="1"/>
        </left>
        <right/>
        <top/>
        <bottom/>
        <vertical/>
        <horizontal/>
      </border>
      <protection locked="1" hidden="1"/>
    </dxf>
    <dxf>
      <numFmt numFmtId="0" formatCode="General"/>
      <border diagonalUp="0" diagonalDown="0">
        <left style="thin">
          <color auto="1"/>
        </left>
        <right/>
        <top/>
        <bottom/>
        <vertical/>
        <horizontal/>
      </border>
      <protection locked="1" hidden="1"/>
    </dxf>
    <dxf>
      <numFmt numFmtId="0" formatCode="General"/>
      <border diagonalUp="0" diagonalDown="0">
        <left style="thin">
          <color auto="1"/>
        </left>
        <right/>
        <top/>
        <bottom/>
        <vertical/>
        <horizontal/>
      </border>
      <protection locked="1" hidden="1"/>
    </dxf>
    <dxf>
      <numFmt numFmtId="0" formatCode="General"/>
      <border diagonalUp="0" diagonalDown="0">
        <left style="thin">
          <color auto="1"/>
        </left>
        <right style="thin">
          <color auto="1"/>
        </right>
        <top/>
        <bottom/>
        <vertical/>
        <horizontal/>
      </border>
      <protection locked="1" hidden="1"/>
    </dxf>
    <dxf>
      <border diagonalUp="0" diagonalDown="0">
        <left style="thin">
          <color auto="1"/>
        </left>
        <right style="thin">
          <color auto="1"/>
        </right>
        <top/>
        <bottom/>
        <vertical/>
        <horizontal/>
      </border>
      <protection locked="1" hidden="1"/>
    </dxf>
    <dxf>
      <border diagonalUp="0" diagonalDown="0">
        <left style="thin">
          <color auto="1"/>
        </left>
        <right style="thin">
          <color auto="1"/>
        </right>
        <top/>
        <bottom/>
        <vertical/>
        <horizontal/>
      </border>
      <protection locked="1" hidden="1"/>
    </dxf>
    <dxf>
      <border diagonalUp="0" diagonalDown="0">
        <left style="thin">
          <color auto="1"/>
        </left>
        <right style="thin">
          <color auto="1"/>
        </right>
        <top/>
        <bottom/>
        <vertical/>
        <horizontal/>
      </border>
      <protection locked="1" hidden="1"/>
    </dxf>
    <dxf>
      <border diagonalUp="0" diagonalDown="0">
        <left style="thin">
          <color auto="1"/>
        </left>
        <right style="thin">
          <color auto="1"/>
        </right>
        <top/>
        <bottom/>
        <vertical/>
        <horizontal/>
      </border>
      <protection locked="1" hidden="1"/>
    </dxf>
    <dxf>
      <border diagonalUp="0" diagonalDown="0">
        <left/>
        <right style="thin">
          <color auto="1"/>
        </right>
        <top/>
        <bottom/>
        <vertical/>
        <horizontal/>
      </border>
      <protection locked="1" hidden="1"/>
    </dxf>
    <dxf>
      <border outline="0">
        <left style="thin">
          <color auto="1"/>
        </left>
        <right style="thin">
          <color auto="1"/>
        </right>
        <top style="thin">
          <color indexed="64"/>
        </top>
        <bottom style="thin">
          <color indexed="64"/>
        </bottom>
      </border>
    </dxf>
    <dxf>
      <protection locked="1" hidden="1"/>
    </dxf>
    <dxf>
      <border outline="0">
        <bottom style="thin">
          <color indexed="64"/>
        </bottom>
      </border>
    </dxf>
    <dxf>
      <border diagonalUp="0" diagonalDown="0" outline="0">
        <left style="thin">
          <color auto="1"/>
        </left>
        <right style="thin">
          <color auto="1"/>
        </right>
        <top/>
        <bottom/>
      </border>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b/>
        <i/>
        <color theme="1"/>
      </font>
      <fill>
        <patternFill>
          <bgColor rgb="FF92D050"/>
        </patternFill>
      </fill>
    </dxf>
    <dxf>
      <font>
        <color rgb="FF006100"/>
      </font>
      <fill>
        <patternFill>
          <bgColor rgb="FFC6EFCE"/>
        </patternFill>
      </fill>
    </dxf>
    <dxf>
      <font>
        <color rgb="FF9C0006"/>
      </font>
      <fill>
        <patternFill>
          <bgColor rgb="FFFFC7CE"/>
        </patternFill>
      </fill>
    </dxf>
    <dxf>
      <numFmt numFmtId="30" formatCode="@"/>
      <fill>
        <patternFill patternType="none">
          <fgColor indexed="64"/>
          <bgColor auto="1"/>
        </patternFill>
      </fill>
      <alignment horizontal="center" vertical="center" textRotation="0" wrapText="0" indent="0" justifyLastLine="0" shrinkToFit="0" readingOrder="0"/>
      <border diagonalUp="0" diagonalDown="0">
        <left style="thin">
          <color indexed="64"/>
        </left>
        <right style="thin">
          <color indexed="64"/>
        </right>
        <top/>
        <bottom/>
        <vertical/>
        <horizontal/>
      </border>
      <protection locked="0" hidden="0"/>
    </dxf>
    <dxf>
      <numFmt numFmtId="30" formatCode="@"/>
      <fill>
        <patternFill patternType="none">
          <fgColor indexed="64"/>
          <bgColor auto="1"/>
        </patternFill>
      </fill>
      <alignment horizontal="center" vertical="center" textRotation="0" wrapText="0" indent="0" justifyLastLine="0" shrinkToFit="0" readingOrder="0"/>
      <border diagonalUp="0" diagonalDown="0">
        <left style="thin">
          <color indexed="64"/>
        </left>
        <right style="thin">
          <color indexed="64"/>
        </right>
        <top/>
        <bottom/>
        <vertical/>
        <horizontal/>
      </border>
      <protection locked="0" hidden="0"/>
    </dxf>
    <dxf>
      <font>
        <strike val="0"/>
        <outline val="0"/>
        <shadow val="0"/>
        <u val="none"/>
        <vertAlign val="baseline"/>
        <sz val="11"/>
        <color theme="1"/>
        <name val="Calibri"/>
        <scheme val="minor"/>
      </font>
      <numFmt numFmtId="168" formatCode="m/d/yyyy"/>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top/>
        <bottom/>
      </border>
      <protection locked="0" hidden="0"/>
    </dxf>
    <dxf>
      <alignment horizontal="left" vertical="center" textRotation="0" wrapText="0" indent="2" justifyLastLine="0" shrinkToFit="0" readingOrder="0"/>
      <border diagonalUp="0" diagonalDown="0" outline="0">
        <left style="thin">
          <color indexed="64"/>
        </left>
        <right style="thin">
          <color auto="1"/>
        </right>
        <top/>
        <bottom/>
      </border>
      <protection locked="0" hidden="0"/>
    </dxf>
    <dxf>
      <font>
        <b/>
        <i val="0"/>
        <strike val="0"/>
        <condense val="0"/>
        <extend val="0"/>
        <outline val="0"/>
        <shadow val="0"/>
        <u val="none"/>
        <vertAlign val="baseline"/>
        <sz val="10"/>
        <color theme="1"/>
        <name val="Calibri"/>
        <scheme val="minor"/>
      </font>
      <numFmt numFmtId="10" formatCode="&quot;$&quot;#,##0_);[Red]\(&quot;$&quot;#,##0\)"/>
      <alignment horizontal="left" vertical="center" textRotation="0" wrapText="0" indent="2" justifyLastLine="0" shrinkToFit="0" readingOrder="0"/>
      <border diagonalUp="0" diagonalDown="0">
        <left style="thin">
          <color indexed="64"/>
        </left>
        <right style="thin">
          <color indexed="64"/>
        </right>
        <top/>
        <bottom/>
        <vertical/>
        <horizontal/>
      </border>
      <protection locked="0" hidden="0"/>
    </dxf>
    <dxf>
      <font>
        <b/>
        <i val="0"/>
        <strike val="0"/>
        <condense val="0"/>
        <extend val="0"/>
        <outline val="0"/>
        <shadow val="0"/>
        <u val="none"/>
        <vertAlign val="baseline"/>
        <sz val="10"/>
        <color theme="1"/>
        <name val="Calibri"/>
        <scheme val="minor"/>
      </font>
      <numFmt numFmtId="10" formatCode="&quot;$&quot;#,##0_);[Red]\(&quot;$&quot;#,##0\)"/>
      <alignment horizontal="left" vertical="center" textRotation="0" wrapText="0" indent="2" justifyLastLine="0" shrinkToFit="0" readingOrder="0"/>
      <border diagonalUp="0" diagonalDown="0">
        <left style="thin">
          <color indexed="64"/>
        </left>
        <right style="thin">
          <color indexed="64"/>
        </right>
        <top/>
        <bottom/>
        <vertical/>
        <horizontal/>
      </border>
      <protection locked="1" hidden="0"/>
    </dxf>
    <dxf>
      <font>
        <b/>
        <i val="0"/>
        <strike val="0"/>
        <condense val="0"/>
        <extend val="0"/>
        <outline val="0"/>
        <shadow val="0"/>
        <u val="none"/>
        <vertAlign val="baseline"/>
        <sz val="10"/>
        <color theme="1"/>
        <name val="Calibri"/>
        <scheme val="minor"/>
      </font>
      <numFmt numFmtId="164" formatCode="&quot;$&quot;#,##0"/>
      <alignment horizontal="left" vertical="center" textRotation="0" wrapText="0" indent="2" justifyLastLine="0" shrinkToFit="0" readingOrder="0"/>
      <border diagonalUp="0" diagonalDown="0">
        <left style="thin">
          <color indexed="64"/>
        </left>
        <right style="thin">
          <color indexed="64"/>
        </right>
        <top/>
        <bottom/>
        <vertical/>
        <horizontal/>
      </border>
      <protection locked="1" hidden="0"/>
    </dxf>
    <dxf>
      <font>
        <b val="0"/>
        <i val="0"/>
        <strike val="0"/>
        <condense val="0"/>
        <extend val="0"/>
        <outline val="0"/>
        <shadow val="0"/>
        <u val="none"/>
        <vertAlign val="baseline"/>
        <sz val="10"/>
        <color auto="1"/>
        <name val="Calibri"/>
        <scheme val="minor"/>
      </font>
      <numFmt numFmtId="0" formatCode="General"/>
      <alignment horizontal="left" vertical="center" textRotation="0" wrapText="0" indent="2" justifyLastLine="0" shrinkToFit="0" readingOrder="0"/>
      <border diagonalUp="0" diagonalDown="0">
        <left style="thin">
          <color auto="1"/>
        </left>
        <right style="thin">
          <color auto="1"/>
        </right>
        <top/>
        <bottom/>
        <vertical/>
        <horizontal/>
      </border>
      <protection locked="0" hidden="0"/>
    </dxf>
    <dxf>
      <font>
        <b val="0"/>
        <i val="0"/>
        <strike val="0"/>
        <condense val="0"/>
        <extend val="0"/>
        <outline val="0"/>
        <shadow val="0"/>
        <u val="none"/>
        <vertAlign val="baseline"/>
        <sz val="10"/>
        <color auto="1"/>
        <name val="Calibri"/>
        <scheme val="minor"/>
      </font>
      <numFmt numFmtId="0" formatCode="General"/>
      <alignment horizontal="left" vertical="center" textRotation="0" wrapText="0" indent="2" justifyLastLine="0" shrinkToFit="0" readingOrder="0"/>
      <border diagonalUp="0" diagonalDown="0">
        <left style="thin">
          <color auto="1"/>
        </left>
        <right style="thin">
          <color auto="1"/>
        </right>
        <top/>
        <bottom/>
        <vertical/>
        <horizontal/>
      </border>
      <protection locked="0" hidden="0"/>
    </dxf>
    <dxf>
      <font>
        <b val="0"/>
        <i val="0"/>
        <strike val="0"/>
        <condense val="0"/>
        <extend val="0"/>
        <outline val="0"/>
        <shadow val="0"/>
        <u val="none"/>
        <vertAlign val="baseline"/>
        <sz val="10"/>
        <color auto="1"/>
        <name val="Calibri"/>
        <scheme val="minor"/>
      </font>
      <numFmt numFmtId="0" formatCode="General"/>
      <alignment horizontal="left" vertical="center" textRotation="0" wrapText="0" indent="2" justifyLastLine="0" shrinkToFit="0" readingOrder="0"/>
      <border diagonalUp="0" diagonalDown="0">
        <left style="thin">
          <color auto="1"/>
        </left>
        <right style="thin">
          <color auto="1"/>
        </right>
        <top/>
        <bottom/>
        <vertical/>
        <horizontal/>
      </border>
      <protection locked="0" hidden="0"/>
    </dxf>
    <dxf>
      <font>
        <b val="0"/>
        <i val="0"/>
        <strike val="0"/>
        <condense val="0"/>
        <extend val="0"/>
        <outline val="0"/>
        <shadow val="0"/>
        <u val="none"/>
        <vertAlign val="baseline"/>
        <sz val="11"/>
        <color theme="1"/>
        <name val="Calibri"/>
        <scheme val="minor"/>
      </font>
      <numFmt numFmtId="0" formatCode="General"/>
      <alignment horizontal="center" vertical="center" textRotation="0" wrapText="0" indent="0" justifyLastLine="0" shrinkToFit="0" readingOrder="0"/>
      <border diagonalUp="0" diagonalDown="0">
        <left style="thin">
          <color indexed="64"/>
        </left>
        <right style="thin">
          <color indexed="64"/>
        </right>
        <top/>
        <bottom/>
        <vertical/>
        <horizontal/>
      </border>
      <protection locked="0" hidden="0"/>
    </dxf>
    <dxf>
      <font>
        <b val="0"/>
        <i val="0"/>
        <strike val="0"/>
        <condense val="0"/>
        <extend val="0"/>
        <outline val="0"/>
        <shadow val="0"/>
        <u val="none"/>
        <vertAlign val="baseline"/>
        <sz val="11"/>
        <color theme="1"/>
        <name val="Calibri"/>
        <scheme val="minor"/>
      </font>
      <numFmt numFmtId="0" formatCode="General"/>
      <alignment horizontal="left" vertical="center" textRotation="0" wrapText="0" indent="2" justifyLastLine="0" shrinkToFit="0" readingOrder="0"/>
      <border diagonalUp="0" diagonalDown="0">
        <left style="thin">
          <color indexed="64"/>
        </left>
        <right style="thin">
          <color indexed="64"/>
        </right>
        <top/>
        <bottom/>
        <vertical/>
        <horizontal/>
      </border>
      <protection locked="0" hidden="0"/>
    </dxf>
    <dxf>
      <border diagonalUp="0" diagonalDown="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2"/>
        <color theme="1"/>
        <name val="Calibri"/>
        <scheme val="minor"/>
      </font>
      <fill>
        <patternFill patternType="solid">
          <fgColor indexed="64"/>
          <bgColor theme="6"/>
        </patternFill>
      </fill>
      <alignment horizontal="center" vertical="center" textRotation="0" wrapText="0" indent="0" justifyLastLine="0" shrinkToFit="0" readingOrder="0"/>
      <border diagonalUp="0" diagonalDown="0" outline="0">
        <left style="thin">
          <color auto="1"/>
        </left>
        <right style="thin">
          <color auto="1"/>
        </right>
        <top/>
        <bottom/>
      </border>
    </dxf>
    <dxf>
      <fill>
        <patternFill>
          <bgColor rgb="FF92D050"/>
        </patternFill>
      </fill>
    </dxf>
    <dxf>
      <font>
        <b/>
        <i val="0"/>
      </font>
      <fill>
        <patternFill>
          <bgColor rgb="FFFF0000"/>
        </patternFill>
      </fill>
    </dxf>
    <dxf>
      <font>
        <b val="0"/>
        <i val="0"/>
      </font>
      <fill>
        <patternFill>
          <bgColor rgb="FF92D050"/>
        </patternFill>
      </fill>
    </dxf>
    <dxf>
      <font>
        <b/>
        <i val="0"/>
      </font>
      <fill>
        <patternFill>
          <bgColor rgb="FFFF0000"/>
        </patternFill>
      </fill>
    </dxf>
    <dxf>
      <font>
        <b/>
        <i/>
        <color theme="1"/>
      </font>
      <fill>
        <patternFill>
          <bgColor rgb="FFFF0000"/>
        </patternFill>
      </fill>
    </dxf>
    <dxf>
      <font>
        <b/>
        <i/>
        <color theme="1"/>
      </font>
      <fill>
        <patternFill>
          <bgColor rgb="FFF57B17"/>
        </patternFill>
      </fill>
    </dxf>
    <dxf>
      <font>
        <b val="0"/>
        <i val="0"/>
        <color theme="1"/>
      </font>
      <fill>
        <patternFill>
          <bgColor rgb="FFFFFF00"/>
        </patternFill>
      </fill>
    </dxf>
    <dxf>
      <fill>
        <patternFill>
          <bgColor rgb="FF00B050"/>
        </patternFill>
      </fill>
    </dxf>
    <dxf>
      <font>
        <b/>
        <i/>
        <color theme="1"/>
      </font>
      <fill>
        <patternFill>
          <bgColor rgb="FF92D050"/>
        </patternFill>
      </fill>
    </dxf>
    <dxf>
      <fill>
        <patternFill>
          <bgColor rgb="FFFFC7CE"/>
        </patternFill>
      </fill>
    </dxf>
    <dxf>
      <font>
        <color rgb="FF9C6500"/>
      </font>
      <fill>
        <patternFill>
          <bgColor rgb="FFFFEB9C"/>
        </patternFill>
      </fill>
    </dxf>
    <dxf>
      <font>
        <b/>
        <i/>
        <color theme="1"/>
      </font>
      <fill>
        <patternFill>
          <bgColor rgb="FF92D050"/>
        </patternFill>
      </fill>
    </dxf>
    <dxf>
      <font>
        <color rgb="FF9C0006"/>
      </font>
      <fill>
        <patternFill>
          <bgColor rgb="FFFFC7CE"/>
        </patternFill>
      </fill>
    </dxf>
    <dxf>
      <fill>
        <patternFill>
          <bgColor rgb="FFFFC7CE"/>
        </patternFill>
      </fill>
    </dxf>
    <dxf>
      <font>
        <b/>
        <i/>
        <color theme="1"/>
      </font>
      <fill>
        <patternFill>
          <bgColor rgb="FF92D050"/>
        </patternFill>
      </fill>
    </dxf>
    <dxf>
      <font>
        <color rgb="FF9C0006"/>
      </font>
      <fill>
        <patternFill>
          <bgColor rgb="FFFFC7CE"/>
        </patternFill>
      </fill>
    </dxf>
    <dxf>
      <font>
        <color rgb="FF9C0006"/>
      </font>
      <fill>
        <patternFill>
          <bgColor rgb="FFFFC7CE"/>
        </patternFill>
      </fill>
    </dxf>
    <dxf>
      <fill>
        <patternFill>
          <bgColor rgb="FFFFC7CE"/>
        </patternFill>
      </fill>
    </dxf>
    <dxf>
      <fill>
        <patternFill>
          <bgColor rgb="FFFFC7CE"/>
        </patternFill>
      </fill>
    </dxf>
    <dxf>
      <fill>
        <patternFill>
          <bgColor rgb="FFCCE9AD"/>
        </patternFill>
      </fill>
    </dxf>
  </dxfs>
  <tableStyles count="0" defaultTableStyle="TableStyleMedium2" defaultPivotStyle="PivotStyleMedium9"/>
  <colors>
    <mruColors>
      <color rgb="FFCCE9AD"/>
      <color rgb="FFABDB77"/>
      <color rgb="FFF57B17"/>
      <color rgb="FF9BBB5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pivotCacheDefinition" Target="pivotCache/pivotCacheDefinition1.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8"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view3D>
      <c:rotX val="15"/>
      <c:rotY val="20"/>
      <c:rAngAx val="0"/>
      <c:perspective val="30"/>
    </c:view3D>
    <c:floor>
      <c:thickness val="0"/>
    </c:floor>
    <c:sideWall>
      <c:thickness val="0"/>
    </c:sideWall>
    <c:backWall>
      <c:thickness val="0"/>
    </c:backWall>
    <c:plotArea>
      <c:layout/>
      <c:bar3DChart>
        <c:barDir val="col"/>
        <c:grouping val="clustered"/>
        <c:varyColors val="0"/>
        <c:ser>
          <c:idx val="0"/>
          <c:order val="0"/>
          <c:tx>
            <c:strRef>
              <c:f>'Fleet Rankings'!$B$13</c:f>
              <c:strCache>
                <c:ptCount val="1"/>
                <c:pt idx="0">
                  <c:v>0. Initiate</c:v>
                </c:pt>
              </c:strCache>
            </c:strRef>
          </c:tx>
          <c:invertIfNegative val="0"/>
          <c:val>
            <c:numRef>
              <c:f>'Fleet Rankings'!$C$13</c:f>
              <c:numCache>
                <c:formatCode>0.00%</c:formatCode>
                <c:ptCount val="1"/>
                <c:pt idx="0">
                  <c:v>0.565749235474006</c:v>
                </c:pt>
              </c:numCache>
            </c:numRef>
          </c:val>
        </c:ser>
        <c:ser>
          <c:idx val="1"/>
          <c:order val="1"/>
          <c:tx>
            <c:strRef>
              <c:f>'Fleet Rankings'!$B$14</c:f>
              <c:strCache>
                <c:ptCount val="1"/>
                <c:pt idx="0">
                  <c:v>1. Junior Member</c:v>
                </c:pt>
              </c:strCache>
            </c:strRef>
          </c:tx>
          <c:invertIfNegative val="0"/>
          <c:val>
            <c:numRef>
              <c:f>'Fleet Rankings'!$C$14</c:f>
              <c:numCache>
                <c:formatCode>0.00%</c:formatCode>
                <c:ptCount val="1"/>
                <c:pt idx="0">
                  <c:v>0.159021406727829</c:v>
                </c:pt>
              </c:numCache>
            </c:numRef>
          </c:val>
        </c:ser>
        <c:ser>
          <c:idx val="2"/>
          <c:order val="2"/>
          <c:tx>
            <c:strRef>
              <c:f>'Fleet Rankings'!$B$15</c:f>
              <c:strCache>
                <c:ptCount val="1"/>
                <c:pt idx="0">
                  <c:v>2. Member</c:v>
                </c:pt>
              </c:strCache>
            </c:strRef>
          </c:tx>
          <c:invertIfNegative val="0"/>
          <c:val>
            <c:numRef>
              <c:f>'Fleet Rankings'!$C$15</c:f>
              <c:numCache>
                <c:formatCode>0.00%</c:formatCode>
                <c:ptCount val="1"/>
                <c:pt idx="0">
                  <c:v>0.0978593272171254</c:v>
                </c:pt>
              </c:numCache>
            </c:numRef>
          </c:val>
        </c:ser>
        <c:ser>
          <c:idx val="3"/>
          <c:order val="3"/>
          <c:tx>
            <c:strRef>
              <c:f>'Fleet Rankings'!$B$16</c:f>
              <c:strCache>
                <c:ptCount val="1"/>
                <c:pt idx="0">
                  <c:v>3. Senior Member</c:v>
                </c:pt>
              </c:strCache>
            </c:strRef>
          </c:tx>
          <c:invertIfNegative val="0"/>
          <c:val>
            <c:numRef>
              <c:f>'Fleet Rankings'!$C$16</c:f>
              <c:numCache>
                <c:formatCode>0.00%</c:formatCode>
                <c:ptCount val="1"/>
                <c:pt idx="0">
                  <c:v>0.0458715596330275</c:v>
                </c:pt>
              </c:numCache>
            </c:numRef>
          </c:val>
        </c:ser>
        <c:ser>
          <c:idx val="4"/>
          <c:order val="4"/>
          <c:tx>
            <c:strRef>
              <c:f>'Fleet Rankings'!$B$17</c:f>
              <c:strCache>
                <c:ptCount val="1"/>
                <c:pt idx="0">
                  <c:v>4. Consul Initiate</c:v>
                </c:pt>
              </c:strCache>
            </c:strRef>
          </c:tx>
          <c:invertIfNegative val="0"/>
          <c:val>
            <c:numRef>
              <c:f>'Fleet Rankings'!$C$17</c:f>
              <c:numCache>
                <c:formatCode>0.00%</c:formatCode>
                <c:ptCount val="1"/>
                <c:pt idx="0">
                  <c:v>0.0458715596330275</c:v>
                </c:pt>
              </c:numCache>
            </c:numRef>
          </c:val>
        </c:ser>
        <c:ser>
          <c:idx val="5"/>
          <c:order val="5"/>
          <c:tx>
            <c:strRef>
              <c:f>'Fleet Rankings'!$B$18</c:f>
              <c:strCache>
                <c:ptCount val="1"/>
                <c:pt idx="0">
                  <c:v>5. Council Member</c:v>
                </c:pt>
              </c:strCache>
            </c:strRef>
          </c:tx>
          <c:invertIfNegative val="0"/>
          <c:val>
            <c:numRef>
              <c:f>'Fleet Rankings'!$C$18</c:f>
              <c:numCache>
                <c:formatCode>0.00%</c:formatCode>
                <c:ptCount val="1"/>
                <c:pt idx="0">
                  <c:v>0.0397553516819572</c:v>
                </c:pt>
              </c:numCache>
            </c:numRef>
          </c:val>
        </c:ser>
        <c:ser>
          <c:idx val="6"/>
          <c:order val="6"/>
          <c:tx>
            <c:strRef>
              <c:f>'Fleet Rankings'!$B$19</c:f>
              <c:strCache>
                <c:ptCount val="1"/>
                <c:pt idx="0">
                  <c:v>6. Senior Council</c:v>
                </c:pt>
              </c:strCache>
            </c:strRef>
          </c:tx>
          <c:invertIfNegative val="0"/>
          <c:val>
            <c:numRef>
              <c:f>'Fleet Rankings'!$C$19</c:f>
              <c:numCache>
                <c:formatCode>0.00%</c:formatCode>
                <c:ptCount val="1"/>
                <c:pt idx="0">
                  <c:v>0.0428134556574923</c:v>
                </c:pt>
              </c:numCache>
            </c:numRef>
          </c:val>
        </c:ser>
        <c:dLbls>
          <c:showLegendKey val="0"/>
          <c:showVal val="0"/>
          <c:showCatName val="0"/>
          <c:showSerName val="0"/>
          <c:showPercent val="0"/>
          <c:showBubbleSize val="0"/>
        </c:dLbls>
        <c:gapWidth val="150"/>
        <c:shape val="box"/>
        <c:axId val="643776776"/>
        <c:axId val="643782760"/>
        <c:axId val="0"/>
      </c:bar3DChart>
      <c:catAx>
        <c:axId val="643776776"/>
        <c:scaling>
          <c:orientation val="minMax"/>
        </c:scaling>
        <c:delete val="0"/>
        <c:axPos val="b"/>
        <c:majorTickMark val="out"/>
        <c:minorTickMark val="none"/>
        <c:tickLblPos val="nextTo"/>
        <c:crossAx val="643782760"/>
        <c:crosses val="autoZero"/>
        <c:auto val="1"/>
        <c:lblAlgn val="ctr"/>
        <c:lblOffset val="100"/>
        <c:noMultiLvlLbl val="0"/>
      </c:catAx>
      <c:valAx>
        <c:axId val="643782760"/>
        <c:scaling>
          <c:orientation val="minMax"/>
        </c:scaling>
        <c:delete val="0"/>
        <c:axPos val="l"/>
        <c:majorGridlines/>
        <c:numFmt formatCode="0.00%" sourceLinked="1"/>
        <c:majorTickMark val="out"/>
        <c:minorTickMark val="none"/>
        <c:tickLblPos val="nextTo"/>
        <c:crossAx val="643776776"/>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view3D>
      <c:rotX val="15"/>
      <c:rotY val="20"/>
      <c:rAngAx val="0"/>
      <c:perspective val="30"/>
    </c:view3D>
    <c:floor>
      <c:thickness val="0"/>
    </c:floor>
    <c:sideWall>
      <c:thickness val="0"/>
    </c:sideWall>
    <c:backWall>
      <c:thickness val="0"/>
    </c:backWall>
    <c:plotArea>
      <c:layout/>
      <c:bar3DChart>
        <c:barDir val="col"/>
        <c:grouping val="percentStacked"/>
        <c:varyColors val="0"/>
        <c:ser>
          <c:idx val="0"/>
          <c:order val="0"/>
          <c:tx>
            <c:strRef>
              <c:f>'Fleet Rankings'!$I$2</c:f>
              <c:strCache>
                <c:ptCount val="1"/>
                <c:pt idx="0">
                  <c:v>Players On Webpage</c:v>
                </c:pt>
              </c:strCache>
            </c:strRef>
          </c:tx>
          <c:invertIfNegative val="0"/>
          <c:dPt>
            <c:idx val="0"/>
            <c:invertIfNegative val="0"/>
            <c:bubble3D val="0"/>
            <c:spPr>
              <a:solidFill>
                <a:srgbClr val="00B050"/>
              </a:solidFill>
            </c:spPr>
          </c:dPt>
          <c:dLbls>
            <c:dLbl>
              <c:idx val="0"/>
              <c:layout>
                <c:manualLayout>
                  <c:x val="0.0273504244053652"/>
                  <c:y val="-0.00307929101627757"/>
                </c:manualLayout>
              </c:layout>
              <c:showLegendKey val="0"/>
              <c:showVal val="1"/>
              <c:showCatName val="0"/>
              <c:showSerName val="0"/>
              <c:showPercent val="0"/>
              <c:showBubbleSize val="0"/>
            </c:dLbl>
            <c:showLegendKey val="0"/>
            <c:showVal val="1"/>
            <c:showCatName val="0"/>
            <c:showSerName val="0"/>
            <c:showPercent val="0"/>
            <c:showBubbleSize val="0"/>
            <c:showLeaderLines val="0"/>
          </c:dLbls>
          <c:val>
            <c:numRef>
              <c:f>'Fleet Rankings'!$H$3</c:f>
              <c:numCache>
                <c:formatCode>0.0000%</c:formatCode>
                <c:ptCount val="1"/>
                <c:pt idx="0">
                  <c:v>0.186666666666667</c:v>
                </c:pt>
              </c:numCache>
            </c:numRef>
          </c:val>
        </c:ser>
        <c:ser>
          <c:idx val="1"/>
          <c:order val="1"/>
          <c:tx>
            <c:strRef>
              <c:f>'Fleet Rankings'!$K$2</c:f>
              <c:strCache>
                <c:ptCount val="1"/>
                <c:pt idx="0">
                  <c:v>Total Players</c:v>
                </c:pt>
              </c:strCache>
            </c:strRef>
          </c:tx>
          <c:invertIfNegative val="0"/>
          <c:val>
            <c:numLit>
              <c:formatCode>General</c:formatCode>
              <c:ptCount val="1"/>
              <c:pt idx="0">
                <c:v>1.0</c:v>
              </c:pt>
            </c:numLit>
          </c:val>
        </c:ser>
        <c:dLbls>
          <c:showLegendKey val="0"/>
          <c:showVal val="0"/>
          <c:showCatName val="0"/>
          <c:showSerName val="0"/>
          <c:showPercent val="0"/>
          <c:showBubbleSize val="0"/>
        </c:dLbls>
        <c:gapWidth val="150"/>
        <c:shape val="cylinder"/>
        <c:axId val="643095384"/>
        <c:axId val="643092392"/>
        <c:axId val="0"/>
      </c:bar3DChart>
      <c:catAx>
        <c:axId val="643095384"/>
        <c:scaling>
          <c:orientation val="minMax"/>
        </c:scaling>
        <c:delete val="0"/>
        <c:axPos val="b"/>
        <c:majorTickMark val="out"/>
        <c:minorTickMark val="none"/>
        <c:tickLblPos val="nextTo"/>
        <c:crossAx val="643092392"/>
        <c:crosses val="autoZero"/>
        <c:auto val="1"/>
        <c:lblAlgn val="ctr"/>
        <c:lblOffset val="100"/>
        <c:noMultiLvlLbl val="0"/>
      </c:catAx>
      <c:valAx>
        <c:axId val="643092392"/>
        <c:scaling>
          <c:orientation val="minMax"/>
        </c:scaling>
        <c:delete val="0"/>
        <c:axPos val="l"/>
        <c:majorGridlines/>
        <c:numFmt formatCode="0%" sourceLinked="1"/>
        <c:majorTickMark val="out"/>
        <c:minorTickMark val="none"/>
        <c:tickLblPos val="nextTo"/>
        <c:crossAx val="643095384"/>
        <c:crosses val="autoZero"/>
        <c:crossBetween val="between"/>
      </c:valAx>
    </c:plotArea>
    <c:legend>
      <c:legendPos val="r"/>
      <c:layout/>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pieChart>
        <c:varyColors val="1"/>
        <c:ser>
          <c:idx val="0"/>
          <c:order val="0"/>
          <c:explosion val="10"/>
          <c:dPt>
            <c:idx val="0"/>
            <c:bubble3D val="0"/>
            <c:explosion val="0"/>
            <c:spPr>
              <a:solidFill>
                <a:srgbClr val="00B050"/>
              </a:solidFill>
            </c:spPr>
          </c:dPt>
          <c:dPt>
            <c:idx val="1"/>
            <c:bubble3D val="0"/>
            <c:explosion val="0"/>
            <c:spPr>
              <a:solidFill>
                <a:srgbClr val="FFFF00"/>
              </a:solidFill>
            </c:spPr>
          </c:dPt>
          <c:dPt>
            <c:idx val="2"/>
            <c:bubble3D val="0"/>
            <c:explosion val="0"/>
            <c:spPr>
              <a:solidFill>
                <a:srgbClr val="FFC000"/>
              </a:solidFill>
            </c:spPr>
          </c:dPt>
          <c:dPt>
            <c:idx val="3"/>
            <c:bubble3D val="0"/>
            <c:explosion val="25"/>
            <c:spPr>
              <a:solidFill>
                <a:srgbClr val="FF0000"/>
              </a:solidFill>
            </c:spPr>
          </c:dPt>
          <c:cat>
            <c:strRef>
              <c:f>'Tables Graphs'!$L$53:$L$56</c:f>
              <c:strCache>
                <c:ptCount val="4"/>
                <c:pt idx="0">
                  <c:v>1 month</c:v>
                </c:pt>
                <c:pt idx="1">
                  <c:v>2 to 4 months</c:v>
                </c:pt>
                <c:pt idx="2">
                  <c:v>4 to 6 months</c:v>
                </c:pt>
                <c:pt idx="3">
                  <c:v>6 months or more</c:v>
                </c:pt>
              </c:strCache>
            </c:strRef>
          </c:cat>
          <c:val>
            <c:numRef>
              <c:f>'Tables Graphs'!$K$53:$K$56</c:f>
              <c:numCache>
                <c:formatCode>General</c:formatCode>
                <c:ptCount val="4"/>
                <c:pt idx="0">
                  <c:v>195.0</c:v>
                </c:pt>
                <c:pt idx="1">
                  <c:v>86.0</c:v>
                </c:pt>
                <c:pt idx="2">
                  <c:v>46.0</c:v>
                </c:pt>
                <c:pt idx="3">
                  <c:v>0.0</c:v>
                </c:pt>
              </c:numCache>
            </c:numRef>
          </c:val>
        </c:ser>
        <c:dLbls>
          <c:showLegendKey val="0"/>
          <c:showVal val="0"/>
          <c:showCatName val="0"/>
          <c:showSerName val="0"/>
          <c:showPercent val="0"/>
          <c:showBubbleSize val="0"/>
          <c:showLeaderLines val="1"/>
        </c:dLbls>
        <c:firstSliceAng val="0"/>
      </c:pieChart>
    </c:plotArea>
    <c:legend>
      <c:legendPos val="r"/>
      <c:layout/>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view3D>
      <c:rotX val="15"/>
      <c:rotY val="20"/>
      <c:rAngAx val="1"/>
    </c:view3D>
    <c:floor>
      <c:thickness val="0"/>
    </c:floor>
    <c:sideWall>
      <c:thickness val="0"/>
    </c:sideWall>
    <c:backWall>
      <c:thickness val="0"/>
    </c:backWall>
    <c:plotArea>
      <c:layout/>
      <c:bar3DChart>
        <c:barDir val="col"/>
        <c:grouping val="percentStacked"/>
        <c:varyColors val="0"/>
        <c:ser>
          <c:idx val="1"/>
          <c:order val="0"/>
          <c:tx>
            <c:v>Players</c:v>
          </c:tx>
          <c:invertIfNegative val="0"/>
          <c:dPt>
            <c:idx val="0"/>
            <c:invertIfNegative val="0"/>
            <c:bubble3D val="0"/>
            <c:spPr>
              <a:solidFill>
                <a:srgbClr val="92D050"/>
              </a:solidFill>
            </c:spPr>
          </c:dPt>
          <c:val>
            <c:numRef>
              <c:f>'Tables Graphs'!$I$86</c:f>
              <c:numCache>
                <c:formatCode>0.0000%</c:formatCode>
                <c:ptCount val="1"/>
                <c:pt idx="0">
                  <c:v>0.688073394495413</c:v>
                </c:pt>
              </c:numCache>
            </c:numRef>
          </c:val>
        </c:ser>
        <c:ser>
          <c:idx val="0"/>
          <c:order val="1"/>
          <c:tx>
            <c:v>Characters</c:v>
          </c:tx>
          <c:invertIfNegative val="0"/>
          <c:val>
            <c:numRef>
              <c:f>'Tables Graphs'!$I$85</c:f>
              <c:numCache>
                <c:formatCode>0.0000%</c:formatCode>
                <c:ptCount val="1"/>
                <c:pt idx="0">
                  <c:v>0.311926605504587</c:v>
                </c:pt>
              </c:numCache>
            </c:numRef>
          </c:val>
        </c:ser>
        <c:dLbls>
          <c:showLegendKey val="0"/>
          <c:showVal val="0"/>
          <c:showCatName val="0"/>
          <c:showSerName val="0"/>
          <c:showPercent val="0"/>
          <c:showBubbleSize val="0"/>
        </c:dLbls>
        <c:gapWidth val="150"/>
        <c:shape val="box"/>
        <c:axId val="643041432"/>
        <c:axId val="643038440"/>
        <c:axId val="0"/>
      </c:bar3DChart>
      <c:catAx>
        <c:axId val="643041432"/>
        <c:scaling>
          <c:orientation val="minMax"/>
        </c:scaling>
        <c:delete val="0"/>
        <c:axPos val="b"/>
        <c:majorTickMark val="out"/>
        <c:minorTickMark val="none"/>
        <c:tickLblPos val="nextTo"/>
        <c:crossAx val="643038440"/>
        <c:crosses val="autoZero"/>
        <c:auto val="1"/>
        <c:lblAlgn val="ctr"/>
        <c:lblOffset val="100"/>
        <c:noMultiLvlLbl val="0"/>
      </c:catAx>
      <c:valAx>
        <c:axId val="643038440"/>
        <c:scaling>
          <c:orientation val="minMax"/>
        </c:scaling>
        <c:delete val="0"/>
        <c:axPos val="l"/>
        <c:majorGridlines/>
        <c:numFmt formatCode="0%" sourceLinked="1"/>
        <c:majorTickMark val="out"/>
        <c:minorTickMark val="none"/>
        <c:tickLblPos val="nextTo"/>
        <c:crossAx val="643041432"/>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4" Type="http://schemas.openxmlformats.org/officeDocument/2006/relationships/chart" Target="../charts/chart4.xml"/><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oneCellAnchor>
    <xdr:from>
      <xdr:col>1</xdr:col>
      <xdr:colOff>47626</xdr:colOff>
      <xdr:row>32</xdr:row>
      <xdr:rowOff>66675</xdr:rowOff>
    </xdr:from>
    <xdr:ext cx="1809750" cy="6857999"/>
    <xdr:sp macro="" textlink="">
      <xdr:nvSpPr>
        <xdr:cNvPr id="2" name="TextBox 1"/>
        <xdr:cNvSpPr txBox="1"/>
      </xdr:nvSpPr>
      <xdr:spPr>
        <a:xfrm>
          <a:off x="361951" y="6905625"/>
          <a:ext cx="1809750" cy="6857999"/>
        </a:xfrm>
        <a:prstGeom prst="rect">
          <a:avLst/>
        </a:prstGeom>
        <a:solidFill>
          <a:schemeClr val="tx2">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a:effectLst/>
            </a:rPr>
            <a:t>Initiate to Junior Member = 51000 Lifetime Fleet Credits earned*.</a:t>
          </a:r>
          <a:br>
            <a:rPr lang="en-US">
              <a:effectLst/>
            </a:rPr>
          </a:br>
          <a:r>
            <a:rPr lang="en-US">
              <a:effectLst/>
            </a:rPr>
            <a:t/>
          </a:r>
          <a:br>
            <a:rPr lang="en-US">
              <a:effectLst/>
            </a:rPr>
          </a:br>
          <a:r>
            <a:rPr lang="en-US">
              <a:effectLst/>
            </a:rPr>
            <a:t>Junior Member to Member = 306000 Lifetime Fleet Credits earned* and Space PVP vs Consul or Senior Consul. You must show flight proficiency and adaptability. Winning is not required.</a:t>
          </a:r>
          <a:br>
            <a:rPr lang="en-US">
              <a:effectLst/>
            </a:rPr>
          </a:br>
          <a:r>
            <a:rPr lang="en-US">
              <a:effectLst/>
            </a:rPr>
            <a:t/>
          </a:r>
          <a:br>
            <a:rPr lang="en-US">
              <a:effectLst/>
            </a:rPr>
          </a:br>
          <a:r>
            <a:rPr lang="en-US">
              <a:effectLst/>
            </a:rPr>
            <a:t>Member to Senior Member = 1581000 Lifetime Fleet Credits earned* and Ground PVP vs Consul or Senior Consul, and successfully lead an STF. You must show strategic thinking. Winning the PVP is not required. The STF you lead must finish successfully; achieving the optional not required.</a:t>
          </a:r>
          <a:br>
            <a:rPr lang="en-US">
              <a:effectLst/>
            </a:rPr>
          </a:br>
          <a:r>
            <a:rPr lang="en-US">
              <a:effectLst/>
            </a:rPr>
            <a:t/>
          </a:r>
          <a:br>
            <a:rPr lang="en-US">
              <a:effectLst/>
            </a:rPr>
          </a:br>
          <a:r>
            <a:rPr lang="en-US">
              <a:effectLst/>
            </a:rPr>
            <a:t>Senior Member to Consul Initiate = Candidates need to show Fleet Spirit, exemplary leadership, and go-to spirit. These candidates will be reviewed by the council upon referral</a:t>
          </a:r>
          <a:br>
            <a:rPr lang="en-US">
              <a:effectLst/>
            </a:rPr>
          </a:br>
          <a:r>
            <a:rPr lang="en-US">
              <a:effectLst/>
            </a:rPr>
            <a:t/>
          </a:r>
          <a:br>
            <a:rPr lang="en-US">
              <a:effectLst/>
            </a:rPr>
          </a:br>
          <a:r>
            <a:rPr lang="en-US">
              <a:effectLst/>
            </a:rPr>
            <a:t>* Evaluated on either UFP or KDF, across all characters on that side. For example, if you have two characters on UFP, and together they've earned 51000 LFC, you qualify for the promotion.</a:t>
          </a:r>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3</xdr:col>
      <xdr:colOff>319087</xdr:colOff>
      <xdr:row>3</xdr:row>
      <xdr:rowOff>171449</xdr:rowOff>
    </xdr:from>
    <xdr:to>
      <xdr:col>7</xdr:col>
      <xdr:colOff>552450</xdr:colOff>
      <xdr:row>24</xdr:row>
      <xdr:rowOff>123824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271462</xdr:colOff>
      <xdr:row>27</xdr:row>
      <xdr:rowOff>142874</xdr:rowOff>
    </xdr:from>
    <xdr:to>
      <xdr:col>7</xdr:col>
      <xdr:colOff>638175</xdr:colOff>
      <xdr:row>49</xdr:row>
      <xdr:rowOff>76200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300036</xdr:colOff>
      <xdr:row>51</xdr:row>
      <xdr:rowOff>85724</xdr:rowOff>
    </xdr:from>
    <xdr:to>
      <xdr:col>7</xdr:col>
      <xdr:colOff>676275</xdr:colOff>
      <xdr:row>73</xdr:row>
      <xdr:rowOff>114300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428625</xdr:colOff>
      <xdr:row>77</xdr:row>
      <xdr:rowOff>42861</xdr:rowOff>
    </xdr:from>
    <xdr:to>
      <xdr:col>7</xdr:col>
      <xdr:colOff>714376</xdr:colOff>
      <xdr:row>99</xdr:row>
      <xdr:rowOff>95250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uthor" refreshedDate="41129.649042592595" createdVersion="4" refreshedVersion="4" minRefreshableVersion="3" recordCount="1030">
  <cacheSource type="worksheet">
    <worksheetSource name="Table1"/>
  </cacheSource>
  <cacheFields count="10">
    <cacheField name="Character name" numFmtId="0">
      <sharedItems containsBlank="1" containsMixedTypes="1" containsNumber="1" containsInteger="1" minValue="118" maxValue="118" count="348">
        <n v="118"/>
        <s v="1 of 12"/>
        <s v="Aaron"/>
        <s v="Abay"/>
        <s v="Abraxas"/>
        <s v="Adam"/>
        <s v="Adams"/>
        <s v="Adan"/>
        <s v="Adira"/>
        <s v="Adough"/>
        <s v="Aeru"/>
        <s v="Aidan"/>
        <s v="Alerai"/>
        <s v="Alex"/>
        <s v="Amadaeus"/>
        <s v="Aneka"/>
        <s v="Aneko"/>
        <s v="Anthus"/>
        <s v="Anthus-ENG"/>
        <s v="Apophis"/>
        <s v="Archas"/>
        <s v="ASHUR"/>
        <s v="Bambera"/>
        <s v="Bayonetta"/>
        <s v="Beaumont"/>
        <s v="Beel Zabub"/>
        <s v="Beetlejuice"/>
        <s v="Beral"/>
        <s v="Bertinelli"/>
        <s v="Betsuni"/>
        <s v="Bichop"/>
        <s v="Bisk"/>
        <s v="Blacktree"/>
        <s v="Bopaad"/>
        <s v="Bran"/>
        <s v="Brence"/>
        <s v="Caitlain Pharn"/>
        <s v="Cali'ban"/>
        <s v="Carenza"/>
        <s v="Carmen Rosita Jad'nia"/>
        <s v="Carmondai"/>
        <s v="Catwoman"/>
        <s v="Cece"/>
        <s v="Celicia"/>
        <s v="ceraphid"/>
        <s v="Charles"/>
        <s v="Chase"/>
        <s v="Chipmunk"/>
        <s v="Cho'Koth"/>
        <s v="Chris"/>
        <s v="Christoper"/>
        <s v="Claire"/>
        <s v="Connor"/>
        <s v="Cultastica"/>
        <s v="Cyrilmak"/>
        <s v="Daniel"/>
        <s v="Darth Amidala"/>
        <s v="DarthSage"/>
        <s v="Da'vil"/>
        <s v="Daville Stargazer"/>
        <s v="De Vries"/>
        <s v="Deathicate"/>
        <s v="Deimos"/>
        <s v="Dinesy"/>
        <s v="Djarzenian"/>
        <s v="Donovan"/>
        <s v="Douglas"/>
        <s v="Drake"/>
        <s v="Dumat"/>
        <s v="Duncan"/>
        <s v="Ehjoss"/>
        <s v="Eighteen"/>
        <s v="Ejin"/>
        <s v="Elnora"/>
        <s v="Ely McDermot"/>
        <s v="Emerson"/>
        <s v="Enoch Dax"/>
        <s v="Eragon"/>
        <s v="Ethelwolfe"/>
        <s v="Eugene West"/>
        <s v="Evach"/>
        <s v="Evak"/>
        <s v="Ezekiel"/>
        <s v="Face"/>
        <s v="Fagen"/>
        <s v="Faith"/>
        <s v="Faye"/>
        <s v="Fermi"/>
        <s v="Flik"/>
        <s v="Fluffy"/>
        <s v="Fox"/>
        <s v="FranknFurter"/>
        <s v="George"/>
        <s v="Gingavitis"/>
        <s v="Goodmane"/>
        <s v="Gothar"/>
        <s v="Grey"/>
        <s v="Grizster"/>
        <s v="Halleck"/>
        <s v="Haralion"/>
        <s v="Haru"/>
        <s v="Hass"/>
        <s v="Hayden"/>
        <s v="Heather"/>
        <s v="Hell Hound 911"/>
        <s v="Hermione"/>
        <s v="heroesA"/>
        <s v="Hoku"/>
        <s v="Hon Wey"/>
        <s v="HUDSON"/>
        <s v="Hurrikane"/>
        <s v="Hutageg"/>
        <s v="Ineluki"/>
        <s v="Inemy"/>
        <s v="Ishira Aoshi"/>
        <s v="Jadcia"/>
        <s v="Jadzia"/>
        <s v="James"/>
        <s v="James T Blob"/>
        <s v="Jane"/>
        <s v="Jariz"/>
        <s v="Jazz"/>
        <s v="Jeaneous"/>
        <s v="Jezez"/>
        <s v="Jinod"/>
        <s v="John Luc"/>
        <s v="John Martin"/>
        <s v="John T mayson"/>
        <s v="Jon Tech"/>
        <s v="Jonathan Donistan"/>
        <s v="Jordan"/>
        <s v="Juniio"/>
        <s v="Juran"/>
        <s v="Justin"/>
        <s v="Kaarg"/>
        <s v="Kah'Dukhr"/>
        <s v="Kalkin"/>
        <s v="Karela SCI"/>
        <s v="Kahtarina"/>
        <s v="Katy"/>
        <s v="Kaybayen"/>
        <s v="Keana"/>
        <s v="Keili"/>
        <s v="Kelly T. Grier"/>
        <s v="Kelway"/>
        <s v="Kemloor"/>
        <s v="Kemsci"/>
        <s v="Kemtac"/>
        <s v="Kenton"/>
        <s v="Kepler"/>
        <s v="Kersar"/>
        <s v="Keru"/>
        <s v="Kexx"/>
        <s v="Keyid"/>
        <s v="Kirian"/>
        <s v="Kits"/>
        <s v="Kitty"/>
        <s v="Klak"/>
        <s v="K'Les"/>
        <s v="Kolve"/>
        <s v="Kon Emaka"/>
        <s v="krallous"/>
        <s v="Krawll"/>
        <s v="Larou"/>
        <s v="Leaia"/>
        <s v="Leandro"/>
        <s v="Lemmy"/>
        <s v="Leonardo"/>
        <s v="Leviticus"/>
        <s v="Lexi"/>
        <s v="Liam"/>
        <s v="Liem"/>
        <s v="LIFETAKR"/>
        <s v="Lilah"/>
        <s v="LilBastar'd"/>
        <s v="Lisa"/>
        <s v="Locke"/>
        <s v="Logan"/>
        <s v="Lou Armstrong"/>
        <s v="Lumus"/>
        <s v="Lykiel"/>
        <s v="Mack"/>
        <s v="Mackenzie"/>
        <s v="Magno Lon"/>
        <s v="Magnus"/>
        <s v="Maiek"/>
        <s v="Makoto Aoshi"/>
        <s v="Maktreknotwar"/>
        <s v="Mancel"/>
        <s v="Mellodii"/>
        <s v="M'eow"/>
        <s v="Meraxes"/>
        <s v="Michael"/>
        <s v="Mickalie"/>
        <s v="mike"/>
        <s v="Miles"/>
        <s v="Miri"/>
        <s v="Misha"/>
        <s v="Miss Vr"/>
        <s v="Moro"/>
        <s v="Mossimo"/>
        <s v="MOUSE"/>
        <s v="M'Ralla"/>
        <s v="Murasaki"/>
        <s v="M'Ztaan"/>
        <s v="Neane"/>
        <s v="Nessas"/>
        <s v="Nightshade"/>
        <s v="Nika"/>
        <s v="Nine"/>
        <s v="Nivasyth"/>
        <s v="Noil"/>
        <s v="Ossan"/>
        <s v="Otto Von Bismarck"/>
        <s v="Pahis La Forge"/>
        <s v="Paul"/>
        <s v="Peter"/>
        <s v="Plump"/>
        <s v="Porkins"/>
        <s v="Price"/>
        <s v="Psyla"/>
        <s v="Pump'kin"/>
        <s v="Qwell"/>
        <s v="ragnar"/>
        <s v="Ratzap"/>
        <s v="Rayenak"/>
        <s v="Reama"/>
        <s v="Reaper"/>
        <s v="Reia"/>
        <s v="Reilly"/>
        <s v="Revan"/>
        <s v="Rich"/>
        <s v="Rikos"/>
        <s v="Robrwoman"/>
        <s v="Roland Keifer"/>
        <s v="rollo"/>
        <s v="R'Reon"/>
        <s v="Ryeseda"/>
        <s v="Ryker.Two"/>
        <s v="Rysian"/>
        <s v="Ryumi"/>
        <s v="Samurai_Pumpkin"/>
        <s v="sap"/>
        <s v="Sar"/>
        <s v="SarBorg"/>
        <s v="SarSFE"/>
        <s v="Saryll"/>
        <s v="ScubaSteve"/>
        <s v="Seldon"/>
        <s v="Selene"/>
        <s v="Serrana"/>
        <s v="Setuna"/>
        <s v="Sevenn 0f Nine"/>
        <s v="SGT VANCE"/>
        <s v="Shakaar"/>
        <s v="Shameka"/>
        <s v="Shani"/>
        <s v="Shann K'Wren"/>
        <s v="Shaweef"/>
        <s v="Shiken"/>
        <s v="Shoopaman"/>
        <s v="Shoopaman TAC"/>
        <s v="silver"/>
        <s v="SilverSFT"/>
        <s v="silvette"/>
        <s v="Simok"/>
        <s v="Siom"/>
        <s v="Six"/>
        <s v="Siz"/>
        <s v="Skar'lette Thy'rx"/>
        <s v="Skarmin"/>
        <s v="Skeeve"/>
        <s v="smudge"/>
        <s v="Snugglesaurus"/>
        <s v="Socrates"/>
        <s v="Sohtoh"/>
        <s v="Solok"/>
        <s v="Sooty"/>
        <s v="Spuma"/>
        <s v="Ssaed"/>
        <s v="Ssaed Thraisihaer"/>
        <s v="Ssaedeyiv"/>
        <s v="Ssaedeyiv Tr'Traisihaer"/>
        <s v="Star"/>
        <s v="Steel"/>
        <s v="striker"/>
        <s v="Stryker"/>
        <s v="Suekyen"/>
        <s v="Sulak"/>
        <s v="Sylar"/>
        <s v="Sysal"/>
        <s v="Taia"/>
        <s v="Talana"/>
        <s v="Tanthal"/>
        <s v="Taurek"/>
        <s v="T'Bena"/>
        <s v="Ten"/>
        <s v="The Doctor"/>
        <s v="Thirteen"/>
        <s v="Thrane Ch'Shras"/>
        <s v="Tico"/>
        <s v="Tilot"/>
        <s v="Tipsy"/>
        <s v="Tipsy Ten"/>
        <s v="T'Lak"/>
        <s v="Tohuq"/>
        <s v="Torias Dax"/>
        <s v="Travis"/>
        <s v="Tristan Bold"/>
        <s v="Truenight"/>
        <s v="T'Shara"/>
        <s v="T'Shemop"/>
        <s v="Tu'Bad"/>
        <s v="tucker"/>
        <s v="Tudra"/>
        <s v="Tyderia"/>
        <s v="Tyderium"/>
        <s v="Tydir"/>
        <s v="Tylaria"/>
        <s v="Tyr"/>
        <s v="Valamara"/>
        <s v="Vanis"/>
        <s v="varo"/>
        <s v="Vasz"/>
        <s v="Venussa"/>
        <s v="Verindi"/>
        <s v="Victor Daywalker"/>
        <s v="Victor Goryal"/>
        <s v="Viktron"/>
        <s v="Virtual"/>
        <s v="Vito"/>
        <s v="Vol"/>
        <s v="Vorgar"/>
        <s v="Wahak"/>
        <s v="Wahkan"/>
        <s v="Whiskers"/>
        <s v="Whittle"/>
        <s v="Wienerblut"/>
        <s v="Wolfton"/>
        <s v="xavi"/>
        <s v="Xaxan"/>
        <s v="Yeduz"/>
        <s v="Zazon"/>
        <s v="Zeke"/>
        <s v="Zoimi"/>
        <s v="Zoune"/>
        <s v="Zrooper"/>
        <m/>
      </sharedItems>
    </cacheField>
    <cacheField name="At Handle" numFmtId="0">
      <sharedItems containsBlank="1" count="244">
        <s v="kaplan3001"/>
        <s v="Ariakes"/>
        <s v="Pyroyoyo"/>
        <s v="whitewolf007"/>
        <s v="martijn84"/>
        <s v="neoadam"/>
        <s v="sega1988"/>
        <s v="Captain_Hadrian"/>
        <s v="G606"/>
        <s v="wefdsfs"/>
        <s v="vykorprime"/>
        <s v="4idan"/>
        <s v="alerai"/>
        <s v="EagleXT"/>
        <s v="Dailey010"/>
        <s v="dewycheatemandhowe"/>
        <s v="shaunmountfrord"/>
        <s v="dragonhighlordapophis"/>
        <s v="chedder666"/>
        <s v="johnsg9909"/>
        <s v="Khaos_Silva"/>
        <s v="ImmortalSelene"/>
        <s v="SamoanJedi"/>
        <s v="XenoXarcavian"/>
        <s v="Beatlejoose"/>
        <s v="ImpulsePurchase"/>
        <s v="Mossimo_Barbarossa"/>
        <s v="Sysop"/>
        <s v="Bichop"/>
        <s v="foxboxpdx"/>
        <s v="mblacktree"/>
        <s v="PliskenWA"/>
        <s v="Shiken"/>
        <s v="Eversun"/>
        <s v="Volgron"/>
        <s v="Flash33"/>
        <s v="Carmondai"/>
        <s v="jimTblob"/>
        <s v="Kekoa"/>
        <s v="ceraphid"/>
        <s v="csljr1"/>
        <s v="biglouie"/>
        <s v="snugglesaurus"/>
        <s v="Kotheris"/>
        <s v="XWRed5W3"/>
        <s v="bdwestfall"/>
        <s v="Maelstrom04"/>
        <s v="tubatitan88"/>
        <s v="cultoo"/>
        <s v="Cyrilmak"/>
        <s v="Isswar"/>
        <s v="darthsage00"/>
        <s v="Da-vil"/>
        <s v="Joebaby2775"/>
        <s v="HouseAtreides"/>
        <s v="futurespuds1"/>
        <s v="Messmint"/>
        <s v="Dinesyboy"/>
        <s v="djarzenian"/>
        <s v="Malmagor"/>
        <s v="Incendium"/>
        <s v="Tanthal"/>
        <s v="technocricket"/>
        <s v="VodkaTonic"/>
        <s v="seaquest3062"/>
        <s v="Dojuk"/>
        <s v="DuggyVersus"/>
        <s v="LastErr"/>
        <s v="Matchoo"/>
        <s v="ethelwolfe"/>
        <s v="kereto"/>
        <s v="SBC0021"/>
        <s v="TimecopE01"/>
        <s v="Sagen"/>
        <s v="Ratzap"/>
        <s v="Kemloor"/>
        <s v="Terahn"/>
        <s v="braness"/>
        <s v="goyaface"/>
        <s v="grizbit"/>
        <s v="ntup1234"/>
        <s v="grizster"/>
        <s v="halarel"/>
        <s v="Echo08"/>
        <s v="mosskiller96"/>
        <s v="Blk-ops"/>
        <s v="spock772"/>
        <s v="heroesangels00"/>
        <s v="Radil"/>
        <s v="skevven"/>
        <s v="stealth8472"/>
        <s v="Hurrikane8504"/>
        <s v="Hellfire54901"/>
        <s v="Tohuq"/>
        <s v="Image_of_Hades"/>
        <s v="TshenQin"/>
        <s v="zergi1"/>
        <s v="LaKoch3"/>
        <s v="biiignaassty"/>
        <s v="talrew"/>
        <s v="Jeaneous"/>
        <s v="jholt001"/>
        <s v="commander2113"/>
        <s v="d3m0nel1te"/>
        <s v="captzander03"/>
        <s v="pandomoniums"/>
        <s v="zuenior10"/>
        <s v="SemiSuite"/>
        <s v="jlsac64"/>
        <s v="masterkrut"/>
        <s v="kruno94"/>
        <s v="Mrs.Oster"/>
        <s v="Alliiee"/>
        <s v="dendybar28142"/>
        <s v="tak178"/>
        <s v="PaintedWing"/>
        <s v="nodeluk"/>
        <s v="R0adKi1l"/>
        <s v="cartanis"/>
        <s v="alredneck2"/>
        <s v="Zrooper"/>
        <s v="Zenie"/>
        <s v="Ashryn"/>
        <s v="nn87"/>
        <s v="legionchild"/>
        <s v="Zorsea"/>
        <s v="halocarp"/>
        <s v="Krallous"/>
        <s v="Sgt.Krawll"/>
        <s v="lemko"/>
        <s v="TimecopEO1"/>
        <s v="lexiana"/>
        <s v="AzgorTheDark"/>
        <s v="Alliee"/>
        <s v="LIFETAKR"/>
        <s v="rocketfan"/>
        <s v="A-Hol"/>
        <s v="Allanonthx"/>
        <s v="eddwardelric"/>
        <s v="darkswarmer"/>
        <s v="CaiusIgnus"/>
        <s v="lordtitan2"/>
        <s v="Windomace"/>
        <s v="ramp4ge"/>
        <s v="donthatebroskii"/>
        <s v="Mancel"/>
        <s v="Etapi"/>
        <s v="silvrbat85"/>
        <s v="Zenryoku"/>
        <s v="mic_of_orion"/>
        <s v="Mickalie"/>
        <s v="aaryononasi"/>
        <s v="vrnightmare"/>
        <s v="Heblue"/>
        <s v="Solcee"/>
        <s v="blackrevan22"/>
        <s v="gllrdp"/>
        <s v="Rollo90000"/>
        <s v="DarkDragonfire"/>
        <s v="Musashi_X"/>
        <s v="Darth_Sid"/>
        <s v="Darth-Hermiod"/>
        <s v="PhilCK"/>
        <s v="RWoehr"/>
        <s v="GreyCouncil"/>
        <s v="grandmasteroz"/>
        <s v="pahislaforge"/>
        <s v="Bludga"/>
        <s v="CptPsycho"/>
        <s v="PhatStar"/>
        <s v="ragnar-black"/>
        <s v="rayenak"/>
        <s v="Ahwaer"/>
        <s v="marineinspace"/>
        <s v="DrFarnsworth"/>
        <s v="Rikos_Monteflow"/>
        <s v="Robrman"/>
        <s v="equinosz"/>
        <s v="thechris1026"/>
        <s v="vwuff"/>
        <s v="Samurai_Pumpkin"/>
        <s v="sapboy"/>
        <s v="Dark_Thread"/>
        <s v="rickybobby32"/>
        <s v="Armforce"/>
        <s v="bigm1017"/>
        <s v="generalhoth"/>
        <s v="Gladius_Bonaparte"/>
        <s v="Krisco131"/>
        <s v="Shoopaman"/>
        <s v="sl3dg3hamm3r"/>
        <s v="Tillzy"/>
        <s v="Avertyoureyes"/>
        <s v="Darlathian"/>
        <s v="masterskeeve"/>
        <s v="smudge11"/>
        <s v="wisesocrates"/>
        <s v="cabal1202"/>
        <s v="bitova"/>
        <s v="spuma1"/>
        <s v="Wolfton"/>
        <s v="Aroyo"/>
        <s v="snowjeffe"/>
        <s v="gundamstriker117"/>
        <s v="SkeetKing"/>
        <s v="Bochmeir"/>
        <s v="vandukreen"/>
        <s v="Dazzylad"/>
        <s v="Karmadragon"/>
        <s v="StarFury222"/>
        <s v="Slylandro"/>
        <s v="g2g_cu_later"/>
        <s v="SilverKitsune"/>
        <s v="elevenitydoctor"/>
        <s v="mattman80"/>
        <s v="SuperG"/>
        <s v="Joshuau"/>
        <s v="jhoengen"/>
        <s v="TipsyTen"/>
        <s v="soulcoughing"/>
        <s v="Meliav"/>
        <s v="stjohnp"/>
        <s v="SFwriter"/>
        <s v="Truenight"/>
        <s v="amphil28"/>
        <s v="bobbyjoe12"/>
        <s v="malcom8"/>
        <s v="Djwoodward"/>
        <s v="Tyderium"/>
        <s v="Aleylia"/>
        <s v="Doctor-DRM"/>
        <s v="shaneeybabeey"/>
        <s v="Vanrea"/>
        <s v="Viscosia"/>
        <s v="vorinda"/>
        <s v="goryal"/>
        <s v="McNez"/>
        <s v="Vorgar"/>
        <s v="Hamuul"/>
        <s v="BlackieX"/>
        <s v="xavi8212"/>
        <s v="Asurith"/>
        <s v="kingsofleon"/>
        <m/>
      </sharedItems>
    </cacheField>
    <cacheField name="Character Notes" numFmtId="0">
      <sharedItems containsNonDate="0" containsString="0" containsBlank="1" count="1">
        <m/>
      </sharedItems>
    </cacheField>
    <cacheField name="Fleet Rank" numFmtId="0">
      <sharedItems containsBlank="1" count="8">
        <s v="2. Member"/>
        <s v="0. Initiate"/>
        <s v="3. Senior Member"/>
        <s v="1. Junior Member"/>
        <s v="5. Council Member"/>
        <s v="4. Consul Initiate"/>
        <s v="6. Senior Council"/>
        <m/>
      </sharedItems>
    </cacheField>
    <cacheField name="PVP For ADV" numFmtId="0">
      <sharedItems containsNonDate="0" containsString="0" containsBlank="1" count="1">
        <m/>
      </sharedItems>
    </cacheField>
    <cacheField name="LFC Required To ADV" numFmtId="164">
      <sharedItems count="4">
        <s v="$1,581,000"/>
        <s v="$51,000"/>
        <s v="$0"/>
        <s v="$306,000"/>
      </sharedItems>
    </cacheField>
    <cacheField name="LFC Still Needed For ADV" numFmtId="6">
      <sharedItems containsSemiMixedTypes="0" containsString="0" containsNumber="1" containsInteger="1" minValue="-367829" maxValue="1581000" count="137">
        <n v="1275084"/>
        <n v="51000"/>
        <n v="0"/>
        <n v="246571"/>
        <n v="1321942"/>
        <n v="1581000"/>
        <n v="29547"/>
        <n v="-9685"/>
        <n v="-2784"/>
        <n v="50250"/>
        <n v="-33150"/>
        <n v="-71089"/>
        <n v="302000"/>
        <n v="211448"/>
        <n v="285899"/>
        <n v="273444"/>
        <n v="-6450"/>
        <n v="45422"/>
        <n v="-3500"/>
        <n v="1514978"/>
        <n v="306000"/>
        <n v="-4408"/>
        <n v="47100"/>
        <n v="-5100"/>
        <n v="40302"/>
        <n v="292970"/>
        <n v="15466"/>
        <n v="-367829"/>
        <n v="190312"/>
        <n v="-97069"/>
        <n v="-1920"/>
        <n v="188563"/>
        <n v="-1200"/>
        <n v="38050"/>
        <n v="305400"/>
        <n v="210414"/>
        <n v="293100"/>
        <n v="1489753"/>
        <n v="189432"/>
        <n v="-1150"/>
        <n v="46180"/>
        <n v="177026"/>
        <n v="304200"/>
        <n v="190000"/>
        <n v="-6981"/>
        <n v="1385393"/>
        <n v="74890"/>
        <n v="49900"/>
        <n v="1553999"/>
        <n v="47150"/>
        <n v="47650"/>
        <n v="44750"/>
        <n v="265163"/>
        <n v="45800"/>
        <n v="49100"/>
        <n v="36550"/>
        <n v="43100"/>
        <n v="47800"/>
        <n v="1576550"/>
        <n v="1548241"/>
        <n v="1580990"/>
        <n v="1580070"/>
        <n v="299000"/>
        <n v="66338"/>
        <n v="239980"/>
        <n v="49300"/>
        <n v="266816"/>
        <n v="-22550"/>
        <n v="290350"/>
        <n v="-900"/>
        <n v="-12900"/>
        <n v="241255"/>
        <n v="-202844"/>
        <n v="-6150"/>
        <n v="50972"/>
        <n v="17222"/>
        <n v="1567400"/>
        <n v="-59082"/>
        <n v="305450"/>
        <n v="-74934"/>
        <n v="-250"/>
        <n v="-8119"/>
        <n v="-111340"/>
        <n v="-16300"/>
        <n v="-34851"/>
        <n v="122396"/>
        <n v="50150"/>
        <n v="1500621"/>
        <n v="20959"/>
        <n v="50000"/>
        <n v="293698"/>
        <n v="301750"/>
        <n v="-347973"/>
        <n v="241084"/>
        <n v="-322194"/>
        <n v="-155289"/>
        <n v="301950"/>
        <n v="305100"/>
        <n v="19592"/>
        <n v="156558"/>
        <n v="-307129"/>
        <n v="-6880"/>
        <n v="-9860"/>
        <n v="-310656"/>
        <n v="-3550"/>
        <n v="-3950"/>
        <n v="48450"/>
        <n v="-150"/>
        <n v="43900"/>
        <n v="50900"/>
        <n v="221645"/>
        <n v="-306166"/>
        <n v="50400"/>
        <n v="1580750"/>
        <n v="1574750"/>
        <n v="1579000"/>
        <n v="1577650"/>
        <n v="22654"/>
        <n v="237447"/>
        <n v="-3750"/>
        <n v="48600"/>
        <n v="-6600"/>
        <n v="294750"/>
        <n v="45394"/>
        <n v="35200"/>
        <n v="-259427"/>
        <n v="13700"/>
        <n v="1576156"/>
        <n v="-56949"/>
        <n v="50850"/>
        <n v="41616"/>
        <n v="37710"/>
        <n v="1551150"/>
        <n v="146782"/>
        <n v="-12960"/>
        <n v="1570470"/>
        <n v="133635"/>
      </sharedItems>
    </cacheField>
    <cacheField name="LFC Earned on Leaderboard" numFmtId="6">
      <sharedItems containsString="0" containsBlank="1" containsNumber="1" containsInteger="1" minValue="10" maxValue="367829" count="128">
        <n v="305916"/>
        <m/>
        <n v="59429"/>
        <n v="259058"/>
        <n v="21453"/>
        <n v="9685"/>
        <n v="2784"/>
        <n v="750"/>
        <n v="33150"/>
        <n v="71089"/>
        <n v="4000"/>
        <n v="94552"/>
        <n v="20101"/>
        <n v="32556"/>
        <n v="6450"/>
        <n v="5578"/>
        <n v="3500"/>
        <n v="66022"/>
        <n v="55408"/>
        <n v="3900"/>
        <n v="5100"/>
        <n v="10698"/>
        <n v="13030"/>
        <n v="35534"/>
        <n v="367829"/>
        <n v="115688"/>
        <n v="97069"/>
        <n v="1920"/>
        <n v="117437"/>
        <n v="1200"/>
        <n v="12950"/>
        <n v="600"/>
        <n v="95586"/>
        <n v="12900"/>
        <n v="91247"/>
        <n v="116568"/>
        <n v="1150"/>
        <n v="4820"/>
        <n v="128974"/>
        <n v="1800"/>
        <n v="116000"/>
        <n v="6981"/>
        <n v="195607"/>
        <n v="231110"/>
        <n v="1100"/>
        <n v="27001"/>
        <n v="3850"/>
        <n v="3350"/>
        <n v="6250"/>
        <n v="40837"/>
        <n v="5200"/>
        <n v="1900"/>
        <n v="14450"/>
        <n v="7900"/>
        <n v="3200"/>
        <n v="4450"/>
        <n v="32759"/>
        <n v="10"/>
        <n v="930"/>
        <n v="7000"/>
        <n v="239662"/>
        <n v="66020"/>
        <n v="1700"/>
        <n v="39184"/>
        <n v="22550"/>
        <n v="15650"/>
        <n v="900"/>
        <n v="63900"/>
        <n v="64745"/>
        <n v="202844"/>
        <n v="6150"/>
        <n v="28"/>
        <n v="33778"/>
        <n v="13600"/>
        <n v="59082"/>
        <n v="550"/>
        <n v="74934"/>
        <n v="250"/>
        <n v="314119"/>
        <n v="111340"/>
        <n v="16300"/>
        <n v="34851"/>
        <n v="183604"/>
        <n v="850"/>
        <n v="80379"/>
        <n v="30041"/>
        <n v="1000"/>
        <n v="12302"/>
        <n v="4250"/>
        <n v="347973"/>
        <n v="64916"/>
        <n v="322194"/>
        <n v="155289"/>
        <n v="4050"/>
        <n v="31408"/>
        <n v="149442"/>
        <n v="307129"/>
        <n v="6880"/>
        <n v="9860"/>
        <n v="310656"/>
        <n v="3550"/>
        <n v="3950"/>
        <n v="2550"/>
        <n v="150"/>
        <n v="7100"/>
        <n v="100"/>
        <n v="84355"/>
        <n v="306166"/>
        <n v="2000"/>
        <n v="28346"/>
        <n v="68553"/>
        <n v="3750"/>
        <n v="2400"/>
        <n v="6600"/>
        <n v="11250"/>
        <n v="5606"/>
        <n v="15800"/>
        <n v="259427"/>
        <n v="37300"/>
        <n v="4844"/>
        <n v="56949"/>
        <n v="9384"/>
        <n v="13290"/>
        <n v="29850"/>
        <n v="159218"/>
        <n v="12960"/>
        <n v="10530"/>
        <n v="172365"/>
      </sharedItems>
    </cacheField>
    <cacheField name="STF Lead For ADV" numFmtId="0">
      <sharedItems containsNonDate="0" containsString="0" containsBlank="1" count="1">
        <m/>
      </sharedItems>
    </cacheField>
    <cacheField name="Last Active Date" numFmtId="14">
      <sharedItems containsNonDate="0" containsDate="1" containsString="0" containsBlank="1" minDate="2012-01-01T00:00:00" maxDate="2012-08-09T00:00:00" count="124">
        <d v="2012-08-02T00:00:00"/>
        <d v="2012-05-07T00:00:00"/>
        <d v="2012-07-18T00:00:00"/>
        <d v="2012-03-29T00:00:00"/>
        <d v="2012-05-15T00:00:00"/>
        <d v="2012-07-30T00:00:00"/>
        <d v="2012-06-22T00:00:00"/>
        <d v="2012-04-03T00:00:00"/>
        <d v="2012-07-12T00:00:00"/>
        <d v="2012-08-08T00:00:00"/>
        <d v="2012-04-14T00:00:00"/>
        <d v="2012-07-31T00:00:00"/>
        <d v="2012-05-30T00:00:00"/>
        <d v="2012-05-29T00:00:00"/>
        <d v="2012-06-23T00:00:00"/>
        <d v="2012-05-13T00:00:00"/>
        <d v="2012-03-30T00:00:00"/>
        <d v="2012-01-01T00:00:00"/>
        <d v="2012-07-28T00:00:00"/>
        <d v="2012-04-10T00:00:00"/>
        <d v="2012-06-19T00:00:00"/>
        <d v="2012-03-14T00:00:00"/>
        <d v="2012-08-03T00:00:00"/>
        <d v="2012-01-31T00:00:00"/>
        <d v="2012-06-21T00:00:00"/>
        <d v="2012-06-04T00:00:00"/>
        <d v="2012-04-27T00:00:00"/>
        <d v="2012-07-27T00:00:00"/>
        <d v="2012-03-07T00:00:00"/>
        <d v="2012-03-15T00:00:00"/>
        <d v="2012-08-01T00:00:00"/>
        <d v="2012-06-16T00:00:00"/>
        <d v="2012-03-23T00:00:00"/>
        <d v="2012-01-26T00:00:00"/>
        <d v="2012-05-04T00:00:00"/>
        <d v="2012-06-28T00:00:00"/>
        <d v="2012-05-27T00:00:00"/>
        <d v="2012-04-08T00:00:00"/>
        <d v="2012-06-02T00:00:00"/>
        <d v="2012-07-21T00:00:00"/>
        <d v="2012-03-17T00:00:00"/>
        <d v="2012-05-23T00:00:00"/>
        <d v="2012-04-02T00:00:00"/>
        <d v="2012-01-20T00:00:00"/>
        <d v="2012-07-15T00:00:00"/>
        <d v="2012-03-12T00:00:00"/>
        <d v="2012-07-13T00:00:00"/>
        <d v="2012-05-24T00:00:00"/>
        <d v="2012-07-26T00:00:00"/>
        <d v="2012-04-24T00:00:00"/>
        <d v="2012-02-03T00:00:00"/>
        <d v="2012-06-14T00:00:00"/>
        <d v="2012-03-21T00:00:00"/>
        <d v="2012-04-01T00:00:00"/>
        <d v="2012-06-26T00:00:00"/>
        <d v="2012-07-08T00:00:00"/>
        <d v="2012-06-09T00:00:00"/>
        <d v="2012-04-11T00:00:00"/>
        <d v="2012-05-25T00:00:00"/>
        <d v="2012-03-20T00:00:00"/>
        <d v="2012-07-29T00:00:00"/>
        <d v="2012-03-10T00:00:00"/>
        <d v="2012-01-02T00:00:00"/>
        <d v="2012-07-23T00:00:00"/>
        <d v="2012-07-14T00:00:00"/>
        <d v="2012-03-18T00:00:00"/>
        <d v="2012-07-24T00:00:00"/>
        <d v="2012-05-10T00:00:00"/>
        <d v="2012-02-12T00:00:00"/>
        <d v="2012-07-16T00:00:00"/>
        <d v="2012-07-25T00:00:00"/>
        <d v="2012-04-30T00:00:00"/>
        <d v="2012-06-08T00:00:00"/>
        <d v="2012-04-26T00:00:00"/>
        <d v="2012-04-12T00:00:00"/>
        <d v="2012-07-22T00:00:00"/>
        <d v="2012-01-19T00:00:00"/>
        <d v="2012-03-19T00:00:00"/>
        <d v="2012-07-04T00:00:00"/>
        <d v="2012-01-28T00:00:00"/>
        <d v="2012-07-01T00:00:00"/>
        <d v="2012-06-01T00:00:00"/>
        <d v="2012-07-10T00:00:00"/>
        <d v="2012-06-03T00:00:00"/>
        <d v="2012-06-24T00:00:00"/>
        <d v="2012-03-04T00:00:00"/>
        <d v="2012-03-09T00:00:00"/>
        <d v="2012-05-08T00:00:00"/>
        <d v="2012-06-18T00:00:00"/>
        <d v="2012-02-21T00:00:00"/>
        <d v="2012-05-05T00:00:00"/>
        <d v="2012-05-18T00:00:00"/>
        <d v="2012-07-02T00:00:00"/>
        <d v="2012-06-15T00:00:00"/>
        <d v="2012-03-13T00:00:00"/>
        <d v="2012-06-12T00:00:00"/>
        <d v="2012-06-29T00:00:00"/>
        <d v="2012-03-28T00:00:00"/>
        <d v="2012-02-16T00:00:00"/>
        <d v="2012-04-17T00:00:00"/>
        <d v="2012-04-09T00:00:00"/>
        <d v="2012-07-07T00:00:00"/>
        <d v="2012-02-28T00:00:00"/>
        <d v="2012-07-09T00:00:00"/>
        <d v="2012-04-13T00:00:00"/>
        <d v="2012-04-06T00:00:00"/>
        <d v="2012-05-03T00:00:00"/>
        <d v="2012-03-16T00:00:00"/>
        <d v="2012-06-20T00:00:00"/>
        <d v="2012-03-11T00:00:00"/>
        <d v="2012-02-10T00:00:00"/>
        <d v="2012-05-17T00:00:00"/>
        <d v="2012-07-20T00:00:00"/>
        <d v="2012-02-22T00:00:00"/>
        <d v="2012-07-03T00:00:00"/>
        <d v="2012-06-17T00:00:00"/>
        <d v="2012-02-26T00:00:00"/>
        <d v="2012-02-07T00:00:00"/>
        <d v="2012-02-05T00:00:00"/>
        <d v="2012-06-05T00:00:00"/>
        <d v="2012-06-25T00:00:00"/>
        <d v="2012-06-07T00:00:00"/>
        <d v="2012-02-14T00:00:00"/>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030">
  <r>
    <x v="0"/>
    <x v="0"/>
    <x v="0"/>
    <x v="0"/>
    <x v="0"/>
    <x v="0"/>
    <x v="0"/>
    <x v="0"/>
    <x v="0"/>
    <x v="0"/>
  </r>
  <r>
    <x v="1"/>
    <x v="1"/>
    <x v="0"/>
    <x v="1"/>
    <x v="0"/>
    <x v="1"/>
    <x v="1"/>
    <x v="1"/>
    <x v="0"/>
    <x v="1"/>
  </r>
  <r>
    <x v="2"/>
    <x v="2"/>
    <x v="0"/>
    <x v="2"/>
    <x v="0"/>
    <x v="2"/>
    <x v="2"/>
    <x v="1"/>
    <x v="0"/>
    <x v="2"/>
  </r>
  <r>
    <x v="3"/>
    <x v="3"/>
    <x v="0"/>
    <x v="1"/>
    <x v="0"/>
    <x v="1"/>
    <x v="1"/>
    <x v="1"/>
    <x v="0"/>
    <x v="3"/>
  </r>
  <r>
    <x v="4"/>
    <x v="4"/>
    <x v="0"/>
    <x v="1"/>
    <x v="0"/>
    <x v="1"/>
    <x v="1"/>
    <x v="1"/>
    <x v="0"/>
    <x v="4"/>
  </r>
  <r>
    <x v="5"/>
    <x v="5"/>
    <x v="0"/>
    <x v="1"/>
    <x v="0"/>
    <x v="1"/>
    <x v="1"/>
    <x v="1"/>
    <x v="0"/>
    <x v="5"/>
  </r>
  <r>
    <x v="6"/>
    <x v="6"/>
    <x v="0"/>
    <x v="3"/>
    <x v="0"/>
    <x v="3"/>
    <x v="3"/>
    <x v="2"/>
    <x v="0"/>
    <x v="0"/>
  </r>
  <r>
    <x v="7"/>
    <x v="7"/>
    <x v="0"/>
    <x v="1"/>
    <x v="0"/>
    <x v="1"/>
    <x v="1"/>
    <x v="1"/>
    <x v="0"/>
    <x v="6"/>
  </r>
  <r>
    <x v="8"/>
    <x v="8"/>
    <x v="0"/>
    <x v="1"/>
    <x v="0"/>
    <x v="1"/>
    <x v="1"/>
    <x v="1"/>
    <x v="0"/>
    <x v="7"/>
  </r>
  <r>
    <x v="9"/>
    <x v="9"/>
    <x v="0"/>
    <x v="1"/>
    <x v="0"/>
    <x v="1"/>
    <x v="1"/>
    <x v="1"/>
    <x v="0"/>
    <x v="8"/>
  </r>
  <r>
    <x v="10"/>
    <x v="10"/>
    <x v="0"/>
    <x v="4"/>
    <x v="0"/>
    <x v="2"/>
    <x v="2"/>
    <x v="1"/>
    <x v="0"/>
    <x v="9"/>
  </r>
  <r>
    <x v="11"/>
    <x v="11"/>
    <x v="0"/>
    <x v="1"/>
    <x v="0"/>
    <x v="1"/>
    <x v="1"/>
    <x v="1"/>
    <x v="0"/>
    <x v="10"/>
  </r>
  <r>
    <x v="12"/>
    <x v="12"/>
    <x v="0"/>
    <x v="0"/>
    <x v="0"/>
    <x v="0"/>
    <x v="4"/>
    <x v="3"/>
    <x v="0"/>
    <x v="0"/>
  </r>
  <r>
    <x v="13"/>
    <x v="13"/>
    <x v="0"/>
    <x v="0"/>
    <x v="0"/>
    <x v="0"/>
    <x v="5"/>
    <x v="1"/>
    <x v="0"/>
    <x v="11"/>
  </r>
  <r>
    <x v="14"/>
    <x v="14"/>
    <x v="0"/>
    <x v="1"/>
    <x v="0"/>
    <x v="1"/>
    <x v="6"/>
    <x v="4"/>
    <x v="0"/>
    <x v="0"/>
  </r>
  <r>
    <x v="15"/>
    <x v="15"/>
    <x v="0"/>
    <x v="1"/>
    <x v="0"/>
    <x v="1"/>
    <x v="1"/>
    <x v="1"/>
    <x v="0"/>
    <x v="12"/>
  </r>
  <r>
    <x v="16"/>
    <x v="15"/>
    <x v="0"/>
    <x v="1"/>
    <x v="0"/>
    <x v="1"/>
    <x v="1"/>
    <x v="1"/>
    <x v="0"/>
    <x v="13"/>
  </r>
  <r>
    <x v="17"/>
    <x v="16"/>
    <x v="0"/>
    <x v="4"/>
    <x v="0"/>
    <x v="2"/>
    <x v="7"/>
    <x v="5"/>
    <x v="0"/>
    <x v="0"/>
  </r>
  <r>
    <x v="18"/>
    <x v="16"/>
    <x v="0"/>
    <x v="4"/>
    <x v="0"/>
    <x v="2"/>
    <x v="8"/>
    <x v="6"/>
    <x v="0"/>
    <x v="0"/>
  </r>
  <r>
    <x v="19"/>
    <x v="17"/>
    <x v="0"/>
    <x v="1"/>
    <x v="0"/>
    <x v="1"/>
    <x v="9"/>
    <x v="7"/>
    <x v="0"/>
    <x v="14"/>
  </r>
  <r>
    <x v="20"/>
    <x v="18"/>
    <x v="0"/>
    <x v="1"/>
    <x v="0"/>
    <x v="1"/>
    <x v="1"/>
    <x v="1"/>
    <x v="0"/>
    <x v="15"/>
  </r>
  <r>
    <x v="21"/>
    <x v="19"/>
    <x v="0"/>
    <x v="1"/>
    <x v="0"/>
    <x v="1"/>
    <x v="1"/>
    <x v="1"/>
    <x v="0"/>
    <x v="13"/>
  </r>
  <r>
    <x v="22"/>
    <x v="20"/>
    <x v="0"/>
    <x v="1"/>
    <x v="0"/>
    <x v="1"/>
    <x v="1"/>
    <x v="1"/>
    <x v="0"/>
    <x v="16"/>
  </r>
  <r>
    <x v="23"/>
    <x v="21"/>
    <x v="0"/>
    <x v="5"/>
    <x v="0"/>
    <x v="2"/>
    <x v="10"/>
    <x v="8"/>
    <x v="0"/>
    <x v="0"/>
  </r>
  <r>
    <x v="24"/>
    <x v="22"/>
    <x v="0"/>
    <x v="1"/>
    <x v="0"/>
    <x v="1"/>
    <x v="1"/>
    <x v="1"/>
    <x v="0"/>
    <x v="17"/>
  </r>
  <r>
    <x v="25"/>
    <x v="23"/>
    <x v="0"/>
    <x v="4"/>
    <x v="0"/>
    <x v="2"/>
    <x v="11"/>
    <x v="9"/>
    <x v="0"/>
    <x v="11"/>
  </r>
  <r>
    <x v="26"/>
    <x v="24"/>
    <x v="0"/>
    <x v="1"/>
    <x v="0"/>
    <x v="1"/>
    <x v="1"/>
    <x v="1"/>
    <x v="0"/>
    <x v="18"/>
  </r>
  <r>
    <x v="27"/>
    <x v="25"/>
    <x v="0"/>
    <x v="3"/>
    <x v="0"/>
    <x v="3"/>
    <x v="12"/>
    <x v="10"/>
    <x v="0"/>
    <x v="0"/>
  </r>
  <r>
    <x v="28"/>
    <x v="26"/>
    <x v="0"/>
    <x v="1"/>
    <x v="0"/>
    <x v="1"/>
    <x v="1"/>
    <x v="1"/>
    <x v="0"/>
    <x v="19"/>
  </r>
  <r>
    <x v="29"/>
    <x v="27"/>
    <x v="0"/>
    <x v="1"/>
    <x v="0"/>
    <x v="1"/>
    <x v="1"/>
    <x v="1"/>
    <x v="0"/>
    <x v="20"/>
  </r>
  <r>
    <x v="30"/>
    <x v="28"/>
    <x v="0"/>
    <x v="1"/>
    <x v="0"/>
    <x v="1"/>
    <x v="1"/>
    <x v="1"/>
    <x v="0"/>
    <x v="21"/>
  </r>
  <r>
    <x v="31"/>
    <x v="29"/>
    <x v="0"/>
    <x v="3"/>
    <x v="0"/>
    <x v="3"/>
    <x v="13"/>
    <x v="11"/>
    <x v="0"/>
    <x v="22"/>
  </r>
  <r>
    <x v="32"/>
    <x v="30"/>
    <x v="0"/>
    <x v="3"/>
    <x v="0"/>
    <x v="3"/>
    <x v="14"/>
    <x v="12"/>
    <x v="0"/>
    <x v="0"/>
  </r>
  <r>
    <x v="33"/>
    <x v="31"/>
    <x v="0"/>
    <x v="3"/>
    <x v="0"/>
    <x v="3"/>
    <x v="15"/>
    <x v="13"/>
    <x v="0"/>
    <x v="22"/>
  </r>
  <r>
    <x v="34"/>
    <x v="32"/>
    <x v="0"/>
    <x v="4"/>
    <x v="0"/>
    <x v="2"/>
    <x v="16"/>
    <x v="14"/>
    <x v="0"/>
    <x v="0"/>
  </r>
  <r>
    <x v="35"/>
    <x v="3"/>
    <x v="0"/>
    <x v="1"/>
    <x v="0"/>
    <x v="1"/>
    <x v="1"/>
    <x v="1"/>
    <x v="0"/>
    <x v="3"/>
  </r>
  <r>
    <x v="36"/>
    <x v="33"/>
    <x v="0"/>
    <x v="1"/>
    <x v="0"/>
    <x v="1"/>
    <x v="1"/>
    <x v="1"/>
    <x v="0"/>
    <x v="20"/>
  </r>
  <r>
    <x v="37"/>
    <x v="34"/>
    <x v="0"/>
    <x v="1"/>
    <x v="0"/>
    <x v="1"/>
    <x v="1"/>
    <x v="1"/>
    <x v="0"/>
    <x v="23"/>
  </r>
  <r>
    <x v="38"/>
    <x v="20"/>
    <x v="0"/>
    <x v="1"/>
    <x v="0"/>
    <x v="1"/>
    <x v="1"/>
    <x v="1"/>
    <x v="0"/>
    <x v="16"/>
  </r>
  <r>
    <x v="39"/>
    <x v="35"/>
    <x v="0"/>
    <x v="1"/>
    <x v="0"/>
    <x v="1"/>
    <x v="1"/>
    <x v="1"/>
    <x v="0"/>
    <x v="24"/>
  </r>
  <r>
    <x v="40"/>
    <x v="36"/>
    <x v="0"/>
    <x v="1"/>
    <x v="0"/>
    <x v="1"/>
    <x v="17"/>
    <x v="15"/>
    <x v="0"/>
    <x v="18"/>
  </r>
  <r>
    <x v="41"/>
    <x v="21"/>
    <x v="0"/>
    <x v="5"/>
    <x v="0"/>
    <x v="2"/>
    <x v="18"/>
    <x v="16"/>
    <x v="0"/>
    <x v="5"/>
  </r>
  <r>
    <x v="42"/>
    <x v="37"/>
    <x v="0"/>
    <x v="0"/>
    <x v="0"/>
    <x v="0"/>
    <x v="19"/>
    <x v="17"/>
    <x v="0"/>
    <x v="0"/>
  </r>
  <r>
    <x v="43"/>
    <x v="38"/>
    <x v="0"/>
    <x v="1"/>
    <x v="0"/>
    <x v="1"/>
    <x v="1"/>
    <x v="1"/>
    <x v="0"/>
    <x v="21"/>
  </r>
  <r>
    <x v="44"/>
    <x v="39"/>
    <x v="0"/>
    <x v="1"/>
    <x v="0"/>
    <x v="1"/>
    <x v="1"/>
    <x v="1"/>
    <x v="0"/>
    <x v="25"/>
  </r>
  <r>
    <x v="45"/>
    <x v="40"/>
    <x v="0"/>
    <x v="3"/>
    <x v="0"/>
    <x v="3"/>
    <x v="20"/>
    <x v="1"/>
    <x v="0"/>
    <x v="26"/>
  </r>
  <r>
    <x v="46"/>
    <x v="41"/>
    <x v="0"/>
    <x v="1"/>
    <x v="0"/>
    <x v="1"/>
    <x v="21"/>
    <x v="18"/>
    <x v="0"/>
    <x v="22"/>
  </r>
  <r>
    <x v="47"/>
    <x v="42"/>
    <x v="0"/>
    <x v="1"/>
    <x v="0"/>
    <x v="1"/>
    <x v="22"/>
    <x v="19"/>
    <x v="0"/>
    <x v="27"/>
  </r>
  <r>
    <x v="48"/>
    <x v="43"/>
    <x v="0"/>
    <x v="1"/>
    <x v="0"/>
    <x v="1"/>
    <x v="1"/>
    <x v="1"/>
    <x v="0"/>
    <x v="28"/>
  </r>
  <r>
    <x v="49"/>
    <x v="44"/>
    <x v="0"/>
    <x v="1"/>
    <x v="0"/>
    <x v="1"/>
    <x v="1"/>
    <x v="1"/>
    <x v="0"/>
    <x v="29"/>
  </r>
  <r>
    <x v="50"/>
    <x v="45"/>
    <x v="0"/>
    <x v="1"/>
    <x v="0"/>
    <x v="1"/>
    <x v="1"/>
    <x v="1"/>
    <x v="0"/>
    <x v="30"/>
  </r>
  <r>
    <x v="51"/>
    <x v="46"/>
    <x v="0"/>
    <x v="1"/>
    <x v="0"/>
    <x v="1"/>
    <x v="1"/>
    <x v="1"/>
    <x v="0"/>
    <x v="20"/>
  </r>
  <r>
    <x v="52"/>
    <x v="47"/>
    <x v="0"/>
    <x v="1"/>
    <x v="0"/>
    <x v="1"/>
    <x v="1"/>
    <x v="1"/>
    <x v="0"/>
    <x v="31"/>
  </r>
  <r>
    <x v="53"/>
    <x v="48"/>
    <x v="0"/>
    <x v="1"/>
    <x v="0"/>
    <x v="1"/>
    <x v="1"/>
    <x v="1"/>
    <x v="0"/>
    <x v="32"/>
  </r>
  <r>
    <x v="54"/>
    <x v="49"/>
    <x v="0"/>
    <x v="5"/>
    <x v="0"/>
    <x v="2"/>
    <x v="2"/>
    <x v="1"/>
    <x v="0"/>
    <x v="30"/>
  </r>
  <r>
    <x v="55"/>
    <x v="50"/>
    <x v="0"/>
    <x v="1"/>
    <x v="0"/>
    <x v="1"/>
    <x v="1"/>
    <x v="1"/>
    <x v="0"/>
    <x v="33"/>
  </r>
  <r>
    <x v="56"/>
    <x v="21"/>
    <x v="0"/>
    <x v="5"/>
    <x v="0"/>
    <x v="2"/>
    <x v="23"/>
    <x v="20"/>
    <x v="0"/>
    <x v="22"/>
  </r>
  <r>
    <x v="57"/>
    <x v="51"/>
    <x v="0"/>
    <x v="1"/>
    <x v="0"/>
    <x v="1"/>
    <x v="24"/>
    <x v="21"/>
    <x v="0"/>
    <x v="0"/>
  </r>
  <r>
    <x v="58"/>
    <x v="52"/>
    <x v="0"/>
    <x v="1"/>
    <x v="0"/>
    <x v="1"/>
    <x v="1"/>
    <x v="1"/>
    <x v="0"/>
    <x v="33"/>
  </r>
  <r>
    <x v="59"/>
    <x v="53"/>
    <x v="0"/>
    <x v="1"/>
    <x v="0"/>
    <x v="1"/>
    <x v="1"/>
    <x v="1"/>
    <x v="0"/>
    <x v="34"/>
  </r>
  <r>
    <x v="60"/>
    <x v="54"/>
    <x v="0"/>
    <x v="3"/>
    <x v="0"/>
    <x v="3"/>
    <x v="25"/>
    <x v="22"/>
    <x v="0"/>
    <x v="30"/>
  </r>
  <r>
    <x v="61"/>
    <x v="55"/>
    <x v="0"/>
    <x v="1"/>
    <x v="0"/>
    <x v="1"/>
    <x v="26"/>
    <x v="23"/>
    <x v="0"/>
    <x v="18"/>
  </r>
  <r>
    <x v="62"/>
    <x v="56"/>
    <x v="0"/>
    <x v="5"/>
    <x v="0"/>
    <x v="2"/>
    <x v="27"/>
    <x v="24"/>
    <x v="0"/>
    <x v="27"/>
  </r>
  <r>
    <x v="63"/>
    <x v="57"/>
    <x v="0"/>
    <x v="1"/>
    <x v="0"/>
    <x v="1"/>
    <x v="1"/>
    <x v="1"/>
    <x v="0"/>
    <x v="35"/>
  </r>
  <r>
    <x v="64"/>
    <x v="58"/>
    <x v="0"/>
    <x v="0"/>
    <x v="0"/>
    <x v="0"/>
    <x v="5"/>
    <x v="1"/>
    <x v="0"/>
    <x v="36"/>
  </r>
  <r>
    <x v="65"/>
    <x v="59"/>
    <x v="0"/>
    <x v="3"/>
    <x v="0"/>
    <x v="3"/>
    <x v="20"/>
    <x v="1"/>
    <x v="0"/>
    <x v="37"/>
  </r>
  <r>
    <x v="66"/>
    <x v="26"/>
    <x v="0"/>
    <x v="1"/>
    <x v="0"/>
    <x v="1"/>
    <x v="1"/>
    <x v="1"/>
    <x v="0"/>
    <x v="38"/>
  </r>
  <r>
    <x v="67"/>
    <x v="60"/>
    <x v="0"/>
    <x v="1"/>
    <x v="0"/>
    <x v="1"/>
    <x v="1"/>
    <x v="1"/>
    <x v="0"/>
    <x v="39"/>
  </r>
  <r>
    <x v="68"/>
    <x v="61"/>
    <x v="0"/>
    <x v="0"/>
    <x v="0"/>
    <x v="0"/>
    <x v="5"/>
    <x v="1"/>
    <x v="0"/>
    <x v="40"/>
  </r>
  <r>
    <x v="69"/>
    <x v="62"/>
    <x v="0"/>
    <x v="1"/>
    <x v="0"/>
    <x v="1"/>
    <x v="1"/>
    <x v="1"/>
    <x v="0"/>
    <x v="41"/>
  </r>
  <r>
    <x v="70"/>
    <x v="63"/>
    <x v="0"/>
    <x v="3"/>
    <x v="0"/>
    <x v="3"/>
    <x v="28"/>
    <x v="25"/>
    <x v="0"/>
    <x v="30"/>
  </r>
  <r>
    <x v="71"/>
    <x v="64"/>
    <x v="0"/>
    <x v="2"/>
    <x v="0"/>
    <x v="2"/>
    <x v="2"/>
    <x v="1"/>
    <x v="0"/>
    <x v="42"/>
  </r>
  <r>
    <x v="72"/>
    <x v="65"/>
    <x v="0"/>
    <x v="1"/>
    <x v="0"/>
    <x v="1"/>
    <x v="1"/>
    <x v="1"/>
    <x v="0"/>
    <x v="43"/>
  </r>
  <r>
    <x v="73"/>
    <x v="66"/>
    <x v="0"/>
    <x v="2"/>
    <x v="0"/>
    <x v="2"/>
    <x v="2"/>
    <x v="1"/>
    <x v="0"/>
    <x v="19"/>
  </r>
  <r>
    <x v="74"/>
    <x v="67"/>
    <x v="0"/>
    <x v="1"/>
    <x v="0"/>
    <x v="1"/>
    <x v="1"/>
    <x v="1"/>
    <x v="0"/>
    <x v="44"/>
  </r>
  <r>
    <x v="75"/>
    <x v="68"/>
    <x v="0"/>
    <x v="2"/>
    <x v="0"/>
    <x v="2"/>
    <x v="2"/>
    <x v="1"/>
    <x v="0"/>
    <x v="45"/>
  </r>
  <r>
    <x v="76"/>
    <x v="24"/>
    <x v="0"/>
    <x v="1"/>
    <x v="0"/>
    <x v="1"/>
    <x v="1"/>
    <x v="1"/>
    <x v="0"/>
    <x v="0"/>
  </r>
  <r>
    <x v="77"/>
    <x v="40"/>
    <x v="0"/>
    <x v="3"/>
    <x v="0"/>
    <x v="3"/>
    <x v="20"/>
    <x v="1"/>
    <x v="0"/>
    <x v="26"/>
  </r>
  <r>
    <x v="78"/>
    <x v="69"/>
    <x v="0"/>
    <x v="1"/>
    <x v="0"/>
    <x v="1"/>
    <x v="1"/>
    <x v="1"/>
    <x v="0"/>
    <x v="46"/>
  </r>
  <r>
    <x v="79"/>
    <x v="70"/>
    <x v="0"/>
    <x v="1"/>
    <x v="0"/>
    <x v="1"/>
    <x v="1"/>
    <x v="1"/>
    <x v="0"/>
    <x v="47"/>
  </r>
  <r>
    <x v="80"/>
    <x v="71"/>
    <x v="0"/>
    <x v="6"/>
    <x v="0"/>
    <x v="2"/>
    <x v="29"/>
    <x v="26"/>
    <x v="0"/>
    <x v="30"/>
  </r>
  <r>
    <x v="81"/>
    <x v="71"/>
    <x v="0"/>
    <x v="6"/>
    <x v="0"/>
    <x v="2"/>
    <x v="30"/>
    <x v="27"/>
    <x v="0"/>
    <x v="48"/>
  </r>
  <r>
    <x v="82"/>
    <x v="72"/>
    <x v="0"/>
    <x v="3"/>
    <x v="0"/>
    <x v="3"/>
    <x v="31"/>
    <x v="28"/>
    <x v="0"/>
    <x v="0"/>
  </r>
  <r>
    <x v="83"/>
    <x v="40"/>
    <x v="0"/>
    <x v="3"/>
    <x v="0"/>
    <x v="3"/>
    <x v="20"/>
    <x v="1"/>
    <x v="0"/>
    <x v="26"/>
  </r>
  <r>
    <x v="84"/>
    <x v="73"/>
    <x v="0"/>
    <x v="1"/>
    <x v="0"/>
    <x v="1"/>
    <x v="1"/>
    <x v="1"/>
    <x v="0"/>
    <x v="49"/>
  </r>
  <r>
    <x v="85"/>
    <x v="21"/>
    <x v="0"/>
    <x v="5"/>
    <x v="0"/>
    <x v="2"/>
    <x v="2"/>
    <x v="1"/>
    <x v="0"/>
    <x v="39"/>
  </r>
  <r>
    <x v="86"/>
    <x v="8"/>
    <x v="0"/>
    <x v="1"/>
    <x v="0"/>
    <x v="1"/>
    <x v="1"/>
    <x v="1"/>
    <x v="0"/>
    <x v="7"/>
  </r>
  <r>
    <x v="87"/>
    <x v="74"/>
    <x v="0"/>
    <x v="3"/>
    <x v="0"/>
    <x v="3"/>
    <x v="20"/>
    <x v="1"/>
    <x v="0"/>
    <x v="50"/>
  </r>
  <r>
    <x v="88"/>
    <x v="71"/>
    <x v="0"/>
    <x v="6"/>
    <x v="0"/>
    <x v="2"/>
    <x v="32"/>
    <x v="29"/>
    <x v="0"/>
    <x v="22"/>
  </r>
  <r>
    <x v="89"/>
    <x v="75"/>
    <x v="0"/>
    <x v="0"/>
    <x v="0"/>
    <x v="0"/>
    <x v="5"/>
    <x v="1"/>
    <x v="0"/>
    <x v="0"/>
  </r>
  <r>
    <x v="90"/>
    <x v="76"/>
    <x v="0"/>
    <x v="1"/>
    <x v="0"/>
    <x v="1"/>
    <x v="1"/>
    <x v="1"/>
    <x v="0"/>
    <x v="51"/>
  </r>
  <r>
    <x v="91"/>
    <x v="77"/>
    <x v="0"/>
    <x v="1"/>
    <x v="0"/>
    <x v="1"/>
    <x v="1"/>
    <x v="1"/>
    <x v="0"/>
    <x v="52"/>
  </r>
  <r>
    <x v="92"/>
    <x v="64"/>
    <x v="0"/>
    <x v="2"/>
    <x v="0"/>
    <x v="2"/>
    <x v="2"/>
    <x v="1"/>
    <x v="0"/>
    <x v="53"/>
  </r>
  <r>
    <x v="93"/>
    <x v="78"/>
    <x v="0"/>
    <x v="1"/>
    <x v="0"/>
    <x v="1"/>
    <x v="1"/>
    <x v="1"/>
    <x v="0"/>
    <x v="54"/>
  </r>
  <r>
    <x v="94"/>
    <x v="79"/>
    <x v="0"/>
    <x v="1"/>
    <x v="0"/>
    <x v="1"/>
    <x v="1"/>
    <x v="1"/>
    <x v="0"/>
    <x v="55"/>
  </r>
  <r>
    <x v="95"/>
    <x v="80"/>
    <x v="0"/>
    <x v="1"/>
    <x v="0"/>
    <x v="1"/>
    <x v="33"/>
    <x v="30"/>
    <x v="0"/>
    <x v="18"/>
  </r>
  <r>
    <x v="96"/>
    <x v="54"/>
    <x v="0"/>
    <x v="3"/>
    <x v="0"/>
    <x v="3"/>
    <x v="34"/>
    <x v="31"/>
    <x v="0"/>
    <x v="30"/>
  </r>
  <r>
    <x v="97"/>
    <x v="81"/>
    <x v="0"/>
    <x v="3"/>
    <x v="0"/>
    <x v="3"/>
    <x v="35"/>
    <x v="32"/>
    <x v="0"/>
    <x v="11"/>
  </r>
  <r>
    <x v="98"/>
    <x v="54"/>
    <x v="0"/>
    <x v="3"/>
    <x v="0"/>
    <x v="3"/>
    <x v="36"/>
    <x v="33"/>
    <x v="0"/>
    <x v="22"/>
  </r>
  <r>
    <x v="99"/>
    <x v="82"/>
    <x v="0"/>
    <x v="1"/>
    <x v="0"/>
    <x v="1"/>
    <x v="1"/>
    <x v="1"/>
    <x v="0"/>
    <x v="56"/>
  </r>
  <r>
    <x v="100"/>
    <x v="83"/>
    <x v="0"/>
    <x v="1"/>
    <x v="0"/>
    <x v="1"/>
    <x v="1"/>
    <x v="1"/>
    <x v="0"/>
    <x v="0"/>
  </r>
  <r>
    <x v="101"/>
    <x v="37"/>
    <x v="0"/>
    <x v="0"/>
    <x v="0"/>
    <x v="0"/>
    <x v="37"/>
    <x v="34"/>
    <x v="0"/>
    <x v="0"/>
  </r>
  <r>
    <x v="102"/>
    <x v="84"/>
    <x v="0"/>
    <x v="1"/>
    <x v="0"/>
    <x v="1"/>
    <x v="1"/>
    <x v="1"/>
    <x v="0"/>
    <x v="57"/>
  </r>
  <r>
    <x v="103"/>
    <x v="85"/>
    <x v="0"/>
    <x v="3"/>
    <x v="0"/>
    <x v="3"/>
    <x v="38"/>
    <x v="35"/>
    <x v="0"/>
    <x v="22"/>
  </r>
  <r>
    <x v="104"/>
    <x v="86"/>
    <x v="0"/>
    <x v="1"/>
    <x v="0"/>
    <x v="1"/>
    <x v="1"/>
    <x v="1"/>
    <x v="0"/>
    <x v="14"/>
  </r>
  <r>
    <x v="105"/>
    <x v="21"/>
    <x v="0"/>
    <x v="5"/>
    <x v="0"/>
    <x v="2"/>
    <x v="39"/>
    <x v="36"/>
    <x v="0"/>
    <x v="39"/>
  </r>
  <r>
    <x v="106"/>
    <x v="87"/>
    <x v="0"/>
    <x v="1"/>
    <x v="0"/>
    <x v="1"/>
    <x v="40"/>
    <x v="37"/>
    <x v="0"/>
    <x v="0"/>
  </r>
  <r>
    <x v="107"/>
    <x v="88"/>
    <x v="0"/>
    <x v="3"/>
    <x v="0"/>
    <x v="3"/>
    <x v="41"/>
    <x v="38"/>
    <x v="0"/>
    <x v="22"/>
  </r>
  <r>
    <x v="108"/>
    <x v="89"/>
    <x v="0"/>
    <x v="1"/>
    <x v="0"/>
    <x v="1"/>
    <x v="1"/>
    <x v="1"/>
    <x v="0"/>
    <x v="58"/>
  </r>
  <r>
    <x v="109"/>
    <x v="90"/>
    <x v="0"/>
    <x v="1"/>
    <x v="0"/>
    <x v="1"/>
    <x v="1"/>
    <x v="1"/>
    <x v="0"/>
    <x v="5"/>
  </r>
  <r>
    <x v="110"/>
    <x v="91"/>
    <x v="0"/>
    <x v="3"/>
    <x v="0"/>
    <x v="3"/>
    <x v="42"/>
    <x v="39"/>
    <x v="0"/>
    <x v="39"/>
  </r>
  <r>
    <x v="111"/>
    <x v="92"/>
    <x v="0"/>
    <x v="1"/>
    <x v="0"/>
    <x v="1"/>
    <x v="1"/>
    <x v="1"/>
    <x v="0"/>
    <x v="59"/>
  </r>
  <r>
    <x v="112"/>
    <x v="93"/>
    <x v="0"/>
    <x v="1"/>
    <x v="0"/>
    <x v="1"/>
    <x v="1"/>
    <x v="1"/>
    <x v="0"/>
    <x v="60"/>
  </r>
  <r>
    <x v="113"/>
    <x v="94"/>
    <x v="0"/>
    <x v="1"/>
    <x v="0"/>
    <x v="1"/>
    <x v="1"/>
    <x v="1"/>
    <x v="0"/>
    <x v="61"/>
  </r>
  <r>
    <x v="114"/>
    <x v="95"/>
    <x v="0"/>
    <x v="1"/>
    <x v="0"/>
    <x v="1"/>
    <x v="1"/>
    <x v="1"/>
    <x v="0"/>
    <x v="62"/>
  </r>
  <r>
    <x v="115"/>
    <x v="96"/>
    <x v="0"/>
    <x v="3"/>
    <x v="0"/>
    <x v="3"/>
    <x v="43"/>
    <x v="40"/>
    <x v="0"/>
    <x v="0"/>
  </r>
  <r>
    <x v="116"/>
    <x v="71"/>
    <x v="0"/>
    <x v="6"/>
    <x v="0"/>
    <x v="2"/>
    <x v="44"/>
    <x v="41"/>
    <x v="0"/>
    <x v="11"/>
  </r>
  <r>
    <x v="117"/>
    <x v="97"/>
    <x v="0"/>
    <x v="1"/>
    <x v="0"/>
    <x v="1"/>
    <x v="9"/>
    <x v="7"/>
    <x v="0"/>
    <x v="18"/>
  </r>
  <r>
    <x v="118"/>
    <x v="37"/>
    <x v="0"/>
    <x v="0"/>
    <x v="0"/>
    <x v="0"/>
    <x v="45"/>
    <x v="42"/>
    <x v="0"/>
    <x v="0"/>
  </r>
  <r>
    <x v="119"/>
    <x v="98"/>
    <x v="0"/>
    <x v="1"/>
    <x v="0"/>
    <x v="1"/>
    <x v="1"/>
    <x v="1"/>
    <x v="0"/>
    <x v="63"/>
  </r>
  <r>
    <x v="120"/>
    <x v="99"/>
    <x v="0"/>
    <x v="3"/>
    <x v="0"/>
    <x v="3"/>
    <x v="46"/>
    <x v="43"/>
    <x v="0"/>
    <x v="60"/>
  </r>
  <r>
    <x v="121"/>
    <x v="90"/>
    <x v="0"/>
    <x v="1"/>
    <x v="0"/>
    <x v="1"/>
    <x v="47"/>
    <x v="44"/>
    <x v="0"/>
    <x v="27"/>
  </r>
  <r>
    <x v="122"/>
    <x v="100"/>
    <x v="0"/>
    <x v="0"/>
    <x v="0"/>
    <x v="0"/>
    <x v="48"/>
    <x v="45"/>
    <x v="0"/>
    <x v="30"/>
  </r>
  <r>
    <x v="123"/>
    <x v="8"/>
    <x v="0"/>
    <x v="1"/>
    <x v="0"/>
    <x v="1"/>
    <x v="1"/>
    <x v="1"/>
    <x v="0"/>
    <x v="3"/>
  </r>
  <r>
    <x v="124"/>
    <x v="101"/>
    <x v="0"/>
    <x v="1"/>
    <x v="0"/>
    <x v="1"/>
    <x v="49"/>
    <x v="46"/>
    <x v="0"/>
    <x v="64"/>
  </r>
  <r>
    <x v="125"/>
    <x v="102"/>
    <x v="0"/>
    <x v="1"/>
    <x v="0"/>
    <x v="1"/>
    <x v="1"/>
    <x v="1"/>
    <x v="0"/>
    <x v="58"/>
  </r>
  <r>
    <x v="126"/>
    <x v="103"/>
    <x v="0"/>
    <x v="1"/>
    <x v="0"/>
    <x v="1"/>
    <x v="1"/>
    <x v="1"/>
    <x v="0"/>
    <x v="12"/>
  </r>
  <r>
    <x v="127"/>
    <x v="104"/>
    <x v="0"/>
    <x v="1"/>
    <x v="0"/>
    <x v="1"/>
    <x v="1"/>
    <x v="1"/>
    <x v="0"/>
    <x v="22"/>
  </r>
  <r>
    <x v="128"/>
    <x v="13"/>
    <x v="0"/>
    <x v="0"/>
    <x v="0"/>
    <x v="0"/>
    <x v="5"/>
    <x v="1"/>
    <x v="0"/>
    <x v="39"/>
  </r>
  <r>
    <x v="129"/>
    <x v="105"/>
    <x v="0"/>
    <x v="1"/>
    <x v="0"/>
    <x v="1"/>
    <x v="50"/>
    <x v="47"/>
    <x v="0"/>
    <x v="60"/>
  </r>
  <r>
    <x v="130"/>
    <x v="90"/>
    <x v="0"/>
    <x v="1"/>
    <x v="0"/>
    <x v="1"/>
    <x v="51"/>
    <x v="48"/>
    <x v="0"/>
    <x v="27"/>
  </r>
  <r>
    <x v="131"/>
    <x v="106"/>
    <x v="0"/>
    <x v="1"/>
    <x v="0"/>
    <x v="1"/>
    <x v="1"/>
    <x v="1"/>
    <x v="0"/>
    <x v="65"/>
  </r>
  <r>
    <x v="132"/>
    <x v="107"/>
    <x v="0"/>
    <x v="1"/>
    <x v="0"/>
    <x v="1"/>
    <x v="1"/>
    <x v="1"/>
    <x v="0"/>
    <x v="46"/>
  </r>
  <r>
    <x v="133"/>
    <x v="25"/>
    <x v="0"/>
    <x v="3"/>
    <x v="0"/>
    <x v="3"/>
    <x v="52"/>
    <x v="49"/>
    <x v="0"/>
    <x v="0"/>
  </r>
  <r>
    <x v="133"/>
    <x v="108"/>
    <x v="0"/>
    <x v="1"/>
    <x v="0"/>
    <x v="1"/>
    <x v="53"/>
    <x v="50"/>
    <x v="0"/>
    <x v="66"/>
  </r>
  <r>
    <x v="134"/>
    <x v="64"/>
    <x v="0"/>
    <x v="2"/>
    <x v="0"/>
    <x v="2"/>
    <x v="2"/>
    <x v="1"/>
    <x v="0"/>
    <x v="67"/>
  </r>
  <r>
    <x v="135"/>
    <x v="109"/>
    <x v="0"/>
    <x v="1"/>
    <x v="0"/>
    <x v="1"/>
    <x v="1"/>
    <x v="1"/>
    <x v="0"/>
    <x v="68"/>
  </r>
  <r>
    <x v="136"/>
    <x v="110"/>
    <x v="0"/>
    <x v="1"/>
    <x v="0"/>
    <x v="1"/>
    <x v="1"/>
    <x v="1"/>
    <x v="0"/>
    <x v="1"/>
  </r>
  <r>
    <x v="137"/>
    <x v="111"/>
    <x v="0"/>
    <x v="1"/>
    <x v="0"/>
    <x v="1"/>
    <x v="1"/>
    <x v="1"/>
    <x v="0"/>
    <x v="69"/>
  </r>
  <r>
    <x v="138"/>
    <x v="112"/>
    <x v="0"/>
    <x v="1"/>
    <x v="0"/>
    <x v="1"/>
    <x v="54"/>
    <x v="51"/>
    <x v="0"/>
    <x v="0"/>
  </r>
  <r>
    <x v="139"/>
    <x v="113"/>
    <x v="0"/>
    <x v="1"/>
    <x v="0"/>
    <x v="1"/>
    <x v="55"/>
    <x v="52"/>
    <x v="0"/>
    <x v="18"/>
  </r>
  <r>
    <x v="140"/>
    <x v="114"/>
    <x v="0"/>
    <x v="1"/>
    <x v="0"/>
    <x v="1"/>
    <x v="56"/>
    <x v="53"/>
    <x v="0"/>
    <x v="18"/>
  </r>
  <r>
    <x v="141"/>
    <x v="26"/>
    <x v="0"/>
    <x v="1"/>
    <x v="0"/>
    <x v="1"/>
    <x v="1"/>
    <x v="1"/>
    <x v="0"/>
    <x v="19"/>
  </r>
  <r>
    <x v="142"/>
    <x v="115"/>
    <x v="0"/>
    <x v="1"/>
    <x v="0"/>
    <x v="1"/>
    <x v="57"/>
    <x v="54"/>
    <x v="0"/>
    <x v="64"/>
  </r>
  <r>
    <x v="143"/>
    <x v="100"/>
    <x v="0"/>
    <x v="0"/>
    <x v="0"/>
    <x v="0"/>
    <x v="58"/>
    <x v="55"/>
    <x v="0"/>
    <x v="30"/>
  </r>
  <r>
    <x v="144"/>
    <x v="116"/>
    <x v="0"/>
    <x v="1"/>
    <x v="0"/>
    <x v="1"/>
    <x v="1"/>
    <x v="1"/>
    <x v="0"/>
    <x v="60"/>
  </r>
  <r>
    <x v="145"/>
    <x v="75"/>
    <x v="0"/>
    <x v="0"/>
    <x v="0"/>
    <x v="0"/>
    <x v="59"/>
    <x v="56"/>
    <x v="0"/>
    <x v="0"/>
  </r>
  <r>
    <x v="146"/>
    <x v="75"/>
    <x v="0"/>
    <x v="0"/>
    <x v="0"/>
    <x v="0"/>
    <x v="60"/>
    <x v="57"/>
    <x v="0"/>
    <x v="0"/>
  </r>
  <r>
    <x v="147"/>
    <x v="75"/>
    <x v="0"/>
    <x v="0"/>
    <x v="0"/>
    <x v="0"/>
    <x v="61"/>
    <x v="58"/>
    <x v="0"/>
    <x v="0"/>
  </r>
  <r>
    <x v="148"/>
    <x v="117"/>
    <x v="0"/>
    <x v="3"/>
    <x v="0"/>
    <x v="3"/>
    <x v="62"/>
    <x v="59"/>
    <x v="0"/>
    <x v="70"/>
  </r>
  <r>
    <x v="149"/>
    <x v="61"/>
    <x v="0"/>
    <x v="0"/>
    <x v="0"/>
    <x v="0"/>
    <x v="5"/>
    <x v="1"/>
    <x v="0"/>
    <x v="71"/>
  </r>
  <r>
    <x v="150"/>
    <x v="118"/>
    <x v="0"/>
    <x v="1"/>
    <x v="0"/>
    <x v="1"/>
    <x v="1"/>
    <x v="1"/>
    <x v="0"/>
    <x v="72"/>
  </r>
  <r>
    <x v="151"/>
    <x v="119"/>
    <x v="0"/>
    <x v="3"/>
    <x v="0"/>
    <x v="3"/>
    <x v="63"/>
    <x v="60"/>
    <x v="0"/>
    <x v="30"/>
  </r>
  <r>
    <x v="152"/>
    <x v="119"/>
    <x v="0"/>
    <x v="3"/>
    <x v="0"/>
    <x v="3"/>
    <x v="64"/>
    <x v="61"/>
    <x v="0"/>
    <x v="0"/>
  </r>
  <r>
    <x v="153"/>
    <x v="120"/>
    <x v="0"/>
    <x v="1"/>
    <x v="0"/>
    <x v="1"/>
    <x v="1"/>
    <x v="1"/>
    <x v="0"/>
    <x v="50"/>
  </r>
  <r>
    <x v="154"/>
    <x v="121"/>
    <x v="0"/>
    <x v="1"/>
    <x v="0"/>
    <x v="1"/>
    <x v="1"/>
    <x v="1"/>
    <x v="0"/>
    <x v="73"/>
  </r>
  <r>
    <x v="155"/>
    <x v="122"/>
    <x v="0"/>
    <x v="1"/>
    <x v="0"/>
    <x v="1"/>
    <x v="1"/>
    <x v="1"/>
    <x v="0"/>
    <x v="63"/>
  </r>
  <r>
    <x v="156"/>
    <x v="123"/>
    <x v="0"/>
    <x v="1"/>
    <x v="0"/>
    <x v="1"/>
    <x v="65"/>
    <x v="62"/>
    <x v="0"/>
    <x v="11"/>
  </r>
  <r>
    <x v="157"/>
    <x v="124"/>
    <x v="0"/>
    <x v="0"/>
    <x v="0"/>
    <x v="0"/>
    <x v="5"/>
    <x v="1"/>
    <x v="0"/>
    <x v="6"/>
  </r>
  <r>
    <x v="158"/>
    <x v="64"/>
    <x v="0"/>
    <x v="2"/>
    <x v="0"/>
    <x v="2"/>
    <x v="2"/>
    <x v="1"/>
    <x v="0"/>
    <x v="74"/>
  </r>
  <r>
    <x v="159"/>
    <x v="125"/>
    <x v="0"/>
    <x v="3"/>
    <x v="0"/>
    <x v="3"/>
    <x v="66"/>
    <x v="63"/>
    <x v="0"/>
    <x v="75"/>
  </r>
  <r>
    <x v="160"/>
    <x v="126"/>
    <x v="0"/>
    <x v="1"/>
    <x v="0"/>
    <x v="1"/>
    <x v="1"/>
    <x v="1"/>
    <x v="0"/>
    <x v="76"/>
  </r>
  <r>
    <x v="161"/>
    <x v="127"/>
    <x v="0"/>
    <x v="1"/>
    <x v="0"/>
    <x v="1"/>
    <x v="1"/>
    <x v="1"/>
    <x v="0"/>
    <x v="32"/>
  </r>
  <r>
    <x v="162"/>
    <x v="128"/>
    <x v="0"/>
    <x v="1"/>
    <x v="0"/>
    <x v="1"/>
    <x v="1"/>
    <x v="1"/>
    <x v="0"/>
    <x v="31"/>
  </r>
  <r>
    <x v="163"/>
    <x v="2"/>
    <x v="0"/>
    <x v="2"/>
    <x v="0"/>
    <x v="2"/>
    <x v="67"/>
    <x v="64"/>
    <x v="0"/>
    <x v="66"/>
  </r>
  <r>
    <x v="164"/>
    <x v="15"/>
    <x v="0"/>
    <x v="1"/>
    <x v="0"/>
    <x v="1"/>
    <x v="1"/>
    <x v="1"/>
    <x v="0"/>
    <x v="12"/>
  </r>
  <r>
    <x v="165"/>
    <x v="68"/>
    <x v="0"/>
    <x v="2"/>
    <x v="0"/>
    <x v="2"/>
    <x v="2"/>
    <x v="1"/>
    <x v="0"/>
    <x v="23"/>
  </r>
  <r>
    <x v="166"/>
    <x v="129"/>
    <x v="0"/>
    <x v="1"/>
    <x v="0"/>
    <x v="1"/>
    <x v="1"/>
    <x v="1"/>
    <x v="0"/>
    <x v="77"/>
  </r>
  <r>
    <x v="167"/>
    <x v="91"/>
    <x v="0"/>
    <x v="3"/>
    <x v="0"/>
    <x v="3"/>
    <x v="20"/>
    <x v="1"/>
    <x v="0"/>
    <x v="75"/>
  </r>
  <r>
    <x v="168"/>
    <x v="130"/>
    <x v="0"/>
    <x v="3"/>
    <x v="0"/>
    <x v="3"/>
    <x v="68"/>
    <x v="65"/>
    <x v="0"/>
    <x v="27"/>
  </r>
  <r>
    <x v="169"/>
    <x v="131"/>
    <x v="0"/>
    <x v="1"/>
    <x v="0"/>
    <x v="1"/>
    <x v="1"/>
    <x v="1"/>
    <x v="0"/>
    <x v="78"/>
  </r>
  <r>
    <x v="170"/>
    <x v="132"/>
    <x v="0"/>
    <x v="1"/>
    <x v="0"/>
    <x v="1"/>
    <x v="1"/>
    <x v="1"/>
    <x v="0"/>
    <x v="79"/>
  </r>
  <r>
    <x v="171"/>
    <x v="133"/>
    <x v="0"/>
    <x v="1"/>
    <x v="0"/>
    <x v="1"/>
    <x v="1"/>
    <x v="1"/>
    <x v="0"/>
    <x v="80"/>
  </r>
  <r>
    <x v="172"/>
    <x v="134"/>
    <x v="0"/>
    <x v="1"/>
    <x v="0"/>
    <x v="1"/>
    <x v="1"/>
    <x v="1"/>
    <x v="0"/>
    <x v="81"/>
  </r>
  <r>
    <x v="173"/>
    <x v="21"/>
    <x v="0"/>
    <x v="5"/>
    <x v="0"/>
    <x v="2"/>
    <x v="69"/>
    <x v="66"/>
    <x v="0"/>
    <x v="0"/>
  </r>
  <r>
    <x v="174"/>
    <x v="71"/>
    <x v="0"/>
    <x v="5"/>
    <x v="0"/>
    <x v="2"/>
    <x v="2"/>
    <x v="1"/>
    <x v="0"/>
    <x v="5"/>
  </r>
  <r>
    <x v="175"/>
    <x v="135"/>
    <x v="0"/>
    <x v="1"/>
    <x v="0"/>
    <x v="1"/>
    <x v="70"/>
    <x v="67"/>
    <x v="0"/>
    <x v="0"/>
  </r>
  <r>
    <x v="176"/>
    <x v="136"/>
    <x v="0"/>
    <x v="1"/>
    <x v="0"/>
    <x v="1"/>
    <x v="1"/>
    <x v="1"/>
    <x v="0"/>
    <x v="82"/>
  </r>
  <r>
    <x v="177"/>
    <x v="137"/>
    <x v="0"/>
    <x v="1"/>
    <x v="0"/>
    <x v="1"/>
    <x v="1"/>
    <x v="1"/>
    <x v="0"/>
    <x v="26"/>
  </r>
  <r>
    <x v="178"/>
    <x v="138"/>
    <x v="0"/>
    <x v="1"/>
    <x v="0"/>
    <x v="1"/>
    <x v="1"/>
    <x v="1"/>
    <x v="0"/>
    <x v="83"/>
  </r>
  <r>
    <x v="179"/>
    <x v="139"/>
    <x v="0"/>
    <x v="1"/>
    <x v="0"/>
    <x v="1"/>
    <x v="1"/>
    <x v="1"/>
    <x v="0"/>
    <x v="84"/>
  </r>
  <r>
    <x v="180"/>
    <x v="54"/>
    <x v="0"/>
    <x v="3"/>
    <x v="0"/>
    <x v="3"/>
    <x v="71"/>
    <x v="68"/>
    <x v="0"/>
    <x v="22"/>
  </r>
  <r>
    <x v="181"/>
    <x v="140"/>
    <x v="0"/>
    <x v="1"/>
    <x v="0"/>
    <x v="1"/>
    <x v="1"/>
    <x v="1"/>
    <x v="0"/>
    <x v="79"/>
  </r>
  <r>
    <x v="182"/>
    <x v="141"/>
    <x v="0"/>
    <x v="1"/>
    <x v="0"/>
    <x v="1"/>
    <x v="1"/>
    <x v="1"/>
    <x v="0"/>
    <x v="69"/>
  </r>
  <r>
    <x v="183"/>
    <x v="23"/>
    <x v="0"/>
    <x v="4"/>
    <x v="0"/>
    <x v="2"/>
    <x v="72"/>
    <x v="69"/>
    <x v="0"/>
    <x v="22"/>
  </r>
  <r>
    <x v="184"/>
    <x v="142"/>
    <x v="0"/>
    <x v="1"/>
    <x v="0"/>
    <x v="1"/>
    <x v="1"/>
    <x v="1"/>
    <x v="0"/>
    <x v="60"/>
  </r>
  <r>
    <x v="185"/>
    <x v="143"/>
    <x v="0"/>
    <x v="1"/>
    <x v="0"/>
    <x v="1"/>
    <x v="1"/>
    <x v="1"/>
    <x v="0"/>
    <x v="6"/>
  </r>
  <r>
    <x v="186"/>
    <x v="95"/>
    <x v="0"/>
    <x v="1"/>
    <x v="0"/>
    <x v="1"/>
    <x v="1"/>
    <x v="1"/>
    <x v="0"/>
    <x v="2"/>
  </r>
  <r>
    <x v="187"/>
    <x v="144"/>
    <x v="0"/>
    <x v="1"/>
    <x v="0"/>
    <x v="1"/>
    <x v="1"/>
    <x v="1"/>
    <x v="0"/>
    <x v="11"/>
  </r>
  <r>
    <x v="188"/>
    <x v="145"/>
    <x v="0"/>
    <x v="1"/>
    <x v="0"/>
    <x v="1"/>
    <x v="1"/>
    <x v="1"/>
    <x v="0"/>
    <x v="78"/>
  </r>
  <r>
    <x v="189"/>
    <x v="146"/>
    <x v="0"/>
    <x v="1"/>
    <x v="0"/>
    <x v="1"/>
    <x v="1"/>
    <x v="1"/>
    <x v="0"/>
    <x v="32"/>
  </r>
  <r>
    <x v="190"/>
    <x v="147"/>
    <x v="0"/>
    <x v="6"/>
    <x v="0"/>
    <x v="2"/>
    <x v="73"/>
    <x v="70"/>
    <x v="0"/>
    <x v="0"/>
  </r>
  <r>
    <x v="191"/>
    <x v="148"/>
    <x v="0"/>
    <x v="1"/>
    <x v="0"/>
    <x v="1"/>
    <x v="74"/>
    <x v="71"/>
    <x v="0"/>
    <x v="30"/>
  </r>
  <r>
    <x v="192"/>
    <x v="149"/>
    <x v="0"/>
    <x v="1"/>
    <x v="0"/>
    <x v="1"/>
    <x v="1"/>
    <x v="1"/>
    <x v="0"/>
    <x v="85"/>
  </r>
  <r>
    <x v="193"/>
    <x v="150"/>
    <x v="0"/>
    <x v="1"/>
    <x v="0"/>
    <x v="1"/>
    <x v="75"/>
    <x v="72"/>
    <x v="0"/>
    <x v="22"/>
  </r>
  <r>
    <x v="194"/>
    <x v="0"/>
    <x v="0"/>
    <x v="0"/>
    <x v="0"/>
    <x v="0"/>
    <x v="76"/>
    <x v="73"/>
    <x v="0"/>
    <x v="18"/>
  </r>
  <r>
    <x v="195"/>
    <x v="151"/>
    <x v="0"/>
    <x v="1"/>
    <x v="0"/>
    <x v="1"/>
    <x v="1"/>
    <x v="1"/>
    <x v="0"/>
    <x v="2"/>
  </r>
  <r>
    <x v="196"/>
    <x v="10"/>
    <x v="0"/>
    <x v="4"/>
    <x v="0"/>
    <x v="2"/>
    <x v="77"/>
    <x v="74"/>
    <x v="0"/>
    <x v="0"/>
  </r>
  <r>
    <x v="197"/>
    <x v="99"/>
    <x v="0"/>
    <x v="3"/>
    <x v="0"/>
    <x v="3"/>
    <x v="78"/>
    <x v="75"/>
    <x v="0"/>
    <x v="18"/>
  </r>
  <r>
    <x v="198"/>
    <x v="152"/>
    <x v="0"/>
    <x v="3"/>
    <x v="0"/>
    <x v="3"/>
    <x v="20"/>
    <x v="1"/>
    <x v="0"/>
    <x v="9"/>
  </r>
  <r>
    <x v="199"/>
    <x v="153"/>
    <x v="0"/>
    <x v="1"/>
    <x v="0"/>
    <x v="1"/>
    <x v="1"/>
    <x v="1"/>
    <x v="0"/>
    <x v="86"/>
  </r>
  <r>
    <x v="200"/>
    <x v="26"/>
    <x v="0"/>
    <x v="1"/>
    <x v="0"/>
    <x v="1"/>
    <x v="1"/>
    <x v="1"/>
    <x v="0"/>
    <x v="19"/>
  </r>
  <r>
    <x v="201"/>
    <x v="78"/>
    <x v="0"/>
    <x v="1"/>
    <x v="0"/>
    <x v="1"/>
    <x v="1"/>
    <x v="1"/>
    <x v="0"/>
    <x v="11"/>
  </r>
  <r>
    <x v="202"/>
    <x v="154"/>
    <x v="0"/>
    <x v="4"/>
    <x v="0"/>
    <x v="2"/>
    <x v="79"/>
    <x v="76"/>
    <x v="0"/>
    <x v="30"/>
  </r>
  <r>
    <x v="203"/>
    <x v="95"/>
    <x v="0"/>
    <x v="1"/>
    <x v="0"/>
    <x v="1"/>
    <x v="1"/>
    <x v="1"/>
    <x v="0"/>
    <x v="87"/>
  </r>
  <r>
    <x v="204"/>
    <x v="155"/>
    <x v="0"/>
    <x v="3"/>
    <x v="0"/>
    <x v="3"/>
    <x v="20"/>
    <x v="1"/>
    <x v="0"/>
    <x v="88"/>
  </r>
  <r>
    <x v="205"/>
    <x v="156"/>
    <x v="0"/>
    <x v="1"/>
    <x v="0"/>
    <x v="1"/>
    <x v="1"/>
    <x v="1"/>
    <x v="0"/>
    <x v="89"/>
  </r>
  <r>
    <x v="206"/>
    <x v="157"/>
    <x v="0"/>
    <x v="1"/>
    <x v="0"/>
    <x v="1"/>
    <x v="1"/>
    <x v="1"/>
    <x v="0"/>
    <x v="90"/>
  </r>
  <r>
    <x v="207"/>
    <x v="158"/>
    <x v="0"/>
    <x v="2"/>
    <x v="0"/>
    <x v="2"/>
    <x v="2"/>
    <x v="1"/>
    <x v="0"/>
    <x v="15"/>
  </r>
  <r>
    <x v="208"/>
    <x v="159"/>
    <x v="0"/>
    <x v="1"/>
    <x v="0"/>
    <x v="1"/>
    <x v="1"/>
    <x v="1"/>
    <x v="0"/>
    <x v="14"/>
  </r>
  <r>
    <x v="209"/>
    <x v="160"/>
    <x v="0"/>
    <x v="1"/>
    <x v="0"/>
    <x v="1"/>
    <x v="1"/>
    <x v="1"/>
    <x v="0"/>
    <x v="60"/>
  </r>
  <r>
    <x v="209"/>
    <x v="161"/>
    <x v="0"/>
    <x v="1"/>
    <x v="0"/>
    <x v="1"/>
    <x v="1"/>
    <x v="1"/>
    <x v="0"/>
    <x v="91"/>
  </r>
  <r>
    <x v="210"/>
    <x v="162"/>
    <x v="0"/>
    <x v="6"/>
    <x v="0"/>
    <x v="2"/>
    <x v="80"/>
    <x v="77"/>
    <x v="0"/>
    <x v="64"/>
  </r>
  <r>
    <x v="211"/>
    <x v="163"/>
    <x v="0"/>
    <x v="3"/>
    <x v="0"/>
    <x v="3"/>
    <x v="81"/>
    <x v="78"/>
    <x v="0"/>
    <x v="0"/>
  </r>
  <r>
    <x v="212"/>
    <x v="164"/>
    <x v="0"/>
    <x v="4"/>
    <x v="0"/>
    <x v="2"/>
    <x v="82"/>
    <x v="79"/>
    <x v="0"/>
    <x v="0"/>
  </r>
  <r>
    <x v="213"/>
    <x v="165"/>
    <x v="0"/>
    <x v="4"/>
    <x v="0"/>
    <x v="2"/>
    <x v="83"/>
    <x v="80"/>
    <x v="0"/>
    <x v="5"/>
  </r>
  <r>
    <x v="214"/>
    <x v="166"/>
    <x v="0"/>
    <x v="1"/>
    <x v="0"/>
    <x v="1"/>
    <x v="1"/>
    <x v="1"/>
    <x v="0"/>
    <x v="92"/>
  </r>
  <r>
    <x v="215"/>
    <x v="23"/>
    <x v="0"/>
    <x v="4"/>
    <x v="0"/>
    <x v="2"/>
    <x v="84"/>
    <x v="81"/>
    <x v="0"/>
    <x v="11"/>
  </r>
  <r>
    <x v="216"/>
    <x v="167"/>
    <x v="0"/>
    <x v="1"/>
    <x v="0"/>
    <x v="1"/>
    <x v="1"/>
    <x v="1"/>
    <x v="0"/>
    <x v="10"/>
  </r>
  <r>
    <x v="217"/>
    <x v="88"/>
    <x v="0"/>
    <x v="3"/>
    <x v="0"/>
    <x v="3"/>
    <x v="85"/>
    <x v="82"/>
    <x v="0"/>
    <x v="11"/>
  </r>
  <r>
    <x v="218"/>
    <x v="88"/>
    <x v="0"/>
    <x v="3"/>
    <x v="0"/>
    <x v="3"/>
    <x v="20"/>
    <x v="1"/>
    <x v="0"/>
    <x v="5"/>
  </r>
  <r>
    <x v="219"/>
    <x v="124"/>
    <x v="0"/>
    <x v="0"/>
    <x v="0"/>
    <x v="0"/>
    <x v="5"/>
    <x v="1"/>
    <x v="0"/>
    <x v="54"/>
  </r>
  <r>
    <x v="220"/>
    <x v="168"/>
    <x v="0"/>
    <x v="1"/>
    <x v="0"/>
    <x v="1"/>
    <x v="86"/>
    <x v="83"/>
    <x v="0"/>
    <x v="11"/>
  </r>
  <r>
    <x v="221"/>
    <x v="37"/>
    <x v="0"/>
    <x v="0"/>
    <x v="0"/>
    <x v="0"/>
    <x v="87"/>
    <x v="84"/>
    <x v="0"/>
    <x v="0"/>
  </r>
  <r>
    <x v="222"/>
    <x v="169"/>
    <x v="0"/>
    <x v="3"/>
    <x v="0"/>
    <x v="3"/>
    <x v="20"/>
    <x v="1"/>
    <x v="0"/>
    <x v="15"/>
  </r>
  <r>
    <x v="223"/>
    <x v="170"/>
    <x v="0"/>
    <x v="1"/>
    <x v="0"/>
    <x v="1"/>
    <x v="88"/>
    <x v="85"/>
    <x v="0"/>
    <x v="0"/>
  </r>
  <r>
    <x v="224"/>
    <x v="74"/>
    <x v="0"/>
    <x v="3"/>
    <x v="0"/>
    <x v="3"/>
    <x v="20"/>
    <x v="1"/>
    <x v="0"/>
    <x v="50"/>
  </r>
  <r>
    <x v="225"/>
    <x v="171"/>
    <x v="0"/>
    <x v="1"/>
    <x v="0"/>
    <x v="1"/>
    <x v="89"/>
    <x v="86"/>
    <x v="0"/>
    <x v="27"/>
  </r>
  <r>
    <x v="226"/>
    <x v="172"/>
    <x v="0"/>
    <x v="1"/>
    <x v="0"/>
    <x v="1"/>
    <x v="1"/>
    <x v="1"/>
    <x v="0"/>
    <x v="53"/>
  </r>
  <r>
    <x v="227"/>
    <x v="173"/>
    <x v="0"/>
    <x v="1"/>
    <x v="0"/>
    <x v="1"/>
    <x v="1"/>
    <x v="1"/>
    <x v="0"/>
    <x v="93"/>
  </r>
  <r>
    <x v="228"/>
    <x v="122"/>
    <x v="0"/>
    <x v="1"/>
    <x v="0"/>
    <x v="1"/>
    <x v="1"/>
    <x v="1"/>
    <x v="0"/>
    <x v="66"/>
  </r>
  <r>
    <x v="229"/>
    <x v="162"/>
    <x v="0"/>
    <x v="6"/>
    <x v="0"/>
    <x v="2"/>
    <x v="80"/>
    <x v="77"/>
    <x v="0"/>
    <x v="64"/>
  </r>
  <r>
    <x v="230"/>
    <x v="174"/>
    <x v="0"/>
    <x v="1"/>
    <x v="0"/>
    <x v="1"/>
    <x v="1"/>
    <x v="1"/>
    <x v="0"/>
    <x v="94"/>
  </r>
  <r>
    <x v="231"/>
    <x v="119"/>
    <x v="0"/>
    <x v="3"/>
    <x v="0"/>
    <x v="3"/>
    <x v="90"/>
    <x v="87"/>
    <x v="0"/>
    <x v="5"/>
  </r>
  <r>
    <x v="232"/>
    <x v="175"/>
    <x v="0"/>
    <x v="1"/>
    <x v="0"/>
    <x v="1"/>
    <x v="1"/>
    <x v="1"/>
    <x v="0"/>
    <x v="51"/>
  </r>
  <r>
    <x v="233"/>
    <x v="176"/>
    <x v="0"/>
    <x v="1"/>
    <x v="0"/>
    <x v="1"/>
    <x v="1"/>
    <x v="1"/>
    <x v="0"/>
    <x v="37"/>
  </r>
  <r>
    <x v="234"/>
    <x v="177"/>
    <x v="0"/>
    <x v="1"/>
    <x v="0"/>
    <x v="1"/>
    <x v="1"/>
    <x v="1"/>
    <x v="0"/>
    <x v="95"/>
  </r>
  <r>
    <x v="235"/>
    <x v="157"/>
    <x v="0"/>
    <x v="1"/>
    <x v="0"/>
    <x v="1"/>
    <x v="1"/>
    <x v="1"/>
    <x v="0"/>
    <x v="30"/>
  </r>
  <r>
    <x v="236"/>
    <x v="142"/>
    <x v="0"/>
    <x v="1"/>
    <x v="0"/>
    <x v="1"/>
    <x v="1"/>
    <x v="1"/>
    <x v="0"/>
    <x v="48"/>
  </r>
  <r>
    <x v="237"/>
    <x v="178"/>
    <x v="0"/>
    <x v="1"/>
    <x v="0"/>
    <x v="1"/>
    <x v="1"/>
    <x v="1"/>
    <x v="0"/>
    <x v="55"/>
  </r>
  <r>
    <x v="238"/>
    <x v="179"/>
    <x v="0"/>
    <x v="1"/>
    <x v="0"/>
    <x v="1"/>
    <x v="1"/>
    <x v="1"/>
    <x v="0"/>
    <x v="96"/>
  </r>
  <r>
    <x v="239"/>
    <x v="117"/>
    <x v="0"/>
    <x v="3"/>
    <x v="0"/>
    <x v="3"/>
    <x v="91"/>
    <x v="88"/>
    <x v="0"/>
    <x v="5"/>
  </r>
  <r>
    <x v="240"/>
    <x v="122"/>
    <x v="0"/>
    <x v="1"/>
    <x v="0"/>
    <x v="1"/>
    <x v="1"/>
    <x v="1"/>
    <x v="0"/>
    <x v="63"/>
  </r>
  <r>
    <x v="241"/>
    <x v="180"/>
    <x v="0"/>
    <x v="1"/>
    <x v="0"/>
    <x v="1"/>
    <x v="1"/>
    <x v="1"/>
    <x v="0"/>
    <x v="30"/>
  </r>
  <r>
    <x v="242"/>
    <x v="181"/>
    <x v="0"/>
    <x v="1"/>
    <x v="0"/>
    <x v="1"/>
    <x v="1"/>
    <x v="1"/>
    <x v="0"/>
    <x v="97"/>
  </r>
  <r>
    <x v="243"/>
    <x v="162"/>
    <x v="0"/>
    <x v="6"/>
    <x v="0"/>
    <x v="2"/>
    <x v="92"/>
    <x v="89"/>
    <x v="0"/>
    <x v="22"/>
  </r>
  <r>
    <x v="244"/>
    <x v="162"/>
    <x v="0"/>
    <x v="6"/>
    <x v="0"/>
    <x v="2"/>
    <x v="80"/>
    <x v="77"/>
    <x v="0"/>
    <x v="64"/>
  </r>
  <r>
    <x v="245"/>
    <x v="162"/>
    <x v="0"/>
    <x v="6"/>
    <x v="0"/>
    <x v="2"/>
    <x v="80"/>
    <x v="77"/>
    <x v="0"/>
    <x v="64"/>
  </r>
  <r>
    <x v="246"/>
    <x v="182"/>
    <x v="0"/>
    <x v="3"/>
    <x v="0"/>
    <x v="3"/>
    <x v="93"/>
    <x v="90"/>
    <x v="0"/>
    <x v="22"/>
  </r>
  <r>
    <x v="247"/>
    <x v="183"/>
    <x v="0"/>
    <x v="1"/>
    <x v="0"/>
    <x v="1"/>
    <x v="1"/>
    <x v="1"/>
    <x v="0"/>
    <x v="98"/>
  </r>
  <r>
    <x v="248"/>
    <x v="40"/>
    <x v="0"/>
    <x v="3"/>
    <x v="0"/>
    <x v="3"/>
    <x v="20"/>
    <x v="1"/>
    <x v="0"/>
    <x v="26"/>
  </r>
  <r>
    <x v="249"/>
    <x v="21"/>
    <x v="0"/>
    <x v="5"/>
    <x v="0"/>
    <x v="2"/>
    <x v="2"/>
    <x v="1"/>
    <x v="0"/>
    <x v="2"/>
  </r>
  <r>
    <x v="250"/>
    <x v="10"/>
    <x v="0"/>
    <x v="4"/>
    <x v="0"/>
    <x v="2"/>
    <x v="94"/>
    <x v="91"/>
    <x v="0"/>
    <x v="22"/>
  </r>
  <r>
    <x v="251"/>
    <x v="184"/>
    <x v="0"/>
    <x v="1"/>
    <x v="0"/>
    <x v="1"/>
    <x v="1"/>
    <x v="1"/>
    <x v="0"/>
    <x v="5"/>
  </r>
  <r>
    <x v="252"/>
    <x v="21"/>
    <x v="0"/>
    <x v="5"/>
    <x v="0"/>
    <x v="2"/>
    <x v="95"/>
    <x v="92"/>
    <x v="0"/>
    <x v="22"/>
  </r>
  <r>
    <x v="253"/>
    <x v="185"/>
    <x v="0"/>
    <x v="1"/>
    <x v="0"/>
    <x v="1"/>
    <x v="1"/>
    <x v="1"/>
    <x v="0"/>
    <x v="99"/>
  </r>
  <r>
    <x v="254"/>
    <x v="119"/>
    <x v="0"/>
    <x v="3"/>
    <x v="0"/>
    <x v="3"/>
    <x v="96"/>
    <x v="93"/>
    <x v="0"/>
    <x v="5"/>
  </r>
  <r>
    <x v="255"/>
    <x v="99"/>
    <x v="0"/>
    <x v="3"/>
    <x v="0"/>
    <x v="3"/>
    <x v="97"/>
    <x v="66"/>
    <x v="0"/>
    <x v="18"/>
  </r>
  <r>
    <x v="256"/>
    <x v="186"/>
    <x v="0"/>
    <x v="1"/>
    <x v="0"/>
    <x v="1"/>
    <x v="98"/>
    <x v="94"/>
    <x v="0"/>
    <x v="18"/>
  </r>
  <r>
    <x v="257"/>
    <x v="187"/>
    <x v="0"/>
    <x v="3"/>
    <x v="0"/>
    <x v="3"/>
    <x v="99"/>
    <x v="95"/>
    <x v="0"/>
    <x v="22"/>
  </r>
  <r>
    <x v="258"/>
    <x v="188"/>
    <x v="0"/>
    <x v="1"/>
    <x v="0"/>
    <x v="1"/>
    <x v="1"/>
    <x v="1"/>
    <x v="0"/>
    <x v="100"/>
  </r>
  <r>
    <x v="259"/>
    <x v="32"/>
    <x v="0"/>
    <x v="4"/>
    <x v="0"/>
    <x v="2"/>
    <x v="100"/>
    <x v="96"/>
    <x v="0"/>
    <x v="22"/>
  </r>
  <r>
    <x v="260"/>
    <x v="189"/>
    <x v="0"/>
    <x v="2"/>
    <x v="0"/>
    <x v="2"/>
    <x v="101"/>
    <x v="97"/>
    <x v="0"/>
    <x v="18"/>
  </r>
  <r>
    <x v="261"/>
    <x v="189"/>
    <x v="0"/>
    <x v="2"/>
    <x v="0"/>
    <x v="2"/>
    <x v="102"/>
    <x v="98"/>
    <x v="0"/>
    <x v="60"/>
  </r>
  <r>
    <x v="262"/>
    <x v="147"/>
    <x v="0"/>
    <x v="6"/>
    <x v="0"/>
    <x v="2"/>
    <x v="103"/>
    <x v="99"/>
    <x v="0"/>
    <x v="0"/>
  </r>
  <r>
    <x v="263"/>
    <x v="147"/>
    <x v="0"/>
    <x v="6"/>
    <x v="0"/>
    <x v="2"/>
    <x v="104"/>
    <x v="100"/>
    <x v="0"/>
    <x v="0"/>
  </r>
  <r>
    <x v="264"/>
    <x v="147"/>
    <x v="0"/>
    <x v="6"/>
    <x v="0"/>
    <x v="2"/>
    <x v="105"/>
    <x v="101"/>
    <x v="0"/>
    <x v="0"/>
  </r>
  <r>
    <x v="265"/>
    <x v="13"/>
    <x v="0"/>
    <x v="0"/>
    <x v="0"/>
    <x v="0"/>
    <x v="5"/>
    <x v="1"/>
    <x v="0"/>
    <x v="39"/>
  </r>
  <r>
    <x v="266"/>
    <x v="118"/>
    <x v="0"/>
    <x v="1"/>
    <x v="0"/>
    <x v="1"/>
    <x v="50"/>
    <x v="47"/>
    <x v="0"/>
    <x v="39"/>
  </r>
  <r>
    <x v="267"/>
    <x v="190"/>
    <x v="0"/>
    <x v="3"/>
    <x v="0"/>
    <x v="3"/>
    <x v="20"/>
    <x v="1"/>
    <x v="0"/>
    <x v="101"/>
  </r>
  <r>
    <x v="268"/>
    <x v="191"/>
    <x v="0"/>
    <x v="1"/>
    <x v="0"/>
    <x v="1"/>
    <x v="1"/>
    <x v="1"/>
    <x v="0"/>
    <x v="11"/>
  </r>
  <r>
    <x v="269"/>
    <x v="192"/>
    <x v="0"/>
    <x v="1"/>
    <x v="0"/>
    <x v="1"/>
    <x v="106"/>
    <x v="102"/>
    <x v="0"/>
    <x v="22"/>
  </r>
  <r>
    <x v="270"/>
    <x v="193"/>
    <x v="0"/>
    <x v="5"/>
    <x v="0"/>
    <x v="2"/>
    <x v="107"/>
    <x v="103"/>
    <x v="0"/>
    <x v="60"/>
  </r>
  <r>
    <x v="271"/>
    <x v="194"/>
    <x v="0"/>
    <x v="1"/>
    <x v="0"/>
    <x v="1"/>
    <x v="1"/>
    <x v="1"/>
    <x v="0"/>
    <x v="62"/>
  </r>
  <r>
    <x v="272"/>
    <x v="195"/>
    <x v="0"/>
    <x v="1"/>
    <x v="0"/>
    <x v="1"/>
    <x v="108"/>
    <x v="104"/>
    <x v="0"/>
    <x v="11"/>
  </r>
  <r>
    <x v="273"/>
    <x v="42"/>
    <x v="0"/>
    <x v="1"/>
    <x v="0"/>
    <x v="1"/>
    <x v="109"/>
    <x v="105"/>
    <x v="0"/>
    <x v="66"/>
  </r>
  <r>
    <x v="274"/>
    <x v="196"/>
    <x v="0"/>
    <x v="3"/>
    <x v="0"/>
    <x v="3"/>
    <x v="110"/>
    <x v="106"/>
    <x v="0"/>
    <x v="22"/>
  </r>
  <r>
    <x v="275"/>
    <x v="197"/>
    <x v="0"/>
    <x v="2"/>
    <x v="0"/>
    <x v="2"/>
    <x v="111"/>
    <x v="107"/>
    <x v="0"/>
    <x v="0"/>
  </r>
  <r>
    <x v="276"/>
    <x v="51"/>
    <x v="0"/>
    <x v="1"/>
    <x v="0"/>
    <x v="1"/>
    <x v="1"/>
    <x v="1"/>
    <x v="0"/>
    <x v="30"/>
  </r>
  <r>
    <x v="277"/>
    <x v="198"/>
    <x v="0"/>
    <x v="1"/>
    <x v="0"/>
    <x v="1"/>
    <x v="112"/>
    <x v="31"/>
    <x v="0"/>
    <x v="9"/>
  </r>
  <r>
    <x v="278"/>
    <x v="199"/>
    <x v="0"/>
    <x v="1"/>
    <x v="0"/>
    <x v="1"/>
    <x v="1"/>
    <x v="1"/>
    <x v="0"/>
    <x v="102"/>
  </r>
  <r>
    <x v="279"/>
    <x v="200"/>
    <x v="0"/>
    <x v="0"/>
    <x v="0"/>
    <x v="0"/>
    <x v="113"/>
    <x v="77"/>
    <x v="0"/>
    <x v="64"/>
  </r>
  <r>
    <x v="280"/>
    <x v="200"/>
    <x v="0"/>
    <x v="0"/>
    <x v="0"/>
    <x v="0"/>
    <x v="114"/>
    <x v="48"/>
    <x v="0"/>
    <x v="60"/>
  </r>
  <r>
    <x v="281"/>
    <x v="200"/>
    <x v="0"/>
    <x v="0"/>
    <x v="0"/>
    <x v="0"/>
    <x v="115"/>
    <x v="108"/>
    <x v="0"/>
    <x v="39"/>
  </r>
  <r>
    <x v="282"/>
    <x v="200"/>
    <x v="0"/>
    <x v="0"/>
    <x v="0"/>
    <x v="0"/>
    <x v="116"/>
    <x v="47"/>
    <x v="0"/>
    <x v="75"/>
  </r>
  <r>
    <x v="283"/>
    <x v="201"/>
    <x v="0"/>
    <x v="1"/>
    <x v="0"/>
    <x v="1"/>
    <x v="1"/>
    <x v="1"/>
    <x v="0"/>
    <x v="103"/>
  </r>
  <r>
    <x v="284"/>
    <x v="202"/>
    <x v="0"/>
    <x v="1"/>
    <x v="0"/>
    <x v="1"/>
    <x v="1"/>
    <x v="1"/>
    <x v="0"/>
    <x v="75"/>
  </r>
  <r>
    <x v="285"/>
    <x v="203"/>
    <x v="0"/>
    <x v="1"/>
    <x v="0"/>
    <x v="1"/>
    <x v="117"/>
    <x v="109"/>
    <x v="0"/>
    <x v="0"/>
  </r>
  <r>
    <x v="286"/>
    <x v="204"/>
    <x v="0"/>
    <x v="1"/>
    <x v="0"/>
    <x v="1"/>
    <x v="1"/>
    <x v="1"/>
    <x v="0"/>
    <x v="98"/>
  </r>
  <r>
    <x v="287"/>
    <x v="205"/>
    <x v="0"/>
    <x v="1"/>
    <x v="0"/>
    <x v="1"/>
    <x v="1"/>
    <x v="1"/>
    <x v="0"/>
    <x v="104"/>
  </r>
  <r>
    <x v="288"/>
    <x v="206"/>
    <x v="0"/>
    <x v="1"/>
    <x v="0"/>
    <x v="1"/>
    <x v="1"/>
    <x v="1"/>
    <x v="0"/>
    <x v="39"/>
  </r>
  <r>
    <x v="289"/>
    <x v="207"/>
    <x v="0"/>
    <x v="1"/>
    <x v="0"/>
    <x v="1"/>
    <x v="1"/>
    <x v="1"/>
    <x v="0"/>
    <x v="105"/>
  </r>
  <r>
    <x v="290"/>
    <x v="208"/>
    <x v="0"/>
    <x v="1"/>
    <x v="0"/>
    <x v="1"/>
    <x v="1"/>
    <x v="1"/>
    <x v="0"/>
    <x v="15"/>
  </r>
  <r>
    <x v="291"/>
    <x v="209"/>
    <x v="0"/>
    <x v="1"/>
    <x v="0"/>
    <x v="1"/>
    <x v="1"/>
    <x v="1"/>
    <x v="0"/>
    <x v="106"/>
  </r>
  <r>
    <x v="292"/>
    <x v="210"/>
    <x v="0"/>
    <x v="3"/>
    <x v="0"/>
    <x v="3"/>
    <x v="118"/>
    <x v="110"/>
    <x v="0"/>
    <x v="22"/>
  </r>
  <r>
    <x v="293"/>
    <x v="61"/>
    <x v="0"/>
    <x v="0"/>
    <x v="0"/>
    <x v="0"/>
    <x v="5"/>
    <x v="1"/>
    <x v="0"/>
    <x v="107"/>
  </r>
  <r>
    <x v="294"/>
    <x v="147"/>
    <x v="0"/>
    <x v="6"/>
    <x v="0"/>
    <x v="2"/>
    <x v="119"/>
    <x v="111"/>
    <x v="0"/>
    <x v="0"/>
  </r>
  <r>
    <x v="295"/>
    <x v="211"/>
    <x v="0"/>
    <x v="1"/>
    <x v="0"/>
    <x v="1"/>
    <x v="47"/>
    <x v="44"/>
    <x v="0"/>
    <x v="30"/>
  </r>
  <r>
    <x v="296"/>
    <x v="212"/>
    <x v="0"/>
    <x v="1"/>
    <x v="0"/>
    <x v="1"/>
    <x v="1"/>
    <x v="1"/>
    <x v="0"/>
    <x v="108"/>
  </r>
  <r>
    <x v="297"/>
    <x v="213"/>
    <x v="0"/>
    <x v="1"/>
    <x v="0"/>
    <x v="1"/>
    <x v="1"/>
    <x v="1"/>
    <x v="0"/>
    <x v="109"/>
  </r>
  <r>
    <x v="297"/>
    <x v="214"/>
    <x v="0"/>
    <x v="1"/>
    <x v="0"/>
    <x v="1"/>
    <x v="120"/>
    <x v="112"/>
    <x v="0"/>
    <x v="48"/>
  </r>
  <r>
    <x v="297"/>
    <x v="56"/>
    <x v="0"/>
    <x v="5"/>
    <x v="0"/>
    <x v="2"/>
    <x v="121"/>
    <x v="113"/>
    <x v="0"/>
    <x v="27"/>
  </r>
  <r>
    <x v="298"/>
    <x v="190"/>
    <x v="0"/>
    <x v="3"/>
    <x v="0"/>
    <x v="3"/>
    <x v="122"/>
    <x v="114"/>
    <x v="0"/>
    <x v="60"/>
  </r>
  <r>
    <x v="299"/>
    <x v="215"/>
    <x v="0"/>
    <x v="1"/>
    <x v="0"/>
    <x v="1"/>
    <x v="1"/>
    <x v="1"/>
    <x v="0"/>
    <x v="110"/>
  </r>
  <r>
    <x v="300"/>
    <x v="216"/>
    <x v="0"/>
    <x v="3"/>
    <x v="0"/>
    <x v="3"/>
    <x v="20"/>
    <x v="1"/>
    <x v="0"/>
    <x v="111"/>
  </r>
  <r>
    <x v="301"/>
    <x v="217"/>
    <x v="0"/>
    <x v="1"/>
    <x v="0"/>
    <x v="1"/>
    <x v="1"/>
    <x v="1"/>
    <x v="0"/>
    <x v="112"/>
  </r>
  <r>
    <x v="302"/>
    <x v="218"/>
    <x v="0"/>
    <x v="1"/>
    <x v="0"/>
    <x v="1"/>
    <x v="123"/>
    <x v="115"/>
    <x v="0"/>
    <x v="5"/>
  </r>
  <r>
    <x v="303"/>
    <x v="218"/>
    <x v="0"/>
    <x v="1"/>
    <x v="0"/>
    <x v="1"/>
    <x v="124"/>
    <x v="116"/>
    <x v="0"/>
    <x v="5"/>
  </r>
  <r>
    <x v="304"/>
    <x v="219"/>
    <x v="0"/>
    <x v="1"/>
    <x v="0"/>
    <x v="1"/>
    <x v="1"/>
    <x v="1"/>
    <x v="0"/>
    <x v="113"/>
  </r>
  <r>
    <x v="305"/>
    <x v="93"/>
    <x v="0"/>
    <x v="1"/>
    <x v="0"/>
    <x v="1"/>
    <x v="112"/>
    <x v="31"/>
    <x v="0"/>
    <x v="60"/>
  </r>
  <r>
    <x v="306"/>
    <x v="220"/>
    <x v="0"/>
    <x v="0"/>
    <x v="0"/>
    <x v="0"/>
    <x v="5"/>
    <x v="1"/>
    <x v="0"/>
    <x v="18"/>
  </r>
  <r>
    <x v="307"/>
    <x v="221"/>
    <x v="0"/>
    <x v="1"/>
    <x v="0"/>
    <x v="1"/>
    <x v="1"/>
    <x v="1"/>
    <x v="0"/>
    <x v="105"/>
  </r>
  <r>
    <x v="308"/>
    <x v="222"/>
    <x v="0"/>
    <x v="1"/>
    <x v="0"/>
    <x v="1"/>
    <x v="1"/>
    <x v="1"/>
    <x v="0"/>
    <x v="114"/>
  </r>
  <r>
    <x v="309"/>
    <x v="223"/>
    <x v="0"/>
    <x v="1"/>
    <x v="0"/>
    <x v="1"/>
    <x v="1"/>
    <x v="1"/>
    <x v="0"/>
    <x v="30"/>
  </r>
  <r>
    <x v="310"/>
    <x v="224"/>
    <x v="0"/>
    <x v="5"/>
    <x v="0"/>
    <x v="2"/>
    <x v="125"/>
    <x v="117"/>
    <x v="0"/>
    <x v="60"/>
  </r>
  <r>
    <x v="311"/>
    <x v="225"/>
    <x v="0"/>
    <x v="1"/>
    <x v="0"/>
    <x v="1"/>
    <x v="126"/>
    <x v="118"/>
    <x v="0"/>
    <x v="0"/>
  </r>
  <r>
    <x v="312"/>
    <x v="100"/>
    <x v="0"/>
    <x v="0"/>
    <x v="0"/>
    <x v="0"/>
    <x v="127"/>
    <x v="119"/>
    <x v="0"/>
    <x v="30"/>
  </r>
  <r>
    <x v="313"/>
    <x v="226"/>
    <x v="0"/>
    <x v="1"/>
    <x v="0"/>
    <x v="1"/>
    <x v="1"/>
    <x v="1"/>
    <x v="0"/>
    <x v="115"/>
  </r>
  <r>
    <x v="314"/>
    <x v="227"/>
    <x v="0"/>
    <x v="1"/>
    <x v="0"/>
    <x v="1"/>
    <x v="1"/>
    <x v="1"/>
    <x v="0"/>
    <x v="116"/>
  </r>
  <r>
    <x v="315"/>
    <x v="206"/>
    <x v="0"/>
    <x v="1"/>
    <x v="0"/>
    <x v="1"/>
    <x v="1"/>
    <x v="1"/>
    <x v="0"/>
    <x v="117"/>
  </r>
  <r>
    <x v="316"/>
    <x v="228"/>
    <x v="0"/>
    <x v="1"/>
    <x v="0"/>
    <x v="1"/>
    <x v="1"/>
    <x v="1"/>
    <x v="0"/>
    <x v="118"/>
  </r>
  <r>
    <x v="317"/>
    <x v="228"/>
    <x v="0"/>
    <x v="1"/>
    <x v="0"/>
    <x v="1"/>
    <x v="1"/>
    <x v="1"/>
    <x v="0"/>
    <x v="118"/>
  </r>
  <r>
    <x v="318"/>
    <x v="229"/>
    <x v="0"/>
    <x v="1"/>
    <x v="0"/>
    <x v="1"/>
    <x v="1"/>
    <x v="1"/>
    <x v="0"/>
    <x v="24"/>
  </r>
  <r>
    <x v="319"/>
    <x v="230"/>
    <x v="0"/>
    <x v="2"/>
    <x v="0"/>
    <x v="2"/>
    <x v="128"/>
    <x v="120"/>
    <x v="0"/>
    <x v="0"/>
  </r>
  <r>
    <x v="320"/>
    <x v="231"/>
    <x v="0"/>
    <x v="1"/>
    <x v="0"/>
    <x v="1"/>
    <x v="1"/>
    <x v="1"/>
    <x v="0"/>
    <x v="46"/>
  </r>
  <r>
    <x v="321"/>
    <x v="232"/>
    <x v="0"/>
    <x v="1"/>
    <x v="0"/>
    <x v="1"/>
    <x v="129"/>
    <x v="103"/>
    <x v="0"/>
    <x v="77"/>
  </r>
  <r>
    <x v="322"/>
    <x v="19"/>
    <x v="0"/>
    <x v="1"/>
    <x v="0"/>
    <x v="1"/>
    <x v="1"/>
    <x v="1"/>
    <x v="0"/>
    <x v="13"/>
  </r>
  <r>
    <x v="323"/>
    <x v="41"/>
    <x v="0"/>
    <x v="1"/>
    <x v="0"/>
    <x v="1"/>
    <x v="130"/>
    <x v="121"/>
    <x v="0"/>
    <x v="30"/>
  </r>
  <r>
    <x v="324"/>
    <x v="233"/>
    <x v="0"/>
    <x v="1"/>
    <x v="0"/>
    <x v="1"/>
    <x v="1"/>
    <x v="1"/>
    <x v="0"/>
    <x v="53"/>
  </r>
  <r>
    <x v="325"/>
    <x v="234"/>
    <x v="0"/>
    <x v="1"/>
    <x v="0"/>
    <x v="1"/>
    <x v="131"/>
    <x v="122"/>
    <x v="0"/>
    <x v="22"/>
  </r>
  <r>
    <x v="326"/>
    <x v="220"/>
    <x v="0"/>
    <x v="0"/>
    <x v="0"/>
    <x v="0"/>
    <x v="132"/>
    <x v="123"/>
    <x v="0"/>
    <x v="0"/>
  </r>
  <r>
    <x v="327"/>
    <x v="235"/>
    <x v="0"/>
    <x v="3"/>
    <x v="0"/>
    <x v="3"/>
    <x v="20"/>
    <x v="1"/>
    <x v="0"/>
    <x v="119"/>
  </r>
  <r>
    <x v="328"/>
    <x v="207"/>
    <x v="0"/>
    <x v="1"/>
    <x v="0"/>
    <x v="1"/>
    <x v="1"/>
    <x v="1"/>
    <x v="0"/>
    <x v="61"/>
  </r>
  <r>
    <x v="329"/>
    <x v="152"/>
    <x v="0"/>
    <x v="3"/>
    <x v="0"/>
    <x v="3"/>
    <x v="133"/>
    <x v="124"/>
    <x v="0"/>
    <x v="0"/>
  </r>
  <r>
    <x v="330"/>
    <x v="236"/>
    <x v="0"/>
    <x v="1"/>
    <x v="0"/>
    <x v="1"/>
    <x v="1"/>
    <x v="1"/>
    <x v="0"/>
    <x v="108"/>
  </r>
  <r>
    <x v="331"/>
    <x v="124"/>
    <x v="0"/>
    <x v="0"/>
    <x v="0"/>
    <x v="0"/>
    <x v="5"/>
    <x v="1"/>
    <x v="0"/>
    <x v="120"/>
  </r>
  <r>
    <x v="332"/>
    <x v="237"/>
    <x v="0"/>
    <x v="1"/>
    <x v="0"/>
    <x v="1"/>
    <x v="1"/>
    <x v="1"/>
    <x v="0"/>
    <x v="17"/>
  </r>
  <r>
    <x v="333"/>
    <x v="238"/>
    <x v="0"/>
    <x v="5"/>
    <x v="0"/>
    <x v="2"/>
    <x v="2"/>
    <x v="1"/>
    <x v="0"/>
    <x v="102"/>
  </r>
  <r>
    <x v="334"/>
    <x v="239"/>
    <x v="0"/>
    <x v="1"/>
    <x v="0"/>
    <x v="1"/>
    <x v="1"/>
    <x v="1"/>
    <x v="0"/>
    <x v="73"/>
  </r>
  <r>
    <x v="335"/>
    <x v="64"/>
    <x v="0"/>
    <x v="2"/>
    <x v="0"/>
    <x v="2"/>
    <x v="2"/>
    <x v="1"/>
    <x v="0"/>
    <x v="108"/>
  </r>
  <r>
    <x v="336"/>
    <x v="74"/>
    <x v="0"/>
    <x v="3"/>
    <x v="0"/>
    <x v="3"/>
    <x v="20"/>
    <x v="1"/>
    <x v="0"/>
    <x v="50"/>
  </r>
  <r>
    <x v="337"/>
    <x v="56"/>
    <x v="0"/>
    <x v="5"/>
    <x v="0"/>
    <x v="2"/>
    <x v="134"/>
    <x v="125"/>
    <x v="0"/>
    <x v="27"/>
  </r>
  <r>
    <x v="338"/>
    <x v="200"/>
    <x v="0"/>
    <x v="0"/>
    <x v="0"/>
    <x v="0"/>
    <x v="135"/>
    <x v="126"/>
    <x v="0"/>
    <x v="30"/>
  </r>
  <r>
    <x v="339"/>
    <x v="240"/>
    <x v="0"/>
    <x v="1"/>
    <x v="0"/>
    <x v="1"/>
    <x v="1"/>
    <x v="1"/>
    <x v="0"/>
    <x v="121"/>
  </r>
  <r>
    <x v="340"/>
    <x v="241"/>
    <x v="0"/>
    <x v="1"/>
    <x v="0"/>
    <x v="1"/>
    <x v="1"/>
    <x v="1"/>
    <x v="0"/>
    <x v="84"/>
  </r>
  <r>
    <x v="341"/>
    <x v="68"/>
    <x v="0"/>
    <x v="2"/>
    <x v="0"/>
    <x v="2"/>
    <x v="2"/>
    <x v="1"/>
    <x v="0"/>
    <x v="122"/>
  </r>
  <r>
    <x v="342"/>
    <x v="197"/>
    <x v="0"/>
    <x v="2"/>
    <x v="0"/>
    <x v="2"/>
    <x v="2"/>
    <x v="1"/>
    <x v="0"/>
    <x v="0"/>
  </r>
  <r>
    <x v="343"/>
    <x v="130"/>
    <x v="0"/>
    <x v="3"/>
    <x v="0"/>
    <x v="3"/>
    <x v="136"/>
    <x v="127"/>
    <x v="0"/>
    <x v="18"/>
  </r>
  <r>
    <x v="344"/>
    <x v="190"/>
    <x v="0"/>
    <x v="3"/>
    <x v="0"/>
    <x v="3"/>
    <x v="20"/>
    <x v="1"/>
    <x v="0"/>
    <x v="60"/>
  </r>
  <r>
    <x v="345"/>
    <x v="242"/>
    <x v="0"/>
    <x v="1"/>
    <x v="0"/>
    <x v="1"/>
    <x v="1"/>
    <x v="1"/>
    <x v="0"/>
    <x v="66"/>
  </r>
  <r>
    <x v="346"/>
    <x v="120"/>
    <x v="0"/>
    <x v="1"/>
    <x v="0"/>
    <x v="1"/>
    <x v="1"/>
    <x v="1"/>
    <x v="0"/>
    <x v="107"/>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1" applyNumberFormats="0" applyBorderFormats="0" applyFontFormats="0" applyPatternFormats="0" applyAlignmentFormats="0" applyWidthHeightFormats="1" dataCaption="Values" updatedVersion="4" minRefreshableVersion="3" useAutoFormatting="1" rowGrandTotals="0" colGrandTotals="0" itemPrintTitles="1" createdVersion="4" indent="0" outline="1" outlineData="1" chartFormat="2">
  <location ref="B4:C1090" firstHeaderRow="1" firstDataRow="1" firstDataCol="1"/>
  <pivotFields count="10">
    <pivotField axis="axisRow" showAll="0">
      <items count="3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8"/>
        <item x="136"/>
        <item x="137"/>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t="default"/>
      </items>
    </pivotField>
    <pivotField axis="axisRow" showAll="0" sortType="ascending">
      <items count="245">
        <item x="11"/>
        <item x="151"/>
        <item x="136"/>
        <item x="172"/>
        <item x="12"/>
        <item x="229"/>
        <item x="137"/>
        <item x="133"/>
        <item x="112"/>
        <item x="119"/>
        <item x="224"/>
        <item x="1"/>
        <item x="184"/>
        <item x="201"/>
        <item x="122"/>
        <item x="241"/>
        <item x="192"/>
        <item x="132"/>
        <item x="45"/>
        <item x="24"/>
        <item x="28"/>
        <item x="41"/>
        <item x="185"/>
        <item x="98"/>
        <item x="198"/>
        <item x="239"/>
        <item x="155"/>
        <item x="85"/>
        <item x="167"/>
        <item x="225"/>
        <item x="205"/>
        <item x="77"/>
        <item x="197"/>
        <item x="140"/>
        <item x="7"/>
        <item x="104"/>
        <item x="36"/>
        <item x="118"/>
        <item x="39"/>
        <item x="18"/>
        <item x="102"/>
        <item x="168"/>
        <item x="40"/>
        <item x="48"/>
        <item x="49"/>
        <item x="103"/>
        <item x="14"/>
        <item x="182"/>
        <item x="158"/>
        <item x="139"/>
        <item x="193"/>
        <item x="160"/>
        <item x="161"/>
        <item x="51"/>
        <item x="52"/>
        <item x="207"/>
        <item x="113"/>
        <item x="15"/>
        <item x="57"/>
        <item x="58"/>
        <item x="227"/>
        <item x="230"/>
        <item x="65"/>
        <item x="144"/>
        <item x="17"/>
        <item x="174"/>
        <item x="66"/>
        <item x="13"/>
        <item x="83"/>
        <item x="138"/>
        <item x="213"/>
        <item x="177"/>
        <item x="146"/>
        <item x="69"/>
        <item x="33"/>
        <item x="35"/>
        <item x="29"/>
        <item x="55"/>
        <item x="211"/>
        <item x="8"/>
        <item x="186"/>
        <item x="187"/>
        <item x="156"/>
        <item x="235"/>
        <item x="78"/>
        <item x="165"/>
        <item x="164"/>
        <item x="79"/>
        <item x="81"/>
        <item x="203"/>
        <item x="82"/>
        <item x="126"/>
        <item x="238"/>
        <item x="153"/>
        <item x="92"/>
        <item x="87"/>
        <item x="54"/>
        <item x="91"/>
        <item x="94"/>
        <item x="21"/>
        <item x="25"/>
        <item x="60"/>
        <item x="50"/>
        <item x="100"/>
        <item x="217"/>
        <item x="101"/>
        <item x="37"/>
        <item x="108"/>
        <item x="53"/>
        <item x="19"/>
        <item x="216"/>
        <item x="0"/>
        <item x="208"/>
        <item x="38"/>
        <item x="75"/>
        <item x="70"/>
        <item x="20"/>
        <item x="242"/>
        <item x="43"/>
        <item x="127"/>
        <item x="188"/>
        <item x="110"/>
        <item x="97"/>
        <item x="67"/>
        <item x="124"/>
        <item x="129"/>
        <item x="131"/>
        <item x="134"/>
        <item x="141"/>
        <item x="46"/>
        <item x="226"/>
        <item x="59"/>
        <item x="145"/>
        <item x="173"/>
        <item x="4"/>
        <item x="109"/>
        <item x="194"/>
        <item x="68"/>
        <item x="214"/>
        <item x="30"/>
        <item x="236"/>
        <item x="220"/>
        <item x="56"/>
        <item x="149"/>
        <item x="150"/>
        <item x="26"/>
        <item x="84"/>
        <item x="111"/>
        <item x="159"/>
        <item x="5"/>
        <item x="123"/>
        <item x="116"/>
        <item x="80"/>
        <item x="166"/>
        <item x="115"/>
        <item x="105"/>
        <item x="169"/>
        <item x="162"/>
        <item x="31"/>
        <item x="2"/>
        <item x="117"/>
        <item x="88"/>
        <item x="170"/>
        <item x="143"/>
        <item x="74"/>
        <item x="171"/>
        <item x="183"/>
        <item x="175"/>
        <item x="176"/>
        <item x="135"/>
        <item x="157"/>
        <item x="163"/>
        <item x="73"/>
        <item x="22"/>
        <item x="180"/>
        <item x="181"/>
        <item x="71"/>
        <item x="64"/>
        <item x="6"/>
        <item x="107"/>
        <item x="222"/>
        <item x="128"/>
        <item x="231"/>
        <item x="16"/>
        <item x="32"/>
        <item x="189"/>
        <item x="212"/>
        <item x="147"/>
        <item x="204"/>
        <item x="89"/>
        <item x="190"/>
        <item x="210"/>
        <item x="195"/>
        <item x="202"/>
        <item x="42"/>
        <item x="154"/>
        <item x="219"/>
        <item x="86"/>
        <item x="199"/>
        <item x="209"/>
        <item x="90"/>
        <item x="221"/>
        <item x="215"/>
        <item x="27"/>
        <item x="114"/>
        <item x="99"/>
        <item x="61"/>
        <item x="62"/>
        <item x="76"/>
        <item x="178"/>
        <item x="191"/>
        <item x="72"/>
        <item x="130"/>
        <item x="218"/>
        <item x="93"/>
        <item x="223"/>
        <item x="95"/>
        <item x="47"/>
        <item x="228"/>
        <item x="206"/>
        <item x="232"/>
        <item x="233"/>
        <item x="63"/>
        <item x="34"/>
        <item x="237"/>
        <item x="234"/>
        <item x="152"/>
        <item x="179"/>
        <item x="10"/>
        <item x="9"/>
        <item x="3"/>
        <item x="142"/>
        <item x="196"/>
        <item x="200"/>
        <item x="240"/>
        <item x="23"/>
        <item x="44"/>
        <item x="121"/>
        <item x="148"/>
        <item x="96"/>
        <item x="125"/>
        <item x="120"/>
        <item x="106"/>
        <item x="243"/>
        <item t="default"/>
      </items>
    </pivotField>
    <pivotField showAll="0">
      <items count="2">
        <item x="0"/>
        <item t="default"/>
      </items>
    </pivotField>
    <pivotField axis="axisRow" showAll="0" sortType="ascending">
      <items count="9">
        <item x="1"/>
        <item x="3"/>
        <item x="0"/>
        <item x="2"/>
        <item x="5"/>
        <item x="4"/>
        <item x="6"/>
        <item x="7"/>
        <item t="default"/>
      </items>
    </pivotField>
    <pivotField showAll="0" includeNewItemsInFilter="1">
      <items count="2">
        <item x="0"/>
        <item t="default"/>
      </items>
    </pivotField>
    <pivotField axis="axisRow" showAll="0">
      <items count="5">
        <item x="2"/>
        <item x="0"/>
        <item x="3"/>
        <item x="1"/>
        <item t="default"/>
      </items>
    </pivotField>
    <pivotField numFmtId="6" showAll="0">
      <items count="138">
        <item x="27"/>
        <item x="92"/>
        <item x="94"/>
        <item x="103"/>
        <item x="100"/>
        <item x="111"/>
        <item x="125"/>
        <item x="72"/>
        <item x="95"/>
        <item x="82"/>
        <item x="29"/>
        <item x="79"/>
        <item x="11"/>
        <item x="77"/>
        <item x="128"/>
        <item x="84"/>
        <item x="10"/>
        <item x="67"/>
        <item x="83"/>
        <item x="134"/>
        <item x="70"/>
        <item x="102"/>
        <item x="7"/>
        <item x="81"/>
        <item x="44"/>
        <item x="101"/>
        <item x="121"/>
        <item x="16"/>
        <item x="73"/>
        <item x="23"/>
        <item x="21"/>
        <item x="105"/>
        <item x="119"/>
        <item x="104"/>
        <item x="18"/>
        <item x="8"/>
        <item x="30"/>
        <item x="32"/>
        <item x="39"/>
        <item x="69"/>
        <item x="80"/>
        <item x="107"/>
        <item x="2"/>
        <item x="126"/>
        <item x="26"/>
        <item x="75"/>
        <item x="98"/>
        <item x="88"/>
        <item x="117"/>
        <item x="6"/>
        <item x="124"/>
        <item x="55"/>
        <item x="131"/>
        <item x="33"/>
        <item x="24"/>
        <item x="130"/>
        <item x="56"/>
        <item x="108"/>
        <item x="51"/>
        <item x="123"/>
        <item x="17"/>
        <item x="53"/>
        <item x="40"/>
        <item x="22"/>
        <item x="49"/>
        <item x="50"/>
        <item x="57"/>
        <item x="106"/>
        <item x="120"/>
        <item x="54"/>
        <item x="65"/>
        <item x="47"/>
        <item x="89"/>
        <item x="86"/>
        <item x="9"/>
        <item x="112"/>
        <item x="129"/>
        <item x="109"/>
        <item x="74"/>
        <item x="1"/>
        <item x="63"/>
        <item x="46"/>
        <item x="85"/>
        <item x="136"/>
        <item x="133"/>
        <item x="99"/>
        <item x="41"/>
        <item x="31"/>
        <item x="38"/>
        <item x="43"/>
        <item x="28"/>
        <item x="35"/>
        <item x="13"/>
        <item x="110"/>
        <item x="118"/>
        <item x="64"/>
        <item x="93"/>
        <item x="71"/>
        <item x="3"/>
        <item x="52"/>
        <item x="66"/>
        <item x="15"/>
        <item x="14"/>
        <item x="68"/>
        <item x="25"/>
        <item x="36"/>
        <item x="90"/>
        <item x="122"/>
        <item x="62"/>
        <item x="91"/>
        <item x="96"/>
        <item x="12"/>
        <item x="42"/>
        <item x="97"/>
        <item x="34"/>
        <item x="78"/>
        <item x="20"/>
        <item x="0"/>
        <item x="4"/>
        <item x="45"/>
        <item x="37"/>
        <item x="87"/>
        <item x="19"/>
        <item x="59"/>
        <item x="132"/>
        <item x="48"/>
        <item x="76"/>
        <item x="135"/>
        <item x="114"/>
        <item x="127"/>
        <item x="58"/>
        <item x="116"/>
        <item x="115"/>
        <item x="61"/>
        <item x="113"/>
        <item x="60"/>
        <item x="5"/>
        <item t="default"/>
      </items>
    </pivotField>
    <pivotField dataField="1" showAll="0">
      <items count="129">
        <item x="57"/>
        <item x="71"/>
        <item x="105"/>
        <item x="103"/>
        <item x="77"/>
        <item x="75"/>
        <item x="31"/>
        <item x="7"/>
        <item x="83"/>
        <item x="66"/>
        <item x="58"/>
        <item x="86"/>
        <item x="44"/>
        <item x="36"/>
        <item x="29"/>
        <item x="62"/>
        <item x="39"/>
        <item x="51"/>
        <item x="27"/>
        <item x="108"/>
        <item x="112"/>
        <item x="102"/>
        <item x="6"/>
        <item x="54"/>
        <item x="47"/>
        <item x="16"/>
        <item x="100"/>
        <item x="111"/>
        <item x="46"/>
        <item x="19"/>
        <item x="101"/>
        <item x="10"/>
        <item x="93"/>
        <item x="88"/>
        <item x="55"/>
        <item x="37"/>
        <item x="119"/>
        <item x="20"/>
        <item x="50"/>
        <item x="15"/>
        <item x="115"/>
        <item x="70"/>
        <item x="48"/>
        <item x="14"/>
        <item x="113"/>
        <item x="97"/>
        <item x="41"/>
        <item x="59"/>
        <item x="104"/>
        <item x="53"/>
        <item x="121"/>
        <item x="5"/>
        <item x="98"/>
        <item x="126"/>
        <item x="21"/>
        <item x="114"/>
        <item x="87"/>
        <item x="33"/>
        <item x="30"/>
        <item x="125"/>
        <item x="22"/>
        <item x="122"/>
        <item x="73"/>
        <item x="52"/>
        <item x="65"/>
        <item x="116"/>
        <item x="80"/>
        <item x="12"/>
        <item x="4"/>
        <item x="64"/>
        <item x="45"/>
        <item x="109"/>
        <item x="123"/>
        <item x="85"/>
        <item x="94"/>
        <item x="13"/>
        <item x="56"/>
        <item x="8"/>
        <item x="72"/>
        <item x="81"/>
        <item x="23"/>
        <item x="118"/>
        <item x="63"/>
        <item x="49"/>
        <item x="18"/>
        <item x="120"/>
        <item x="74"/>
        <item x="2"/>
        <item x="67"/>
        <item x="68"/>
        <item x="90"/>
        <item x="61"/>
        <item x="17"/>
        <item x="110"/>
        <item x="9"/>
        <item x="76"/>
        <item x="84"/>
        <item x="106"/>
        <item x="34"/>
        <item x="11"/>
        <item x="32"/>
        <item x="26"/>
        <item x="79"/>
        <item x="25"/>
        <item x="40"/>
        <item x="35"/>
        <item x="28"/>
        <item x="38"/>
        <item x="95"/>
        <item x="92"/>
        <item x="124"/>
        <item x="127"/>
        <item x="82"/>
        <item x="42"/>
        <item x="69"/>
        <item x="43"/>
        <item x="60"/>
        <item x="3"/>
        <item x="117"/>
        <item x="0"/>
        <item x="107"/>
        <item x="96"/>
        <item x="99"/>
        <item x="78"/>
        <item x="91"/>
        <item x="89"/>
        <item x="24"/>
        <item x="1"/>
        <item t="default"/>
      </items>
    </pivotField>
    <pivotField showAll="0">
      <items count="2">
        <item x="0"/>
        <item t="default"/>
      </items>
    </pivotField>
    <pivotField showAll="0">
      <items count="125">
        <item x="17"/>
        <item x="62"/>
        <item x="76"/>
        <item x="43"/>
        <item x="33"/>
        <item x="79"/>
        <item x="23"/>
        <item x="50"/>
        <item x="118"/>
        <item x="117"/>
        <item x="110"/>
        <item x="68"/>
        <item x="122"/>
        <item x="98"/>
        <item x="89"/>
        <item x="113"/>
        <item x="116"/>
        <item x="102"/>
        <item x="85"/>
        <item x="28"/>
        <item x="86"/>
        <item x="61"/>
        <item x="109"/>
        <item x="45"/>
        <item x="94"/>
        <item x="21"/>
        <item x="29"/>
        <item x="107"/>
        <item x="40"/>
        <item x="65"/>
        <item x="77"/>
        <item x="59"/>
        <item x="52"/>
        <item x="32"/>
        <item x="97"/>
        <item x="3"/>
        <item x="16"/>
        <item x="53"/>
        <item x="42"/>
        <item x="7"/>
        <item x="105"/>
        <item x="37"/>
        <item x="100"/>
        <item x="19"/>
        <item x="57"/>
        <item x="74"/>
        <item x="104"/>
        <item x="10"/>
        <item x="99"/>
        <item x="49"/>
        <item x="73"/>
        <item x="26"/>
        <item x="71"/>
        <item x="106"/>
        <item x="34"/>
        <item x="90"/>
        <item x="1"/>
        <item x="87"/>
        <item x="67"/>
        <item x="15"/>
        <item x="4"/>
        <item x="111"/>
        <item x="91"/>
        <item x="41"/>
        <item x="47"/>
        <item x="58"/>
        <item x="36"/>
        <item x="13"/>
        <item x="12"/>
        <item x="81"/>
        <item x="38"/>
        <item x="83"/>
        <item x="25"/>
        <item x="119"/>
        <item x="121"/>
        <item x="72"/>
        <item x="56"/>
        <item x="95"/>
        <item x="51"/>
        <item x="93"/>
        <item x="31"/>
        <item x="115"/>
        <item x="88"/>
        <item x="20"/>
        <item x="108"/>
        <item x="24"/>
        <item x="6"/>
        <item x="14"/>
        <item x="84"/>
        <item x="120"/>
        <item x="54"/>
        <item x="35"/>
        <item x="96"/>
        <item x="80"/>
        <item x="92"/>
        <item x="114"/>
        <item x="78"/>
        <item x="101"/>
        <item x="55"/>
        <item x="103"/>
        <item x="82"/>
        <item x="8"/>
        <item x="46"/>
        <item x="64"/>
        <item x="44"/>
        <item x="69"/>
        <item x="2"/>
        <item x="112"/>
        <item x="39"/>
        <item x="75"/>
        <item x="63"/>
        <item x="66"/>
        <item x="70"/>
        <item x="48"/>
        <item x="27"/>
        <item x="18"/>
        <item x="60"/>
        <item x="5"/>
        <item x="11"/>
        <item x="30"/>
        <item x="0"/>
        <item x="22"/>
        <item x="9"/>
        <item x="123"/>
        <item t="default"/>
      </items>
    </pivotField>
  </pivotFields>
  <rowFields count="4">
    <field x="1"/>
    <field x="3"/>
    <field x="5"/>
    <field x="0"/>
  </rowFields>
  <rowItems count="1086">
    <i>
      <x/>
    </i>
    <i r="1">
      <x/>
    </i>
    <i r="2">
      <x v="3"/>
    </i>
    <i r="3">
      <x v="11"/>
    </i>
    <i>
      <x v="1"/>
    </i>
    <i r="1">
      <x/>
    </i>
    <i r="2">
      <x v="3"/>
    </i>
    <i r="3">
      <x v="195"/>
    </i>
    <i>
      <x v="2"/>
    </i>
    <i r="1">
      <x/>
    </i>
    <i r="2">
      <x v="3"/>
    </i>
    <i r="3">
      <x v="176"/>
    </i>
    <i>
      <x v="3"/>
    </i>
    <i r="1">
      <x/>
    </i>
    <i r="2">
      <x v="3"/>
    </i>
    <i r="3">
      <x v="226"/>
    </i>
    <i>
      <x v="4"/>
    </i>
    <i r="1">
      <x v="2"/>
    </i>
    <i r="2">
      <x v="1"/>
    </i>
    <i r="3">
      <x v="12"/>
    </i>
    <i>
      <x v="5"/>
    </i>
    <i r="1">
      <x/>
    </i>
    <i r="2">
      <x v="3"/>
    </i>
    <i r="3">
      <x v="318"/>
    </i>
    <i>
      <x v="6"/>
    </i>
    <i r="1">
      <x/>
    </i>
    <i r="2">
      <x v="3"/>
    </i>
    <i r="3">
      <x v="177"/>
    </i>
    <i>
      <x v="7"/>
    </i>
    <i r="1">
      <x/>
    </i>
    <i r="2">
      <x v="3"/>
    </i>
    <i r="3">
      <x v="171"/>
    </i>
    <i>
      <x v="8"/>
    </i>
    <i r="1">
      <x/>
    </i>
    <i r="2">
      <x v="3"/>
    </i>
    <i r="3">
      <x v="136"/>
    </i>
    <i>
      <x v="9"/>
    </i>
    <i r="1">
      <x v="1"/>
    </i>
    <i r="2">
      <x v="2"/>
    </i>
    <i r="3">
      <x v="151"/>
    </i>
    <i r="3">
      <x v="152"/>
    </i>
    <i r="3">
      <x v="231"/>
    </i>
    <i r="3">
      <x v="254"/>
    </i>
    <i>
      <x v="10"/>
    </i>
    <i r="1">
      <x v="4"/>
    </i>
    <i r="2">
      <x/>
    </i>
    <i r="3">
      <x v="310"/>
    </i>
    <i>
      <x v="11"/>
    </i>
    <i r="1">
      <x/>
    </i>
    <i r="2">
      <x v="3"/>
    </i>
    <i r="3">
      <x v="1"/>
    </i>
    <i>
      <x v="12"/>
    </i>
    <i r="1">
      <x/>
    </i>
    <i r="2">
      <x v="3"/>
    </i>
    <i r="3">
      <x v="251"/>
    </i>
    <i>
      <x v="13"/>
    </i>
    <i r="1">
      <x/>
    </i>
    <i r="2">
      <x v="3"/>
    </i>
    <i r="3">
      <x v="283"/>
    </i>
    <i>
      <x v="14"/>
    </i>
    <i r="1">
      <x/>
    </i>
    <i r="2">
      <x v="3"/>
    </i>
    <i r="3">
      <x v="155"/>
    </i>
    <i r="3">
      <x v="228"/>
    </i>
    <i r="3">
      <x v="240"/>
    </i>
    <i>
      <x v="15"/>
    </i>
    <i r="1">
      <x/>
    </i>
    <i r="2">
      <x v="3"/>
    </i>
    <i r="3">
      <x v="340"/>
    </i>
    <i>
      <x v="16"/>
    </i>
    <i r="1">
      <x/>
    </i>
    <i r="2">
      <x v="3"/>
    </i>
    <i r="3">
      <x v="269"/>
    </i>
    <i>
      <x v="17"/>
    </i>
    <i r="1">
      <x/>
    </i>
    <i r="2">
      <x v="3"/>
    </i>
    <i r="3">
      <x v="170"/>
    </i>
    <i>
      <x v="18"/>
    </i>
    <i r="1">
      <x/>
    </i>
    <i r="2">
      <x v="3"/>
    </i>
    <i r="3">
      <x v="50"/>
    </i>
    <i>
      <x v="19"/>
    </i>
    <i r="1">
      <x/>
    </i>
    <i r="2">
      <x v="3"/>
    </i>
    <i r="3">
      <x v="26"/>
    </i>
    <i r="3">
      <x v="76"/>
    </i>
    <i>
      <x v="20"/>
    </i>
    <i r="1">
      <x/>
    </i>
    <i r="2">
      <x v="3"/>
    </i>
    <i r="3">
      <x v="30"/>
    </i>
    <i>
      <x v="21"/>
    </i>
    <i r="1">
      <x/>
    </i>
    <i r="2">
      <x v="3"/>
    </i>
    <i r="3">
      <x v="46"/>
    </i>
    <i r="3">
      <x v="323"/>
    </i>
    <i>
      <x v="22"/>
    </i>
    <i r="1">
      <x/>
    </i>
    <i r="2">
      <x v="3"/>
    </i>
    <i r="3">
      <x v="253"/>
    </i>
    <i>
      <x v="23"/>
    </i>
    <i r="1">
      <x/>
    </i>
    <i r="2">
      <x v="3"/>
    </i>
    <i r="3">
      <x v="119"/>
    </i>
    <i>
      <x v="24"/>
    </i>
    <i r="1">
      <x/>
    </i>
    <i r="2">
      <x v="3"/>
    </i>
    <i r="3">
      <x v="277"/>
    </i>
    <i>
      <x v="25"/>
    </i>
    <i r="1">
      <x/>
    </i>
    <i r="2">
      <x v="3"/>
    </i>
    <i r="3">
      <x v="334"/>
    </i>
    <i>
      <x v="26"/>
    </i>
    <i r="1">
      <x v="1"/>
    </i>
    <i r="2">
      <x v="2"/>
    </i>
    <i r="3">
      <x v="204"/>
    </i>
    <i>
      <x v="27"/>
    </i>
    <i r="1">
      <x v="1"/>
    </i>
    <i r="2">
      <x v="2"/>
    </i>
    <i r="3">
      <x v="103"/>
    </i>
    <i>
      <x v="28"/>
    </i>
    <i r="1">
      <x/>
    </i>
    <i r="2">
      <x v="3"/>
    </i>
    <i r="3">
      <x v="216"/>
    </i>
    <i>
      <x v="29"/>
    </i>
    <i r="1">
      <x/>
    </i>
    <i r="2">
      <x v="3"/>
    </i>
    <i r="3">
      <x v="311"/>
    </i>
    <i>
      <x v="30"/>
    </i>
    <i r="1">
      <x/>
    </i>
    <i r="2">
      <x v="3"/>
    </i>
    <i r="3">
      <x v="287"/>
    </i>
    <i>
      <x v="31"/>
    </i>
    <i r="1">
      <x/>
    </i>
    <i r="2">
      <x v="3"/>
    </i>
    <i r="3">
      <x v="91"/>
    </i>
    <i>
      <x v="32"/>
    </i>
    <i r="1">
      <x v="3"/>
    </i>
    <i r="2">
      <x/>
    </i>
    <i r="3">
      <x v="275"/>
    </i>
    <i r="3">
      <x v="342"/>
    </i>
    <i>
      <x v="33"/>
    </i>
    <i r="1">
      <x/>
    </i>
    <i r="2">
      <x v="3"/>
    </i>
    <i r="3">
      <x v="181"/>
    </i>
    <i>
      <x v="34"/>
    </i>
    <i r="1">
      <x/>
    </i>
    <i r="2">
      <x v="3"/>
    </i>
    <i r="3">
      <x v="7"/>
    </i>
    <i>
      <x v="35"/>
    </i>
    <i r="1">
      <x/>
    </i>
    <i r="2">
      <x v="3"/>
    </i>
    <i r="3">
      <x v="127"/>
    </i>
    <i>
      <x v="36"/>
    </i>
    <i r="1">
      <x/>
    </i>
    <i r="2">
      <x v="3"/>
    </i>
    <i r="3">
      <x v="40"/>
    </i>
    <i>
      <x v="37"/>
    </i>
    <i r="1">
      <x/>
    </i>
    <i r="2">
      <x v="3"/>
    </i>
    <i r="3">
      <x v="150"/>
    </i>
    <i r="3">
      <x v="266"/>
    </i>
    <i>
      <x v="38"/>
    </i>
    <i r="1">
      <x/>
    </i>
    <i r="2">
      <x v="3"/>
    </i>
    <i r="3">
      <x v="44"/>
    </i>
    <i>
      <x v="39"/>
    </i>
    <i r="1">
      <x/>
    </i>
    <i r="2">
      <x v="3"/>
    </i>
    <i r="3">
      <x v="20"/>
    </i>
    <i>
      <x v="40"/>
    </i>
    <i r="1">
      <x/>
    </i>
    <i r="2">
      <x v="3"/>
    </i>
    <i r="3">
      <x v="125"/>
    </i>
    <i>
      <x v="41"/>
    </i>
    <i r="1">
      <x/>
    </i>
    <i r="2">
      <x v="3"/>
    </i>
    <i r="3">
      <x v="220"/>
    </i>
    <i>
      <x v="42"/>
    </i>
    <i r="1">
      <x v="1"/>
    </i>
    <i r="2">
      <x v="2"/>
    </i>
    <i r="3">
      <x v="45"/>
    </i>
    <i r="3">
      <x v="77"/>
    </i>
    <i r="3">
      <x v="83"/>
    </i>
    <i r="3">
      <x v="248"/>
    </i>
    <i>
      <x v="43"/>
    </i>
    <i r="1">
      <x/>
    </i>
    <i r="2">
      <x v="3"/>
    </i>
    <i r="3">
      <x v="53"/>
    </i>
    <i>
      <x v="44"/>
    </i>
    <i r="1">
      <x v="4"/>
    </i>
    <i r="2">
      <x/>
    </i>
    <i r="3">
      <x v="54"/>
    </i>
    <i>
      <x v="45"/>
    </i>
    <i r="1">
      <x/>
    </i>
    <i r="2">
      <x v="3"/>
    </i>
    <i r="3">
      <x v="126"/>
    </i>
    <i>
      <x v="46"/>
    </i>
    <i r="1">
      <x/>
    </i>
    <i r="2">
      <x v="3"/>
    </i>
    <i r="3">
      <x v="14"/>
    </i>
    <i>
      <x v="47"/>
    </i>
    <i r="1">
      <x v="1"/>
    </i>
    <i r="2">
      <x v="2"/>
    </i>
    <i r="3">
      <x v="246"/>
    </i>
    <i>
      <x v="48"/>
    </i>
    <i r="1">
      <x v="3"/>
    </i>
    <i r="2">
      <x/>
    </i>
    <i r="3">
      <x v="207"/>
    </i>
    <i>
      <x v="49"/>
    </i>
    <i r="1">
      <x/>
    </i>
    <i r="2">
      <x v="3"/>
    </i>
    <i r="3">
      <x v="179"/>
    </i>
    <i>
      <x v="50"/>
    </i>
    <i r="1">
      <x v="4"/>
    </i>
    <i r="2">
      <x/>
    </i>
    <i r="3">
      <x v="270"/>
    </i>
    <i>
      <x v="51"/>
    </i>
    <i r="1">
      <x/>
    </i>
    <i r="2">
      <x v="3"/>
    </i>
    <i r="3">
      <x v="209"/>
    </i>
    <i>
      <x v="52"/>
    </i>
    <i r="1">
      <x/>
    </i>
    <i r="2">
      <x v="3"/>
    </i>
    <i r="3">
      <x v="209"/>
    </i>
    <i>
      <x v="53"/>
    </i>
    <i r="1">
      <x/>
    </i>
    <i r="2">
      <x v="3"/>
    </i>
    <i r="3">
      <x v="57"/>
    </i>
    <i r="3">
      <x v="276"/>
    </i>
    <i>
      <x v="54"/>
    </i>
    <i r="1">
      <x/>
    </i>
    <i r="2">
      <x v="3"/>
    </i>
    <i r="3">
      <x v="58"/>
    </i>
    <i>
      <x v="55"/>
    </i>
    <i r="1">
      <x/>
    </i>
    <i r="2">
      <x v="3"/>
    </i>
    <i r="3">
      <x v="289"/>
    </i>
    <i r="3">
      <x v="328"/>
    </i>
    <i>
      <x v="56"/>
    </i>
    <i r="1">
      <x/>
    </i>
    <i r="2">
      <x v="3"/>
    </i>
    <i r="3">
      <x v="139"/>
    </i>
    <i>
      <x v="57"/>
    </i>
    <i r="1">
      <x/>
    </i>
    <i r="2">
      <x v="3"/>
    </i>
    <i r="3">
      <x v="15"/>
    </i>
    <i r="3">
      <x v="16"/>
    </i>
    <i r="3">
      <x v="164"/>
    </i>
    <i>
      <x v="58"/>
    </i>
    <i r="1">
      <x/>
    </i>
    <i r="2">
      <x v="3"/>
    </i>
    <i r="3">
      <x v="63"/>
    </i>
    <i>
      <x v="59"/>
    </i>
    <i r="1">
      <x v="2"/>
    </i>
    <i r="2">
      <x v="1"/>
    </i>
    <i r="3">
      <x v="64"/>
    </i>
    <i>
      <x v="60"/>
    </i>
    <i r="1">
      <x/>
    </i>
    <i r="2">
      <x v="3"/>
    </i>
    <i r="3">
      <x v="314"/>
    </i>
    <i>
      <x v="61"/>
    </i>
    <i r="1">
      <x v="3"/>
    </i>
    <i r="2">
      <x/>
    </i>
    <i r="3">
      <x v="319"/>
    </i>
    <i>
      <x v="62"/>
    </i>
    <i r="1">
      <x/>
    </i>
    <i r="2">
      <x v="3"/>
    </i>
    <i r="3">
      <x v="72"/>
    </i>
    <i>
      <x v="63"/>
    </i>
    <i r="1">
      <x/>
    </i>
    <i r="2">
      <x v="3"/>
    </i>
    <i r="3">
      <x v="187"/>
    </i>
    <i>
      <x v="64"/>
    </i>
    <i r="1">
      <x/>
    </i>
    <i r="2">
      <x v="3"/>
    </i>
    <i r="3">
      <x v="19"/>
    </i>
    <i>
      <x v="65"/>
    </i>
    <i r="1">
      <x/>
    </i>
    <i r="2">
      <x v="3"/>
    </i>
    <i r="3">
      <x v="230"/>
    </i>
    <i>
      <x v="66"/>
    </i>
    <i r="1">
      <x v="3"/>
    </i>
    <i r="2">
      <x/>
    </i>
    <i r="3">
      <x v="73"/>
    </i>
    <i>
      <x v="67"/>
    </i>
    <i r="1">
      <x v="2"/>
    </i>
    <i r="2">
      <x v="1"/>
    </i>
    <i r="3">
      <x v="13"/>
    </i>
    <i r="3">
      <x v="128"/>
    </i>
    <i r="3">
      <x v="265"/>
    </i>
    <i>
      <x v="68"/>
    </i>
    <i r="1">
      <x/>
    </i>
    <i r="2">
      <x v="3"/>
    </i>
    <i r="3">
      <x v="100"/>
    </i>
    <i>
      <x v="69"/>
    </i>
    <i r="1">
      <x/>
    </i>
    <i r="2">
      <x v="3"/>
    </i>
    <i r="3">
      <x v="178"/>
    </i>
    <i>
      <x v="70"/>
    </i>
    <i r="1">
      <x/>
    </i>
    <i r="2">
      <x v="3"/>
    </i>
    <i r="3">
      <x v="297"/>
    </i>
    <i>
      <x v="71"/>
    </i>
    <i r="1">
      <x/>
    </i>
    <i r="2">
      <x v="3"/>
    </i>
    <i r="3">
      <x v="234"/>
    </i>
    <i>
      <x v="72"/>
    </i>
    <i r="1">
      <x/>
    </i>
    <i r="2">
      <x v="3"/>
    </i>
    <i r="3">
      <x v="189"/>
    </i>
    <i>
      <x v="73"/>
    </i>
    <i r="1">
      <x/>
    </i>
    <i r="2">
      <x v="3"/>
    </i>
    <i r="3">
      <x v="78"/>
    </i>
    <i>
      <x v="74"/>
    </i>
    <i r="1">
      <x/>
    </i>
    <i r="2">
      <x v="3"/>
    </i>
    <i r="3">
      <x v="36"/>
    </i>
    <i>
      <x v="75"/>
    </i>
    <i r="1">
      <x/>
    </i>
    <i r="2">
      <x v="3"/>
    </i>
    <i r="3">
      <x v="39"/>
    </i>
    <i>
      <x v="76"/>
    </i>
    <i r="1">
      <x v="1"/>
    </i>
    <i r="2">
      <x v="2"/>
    </i>
    <i r="3">
      <x v="31"/>
    </i>
    <i>
      <x v="77"/>
    </i>
    <i r="1">
      <x/>
    </i>
    <i r="2">
      <x v="3"/>
    </i>
    <i r="3">
      <x v="61"/>
    </i>
    <i>
      <x v="78"/>
    </i>
    <i r="1">
      <x/>
    </i>
    <i r="2">
      <x v="3"/>
    </i>
    <i r="3">
      <x v="295"/>
    </i>
    <i>
      <x v="79"/>
    </i>
    <i r="1">
      <x/>
    </i>
    <i r="2">
      <x v="3"/>
    </i>
    <i r="3">
      <x v="8"/>
    </i>
    <i r="3">
      <x v="86"/>
    </i>
    <i r="3">
      <x v="123"/>
    </i>
    <i>
      <x v="80"/>
    </i>
    <i r="1">
      <x/>
    </i>
    <i r="2">
      <x v="3"/>
    </i>
    <i r="3">
      <x v="256"/>
    </i>
    <i>
      <x v="81"/>
    </i>
    <i r="1">
      <x v="1"/>
    </i>
    <i r="2">
      <x v="2"/>
    </i>
    <i r="3">
      <x v="257"/>
    </i>
    <i>
      <x v="82"/>
    </i>
    <i r="1">
      <x/>
    </i>
    <i r="2">
      <x v="3"/>
    </i>
    <i r="3">
      <x v="205"/>
    </i>
    <i>
      <x v="83"/>
    </i>
    <i r="1">
      <x v="1"/>
    </i>
    <i r="2">
      <x v="2"/>
    </i>
    <i r="3">
      <x v="327"/>
    </i>
    <i>
      <x v="84"/>
    </i>
    <i r="1">
      <x/>
    </i>
    <i r="2">
      <x v="3"/>
    </i>
    <i r="3">
      <x v="93"/>
    </i>
    <i r="3">
      <x v="201"/>
    </i>
    <i>
      <x v="85"/>
    </i>
    <i r="1">
      <x v="5"/>
    </i>
    <i r="2">
      <x/>
    </i>
    <i r="3">
      <x v="213"/>
    </i>
    <i>
      <x v="86"/>
    </i>
    <i r="1">
      <x v="5"/>
    </i>
    <i r="2">
      <x/>
    </i>
    <i r="3">
      <x v="212"/>
    </i>
    <i>
      <x v="87"/>
    </i>
    <i r="1">
      <x/>
    </i>
    <i r="2">
      <x v="3"/>
    </i>
    <i r="3">
      <x v="94"/>
    </i>
    <i>
      <x v="88"/>
    </i>
    <i r="1">
      <x v="1"/>
    </i>
    <i r="2">
      <x v="2"/>
    </i>
    <i r="3">
      <x v="97"/>
    </i>
    <i>
      <x v="89"/>
    </i>
    <i r="1">
      <x/>
    </i>
    <i r="2">
      <x v="3"/>
    </i>
    <i r="3">
      <x v="285"/>
    </i>
    <i>
      <x v="90"/>
    </i>
    <i r="1">
      <x/>
    </i>
    <i r="2">
      <x v="3"/>
    </i>
    <i r="3">
      <x v="99"/>
    </i>
    <i>
      <x v="91"/>
    </i>
    <i r="1">
      <x/>
    </i>
    <i r="2">
      <x v="3"/>
    </i>
    <i r="3">
      <x v="160"/>
    </i>
    <i>
      <x v="92"/>
    </i>
    <i r="1">
      <x v="4"/>
    </i>
    <i r="2">
      <x/>
    </i>
    <i r="3">
      <x v="333"/>
    </i>
    <i>
      <x v="93"/>
    </i>
    <i r="1">
      <x/>
    </i>
    <i r="2">
      <x v="3"/>
    </i>
    <i r="3">
      <x v="199"/>
    </i>
    <i>
      <x v="94"/>
    </i>
    <i r="1">
      <x/>
    </i>
    <i r="2">
      <x v="3"/>
    </i>
    <i r="3">
      <x v="111"/>
    </i>
    <i>
      <x v="95"/>
    </i>
    <i r="1">
      <x/>
    </i>
    <i r="2">
      <x v="3"/>
    </i>
    <i r="3">
      <x v="106"/>
    </i>
    <i>
      <x v="96"/>
    </i>
    <i r="1">
      <x v="1"/>
    </i>
    <i r="2">
      <x v="2"/>
    </i>
    <i r="3">
      <x v="60"/>
    </i>
    <i r="3">
      <x v="96"/>
    </i>
    <i r="3">
      <x v="98"/>
    </i>
    <i r="3">
      <x v="180"/>
    </i>
    <i>
      <x v="97"/>
    </i>
    <i r="1">
      <x v="1"/>
    </i>
    <i r="2">
      <x v="2"/>
    </i>
    <i r="3">
      <x v="110"/>
    </i>
    <i r="3">
      <x v="167"/>
    </i>
    <i>
      <x v="98"/>
    </i>
    <i r="1">
      <x/>
    </i>
    <i r="2">
      <x v="3"/>
    </i>
    <i r="3">
      <x v="113"/>
    </i>
    <i>
      <x v="99"/>
    </i>
    <i r="1">
      <x v="4"/>
    </i>
    <i r="2">
      <x/>
    </i>
    <i r="3">
      <x v="23"/>
    </i>
    <i r="3">
      <x v="41"/>
    </i>
    <i r="3">
      <x v="56"/>
    </i>
    <i r="3">
      <x v="85"/>
    </i>
    <i r="3">
      <x v="105"/>
    </i>
    <i r="3">
      <x v="173"/>
    </i>
    <i r="3">
      <x v="249"/>
    </i>
    <i r="3">
      <x v="252"/>
    </i>
    <i>
      <x v="100"/>
    </i>
    <i r="1">
      <x v="1"/>
    </i>
    <i r="2">
      <x v="2"/>
    </i>
    <i r="3">
      <x v="27"/>
    </i>
    <i r="3">
      <x v="133"/>
    </i>
    <i>
      <x v="101"/>
    </i>
    <i r="1">
      <x/>
    </i>
    <i r="2">
      <x v="3"/>
    </i>
    <i r="3">
      <x v="67"/>
    </i>
    <i>
      <x v="102"/>
    </i>
    <i r="1">
      <x/>
    </i>
    <i r="2">
      <x v="3"/>
    </i>
    <i r="3">
      <x v="55"/>
    </i>
    <i>
      <x v="103"/>
    </i>
    <i r="1">
      <x v="2"/>
    </i>
    <i r="2">
      <x v="1"/>
    </i>
    <i r="3">
      <x v="122"/>
    </i>
    <i r="3">
      <x v="143"/>
    </i>
    <i r="3">
      <x v="312"/>
    </i>
    <i>
      <x v="104"/>
    </i>
    <i r="1">
      <x/>
    </i>
    <i r="2">
      <x v="3"/>
    </i>
    <i r="3">
      <x v="301"/>
    </i>
    <i>
      <x v="105"/>
    </i>
    <i r="1">
      <x/>
    </i>
    <i r="2">
      <x v="3"/>
    </i>
    <i r="3">
      <x v="124"/>
    </i>
    <i>
      <x v="106"/>
    </i>
    <i r="1">
      <x v="2"/>
    </i>
    <i r="2">
      <x v="1"/>
    </i>
    <i r="3">
      <x v="42"/>
    </i>
    <i r="3">
      <x v="101"/>
    </i>
    <i r="3">
      <x v="118"/>
    </i>
    <i r="3">
      <x v="221"/>
    </i>
    <i>
      <x v="107"/>
    </i>
    <i r="1">
      <x/>
    </i>
    <i r="2">
      <x v="3"/>
    </i>
    <i r="3">
      <x v="133"/>
    </i>
    <i>
      <x v="108"/>
    </i>
    <i r="1">
      <x/>
    </i>
    <i r="2">
      <x v="3"/>
    </i>
    <i r="3">
      <x v="59"/>
    </i>
    <i>
      <x v="109"/>
    </i>
    <i r="1">
      <x/>
    </i>
    <i r="2">
      <x v="3"/>
    </i>
    <i r="3">
      <x v="21"/>
    </i>
    <i r="3">
      <x v="322"/>
    </i>
    <i>
      <x v="110"/>
    </i>
    <i r="1">
      <x v="1"/>
    </i>
    <i r="2">
      <x v="2"/>
    </i>
    <i r="3">
      <x v="300"/>
    </i>
    <i>
      <x v="111"/>
    </i>
    <i r="1">
      <x v="2"/>
    </i>
    <i r="2">
      <x v="1"/>
    </i>
    <i r="3">
      <x/>
    </i>
    <i r="3">
      <x v="194"/>
    </i>
    <i>
      <x v="112"/>
    </i>
    <i r="1">
      <x/>
    </i>
    <i r="2">
      <x v="3"/>
    </i>
    <i r="3">
      <x v="290"/>
    </i>
    <i>
      <x v="113"/>
    </i>
    <i r="1">
      <x/>
    </i>
    <i r="2">
      <x v="3"/>
    </i>
    <i r="3">
      <x v="43"/>
    </i>
    <i>
      <x v="114"/>
    </i>
    <i r="1">
      <x v="2"/>
    </i>
    <i r="2">
      <x v="1"/>
    </i>
    <i r="3">
      <x v="89"/>
    </i>
    <i r="3">
      <x v="145"/>
    </i>
    <i r="3">
      <x v="146"/>
    </i>
    <i r="3">
      <x v="147"/>
    </i>
    <i>
      <x v="115"/>
    </i>
    <i r="1">
      <x/>
    </i>
    <i r="2">
      <x v="3"/>
    </i>
    <i r="3">
      <x v="79"/>
    </i>
    <i>
      <x v="116"/>
    </i>
    <i r="1">
      <x/>
    </i>
    <i r="2">
      <x v="3"/>
    </i>
    <i r="3">
      <x v="22"/>
    </i>
    <i r="3">
      <x v="38"/>
    </i>
    <i>
      <x v="117"/>
    </i>
    <i r="1">
      <x/>
    </i>
    <i r="2">
      <x v="3"/>
    </i>
    <i r="3">
      <x v="345"/>
    </i>
    <i>
      <x v="118"/>
    </i>
    <i r="1">
      <x/>
    </i>
    <i r="2">
      <x v="3"/>
    </i>
    <i r="3">
      <x v="48"/>
    </i>
    <i>
      <x v="119"/>
    </i>
    <i r="1">
      <x/>
    </i>
    <i r="2">
      <x v="3"/>
    </i>
    <i r="3">
      <x v="161"/>
    </i>
    <i>
      <x v="120"/>
    </i>
    <i r="1">
      <x/>
    </i>
    <i r="2">
      <x v="3"/>
    </i>
    <i r="3">
      <x v="258"/>
    </i>
    <i>
      <x v="121"/>
    </i>
    <i r="1">
      <x/>
    </i>
    <i r="2">
      <x v="3"/>
    </i>
    <i r="3">
      <x v="137"/>
    </i>
    <i>
      <x v="122"/>
    </i>
    <i r="1">
      <x/>
    </i>
    <i r="2">
      <x v="3"/>
    </i>
    <i r="3">
      <x v="117"/>
    </i>
    <i>
      <x v="123"/>
    </i>
    <i r="1">
      <x/>
    </i>
    <i r="2">
      <x v="3"/>
    </i>
    <i r="3">
      <x v="74"/>
    </i>
    <i>
      <x v="124"/>
    </i>
    <i r="1">
      <x v="2"/>
    </i>
    <i r="2">
      <x v="1"/>
    </i>
    <i r="3">
      <x v="157"/>
    </i>
    <i r="3">
      <x v="219"/>
    </i>
    <i r="3">
      <x v="331"/>
    </i>
    <i>
      <x v="125"/>
    </i>
    <i r="1">
      <x/>
    </i>
    <i r="2">
      <x v="3"/>
    </i>
    <i r="3">
      <x v="166"/>
    </i>
    <i>
      <x v="126"/>
    </i>
    <i r="1">
      <x/>
    </i>
    <i r="2">
      <x v="3"/>
    </i>
    <i r="3">
      <x v="169"/>
    </i>
    <i>
      <x v="127"/>
    </i>
    <i r="1">
      <x/>
    </i>
    <i r="2">
      <x v="3"/>
    </i>
    <i r="3">
      <x v="172"/>
    </i>
    <i>
      <x v="128"/>
    </i>
    <i r="1">
      <x/>
    </i>
    <i r="2">
      <x v="3"/>
    </i>
    <i r="3">
      <x v="182"/>
    </i>
    <i>
      <x v="129"/>
    </i>
    <i r="1">
      <x/>
    </i>
    <i r="2">
      <x v="3"/>
    </i>
    <i r="3">
      <x v="51"/>
    </i>
    <i>
      <x v="130"/>
    </i>
    <i r="1">
      <x/>
    </i>
    <i r="2">
      <x v="3"/>
    </i>
    <i r="3">
      <x v="313"/>
    </i>
    <i>
      <x v="131"/>
    </i>
    <i r="1">
      <x v="1"/>
    </i>
    <i r="2">
      <x v="2"/>
    </i>
    <i r="3">
      <x v="65"/>
    </i>
    <i>
      <x v="132"/>
    </i>
    <i r="1">
      <x/>
    </i>
    <i r="2">
      <x v="3"/>
    </i>
    <i r="3">
      <x v="188"/>
    </i>
    <i>
      <x v="133"/>
    </i>
    <i r="1">
      <x/>
    </i>
    <i r="2">
      <x v="3"/>
    </i>
    <i r="3">
      <x v="227"/>
    </i>
    <i>
      <x v="134"/>
    </i>
    <i r="1">
      <x/>
    </i>
    <i r="2">
      <x v="3"/>
    </i>
    <i r="3">
      <x v="4"/>
    </i>
    <i>
      <x v="135"/>
    </i>
    <i r="1">
      <x/>
    </i>
    <i r="2">
      <x v="3"/>
    </i>
    <i r="3">
      <x v="135"/>
    </i>
    <i>
      <x v="136"/>
    </i>
    <i r="1">
      <x/>
    </i>
    <i r="2">
      <x v="3"/>
    </i>
    <i r="3">
      <x v="271"/>
    </i>
    <i>
      <x v="137"/>
    </i>
    <i r="1">
      <x v="3"/>
    </i>
    <i r="2">
      <x/>
    </i>
    <i r="3">
      <x v="75"/>
    </i>
    <i r="3">
      <x v="165"/>
    </i>
    <i r="3">
      <x v="341"/>
    </i>
    <i>
      <x v="138"/>
    </i>
    <i r="1">
      <x/>
    </i>
    <i r="2">
      <x v="3"/>
    </i>
    <i r="3">
      <x v="297"/>
    </i>
    <i>
      <x v="139"/>
    </i>
    <i r="1">
      <x v="1"/>
    </i>
    <i r="2">
      <x v="2"/>
    </i>
    <i r="3">
      <x v="32"/>
    </i>
    <i>
      <x v="140"/>
    </i>
    <i r="1">
      <x/>
    </i>
    <i r="2">
      <x v="3"/>
    </i>
    <i r="3">
      <x v="330"/>
    </i>
    <i>
      <x v="141"/>
    </i>
    <i r="1">
      <x v="2"/>
    </i>
    <i r="2">
      <x v="1"/>
    </i>
    <i r="3">
      <x v="306"/>
    </i>
    <i r="3">
      <x v="326"/>
    </i>
    <i>
      <x v="142"/>
    </i>
    <i r="1">
      <x v="4"/>
    </i>
    <i r="2">
      <x/>
    </i>
    <i r="3">
      <x v="62"/>
    </i>
    <i r="3">
      <x v="297"/>
    </i>
    <i r="3">
      <x v="337"/>
    </i>
    <i>
      <x v="143"/>
    </i>
    <i r="1">
      <x/>
    </i>
    <i r="2">
      <x v="3"/>
    </i>
    <i r="3">
      <x v="192"/>
    </i>
    <i>
      <x v="144"/>
    </i>
    <i r="1">
      <x/>
    </i>
    <i r="2">
      <x v="3"/>
    </i>
    <i r="3">
      <x v="193"/>
    </i>
    <i>
      <x v="145"/>
    </i>
    <i r="1">
      <x/>
    </i>
    <i r="2">
      <x v="3"/>
    </i>
    <i r="3">
      <x v="28"/>
    </i>
    <i r="3">
      <x v="66"/>
    </i>
    <i r="3">
      <x v="141"/>
    </i>
    <i r="3">
      <x v="200"/>
    </i>
    <i>
      <x v="146"/>
    </i>
    <i r="1">
      <x/>
    </i>
    <i r="2">
      <x v="3"/>
    </i>
    <i r="3">
      <x v="102"/>
    </i>
    <i>
      <x v="147"/>
    </i>
    <i r="1">
      <x/>
    </i>
    <i r="2">
      <x v="3"/>
    </i>
    <i r="3">
      <x v="138"/>
    </i>
    <i>
      <x v="148"/>
    </i>
    <i r="1">
      <x/>
    </i>
    <i r="2">
      <x v="3"/>
    </i>
    <i r="3">
      <x v="208"/>
    </i>
    <i>
      <x v="149"/>
    </i>
    <i r="1">
      <x/>
    </i>
    <i r="2">
      <x v="3"/>
    </i>
    <i r="3">
      <x v="5"/>
    </i>
    <i>
      <x v="150"/>
    </i>
    <i r="1">
      <x/>
    </i>
    <i r="2">
      <x v="3"/>
    </i>
    <i r="3">
      <x v="156"/>
    </i>
    <i>
      <x v="151"/>
    </i>
    <i r="1">
      <x/>
    </i>
    <i r="2">
      <x v="3"/>
    </i>
    <i r="3">
      <x v="144"/>
    </i>
    <i>
      <x v="152"/>
    </i>
    <i r="1">
      <x/>
    </i>
    <i r="2">
      <x v="3"/>
    </i>
    <i r="3">
      <x v="95"/>
    </i>
    <i>
      <x v="153"/>
    </i>
    <i r="1">
      <x/>
    </i>
    <i r="2">
      <x v="3"/>
    </i>
    <i r="3">
      <x v="214"/>
    </i>
    <i>
      <x v="154"/>
    </i>
    <i r="1">
      <x/>
    </i>
    <i r="2">
      <x v="3"/>
    </i>
    <i r="3">
      <x v="142"/>
    </i>
    <i>
      <x v="155"/>
    </i>
    <i r="1">
      <x/>
    </i>
    <i r="2">
      <x v="3"/>
    </i>
    <i r="3">
      <x v="129"/>
    </i>
    <i>
      <x v="156"/>
    </i>
    <i r="1">
      <x v="1"/>
    </i>
    <i r="2">
      <x v="2"/>
    </i>
    <i r="3">
      <x v="222"/>
    </i>
    <i>
      <x v="157"/>
    </i>
    <i r="1">
      <x v="6"/>
    </i>
    <i r="2">
      <x/>
    </i>
    <i r="3">
      <x v="210"/>
    </i>
    <i r="3">
      <x v="229"/>
    </i>
    <i r="3">
      <x v="243"/>
    </i>
    <i r="3">
      <x v="244"/>
    </i>
    <i r="3">
      <x v="245"/>
    </i>
    <i>
      <x v="158"/>
    </i>
    <i r="1">
      <x v="1"/>
    </i>
    <i r="2">
      <x v="2"/>
    </i>
    <i r="3">
      <x v="33"/>
    </i>
    <i>
      <x v="159"/>
    </i>
    <i r="1">
      <x v="3"/>
    </i>
    <i r="2">
      <x/>
    </i>
    <i r="3">
      <x v="2"/>
    </i>
    <i r="3">
      <x v="163"/>
    </i>
    <i>
      <x v="160"/>
    </i>
    <i r="1">
      <x v="1"/>
    </i>
    <i r="2">
      <x v="2"/>
    </i>
    <i r="3">
      <x v="148"/>
    </i>
    <i r="3">
      <x v="239"/>
    </i>
    <i>
      <x v="161"/>
    </i>
    <i r="1">
      <x v="1"/>
    </i>
    <i r="2">
      <x v="2"/>
    </i>
    <i r="3">
      <x v="107"/>
    </i>
    <i r="3">
      <x v="217"/>
    </i>
    <i r="3">
      <x v="218"/>
    </i>
    <i>
      <x v="162"/>
    </i>
    <i r="1">
      <x/>
    </i>
    <i r="2">
      <x v="3"/>
    </i>
    <i r="3">
      <x v="223"/>
    </i>
    <i>
      <x v="163"/>
    </i>
    <i r="1">
      <x/>
    </i>
    <i r="2">
      <x v="3"/>
    </i>
    <i r="3">
      <x v="185"/>
    </i>
    <i>
      <x v="164"/>
    </i>
    <i r="1">
      <x v="1"/>
    </i>
    <i r="2">
      <x v="2"/>
    </i>
    <i r="3">
      <x v="87"/>
    </i>
    <i r="3">
      <x v="224"/>
    </i>
    <i r="3">
      <x v="336"/>
    </i>
    <i>
      <x v="165"/>
    </i>
    <i r="1">
      <x/>
    </i>
    <i r="2">
      <x v="3"/>
    </i>
    <i r="3">
      <x v="225"/>
    </i>
    <i>
      <x v="166"/>
    </i>
    <i r="1">
      <x/>
    </i>
    <i r="2">
      <x v="3"/>
    </i>
    <i r="3">
      <x v="247"/>
    </i>
    <i>
      <x v="167"/>
    </i>
    <i r="1">
      <x/>
    </i>
    <i r="2">
      <x v="3"/>
    </i>
    <i r="3">
      <x v="232"/>
    </i>
    <i>
      <x v="168"/>
    </i>
    <i r="1">
      <x/>
    </i>
    <i r="2">
      <x v="3"/>
    </i>
    <i r="3">
      <x v="233"/>
    </i>
    <i>
      <x v="169"/>
    </i>
    <i r="1">
      <x/>
    </i>
    <i r="2">
      <x v="3"/>
    </i>
    <i r="3">
      <x v="175"/>
    </i>
    <i>
      <x v="170"/>
    </i>
    <i r="1">
      <x/>
    </i>
    <i r="2">
      <x v="3"/>
    </i>
    <i r="3">
      <x v="206"/>
    </i>
    <i r="3">
      <x v="235"/>
    </i>
    <i>
      <x v="171"/>
    </i>
    <i r="1">
      <x v="1"/>
    </i>
    <i r="2">
      <x v="2"/>
    </i>
    <i r="3">
      <x v="211"/>
    </i>
    <i>
      <x v="172"/>
    </i>
    <i r="1">
      <x/>
    </i>
    <i r="2">
      <x v="3"/>
    </i>
    <i r="3">
      <x v="84"/>
    </i>
    <i>
      <x v="173"/>
    </i>
    <i r="1">
      <x/>
    </i>
    <i r="2">
      <x v="3"/>
    </i>
    <i r="3">
      <x v="24"/>
    </i>
    <i>
      <x v="174"/>
    </i>
    <i r="1">
      <x/>
    </i>
    <i r="2">
      <x v="3"/>
    </i>
    <i r="3">
      <x v="241"/>
    </i>
    <i>
      <x v="175"/>
    </i>
    <i r="1">
      <x/>
    </i>
    <i r="2">
      <x v="3"/>
    </i>
    <i r="3">
      <x v="242"/>
    </i>
    <i>
      <x v="176"/>
    </i>
    <i r="1">
      <x v="4"/>
    </i>
    <i r="2">
      <x/>
    </i>
    <i r="3">
      <x v="174"/>
    </i>
    <i r="1">
      <x v="6"/>
    </i>
    <i r="2">
      <x/>
    </i>
    <i r="3">
      <x v="80"/>
    </i>
    <i r="3">
      <x v="81"/>
    </i>
    <i r="3">
      <x v="88"/>
    </i>
    <i r="3">
      <x v="116"/>
    </i>
    <i>
      <x v="177"/>
    </i>
    <i r="1">
      <x v="3"/>
    </i>
    <i r="2">
      <x/>
    </i>
    <i r="3">
      <x v="71"/>
    </i>
    <i r="3">
      <x v="92"/>
    </i>
    <i r="3">
      <x v="134"/>
    </i>
    <i r="3">
      <x v="158"/>
    </i>
    <i r="3">
      <x v="335"/>
    </i>
    <i>
      <x v="178"/>
    </i>
    <i r="1">
      <x v="1"/>
    </i>
    <i r="2">
      <x v="2"/>
    </i>
    <i r="3">
      <x v="6"/>
    </i>
    <i>
      <x v="179"/>
    </i>
    <i r="1">
      <x/>
    </i>
    <i r="2">
      <x v="3"/>
    </i>
    <i r="3">
      <x v="132"/>
    </i>
    <i>
      <x v="180"/>
    </i>
    <i r="1">
      <x/>
    </i>
    <i r="2">
      <x v="3"/>
    </i>
    <i r="3">
      <x v="308"/>
    </i>
    <i>
      <x v="181"/>
    </i>
    <i r="1">
      <x/>
    </i>
    <i r="2">
      <x v="3"/>
    </i>
    <i r="3">
      <x v="162"/>
    </i>
    <i>
      <x v="182"/>
    </i>
    <i r="1">
      <x/>
    </i>
    <i r="2">
      <x v="3"/>
    </i>
    <i r="3">
      <x v="320"/>
    </i>
    <i>
      <x v="183"/>
    </i>
    <i r="1">
      <x v="5"/>
    </i>
    <i r="2">
      <x/>
    </i>
    <i r="3">
      <x v="17"/>
    </i>
    <i r="3">
      <x v="18"/>
    </i>
    <i>
      <x v="184"/>
    </i>
    <i r="1">
      <x v="5"/>
    </i>
    <i r="2">
      <x/>
    </i>
    <i r="3">
      <x v="34"/>
    </i>
    <i r="3">
      <x v="259"/>
    </i>
    <i>
      <x v="185"/>
    </i>
    <i r="1">
      <x v="3"/>
    </i>
    <i r="2">
      <x/>
    </i>
    <i r="3">
      <x v="260"/>
    </i>
    <i r="3">
      <x v="261"/>
    </i>
    <i>
      <x v="186"/>
    </i>
    <i r="1">
      <x/>
    </i>
    <i r="2">
      <x v="3"/>
    </i>
    <i r="3">
      <x v="296"/>
    </i>
    <i>
      <x v="187"/>
    </i>
    <i r="1">
      <x v="6"/>
    </i>
    <i r="2">
      <x/>
    </i>
    <i r="3">
      <x v="190"/>
    </i>
    <i r="3">
      <x v="262"/>
    </i>
    <i r="3">
      <x v="263"/>
    </i>
    <i r="3">
      <x v="264"/>
    </i>
    <i r="3">
      <x v="294"/>
    </i>
    <i>
      <x v="188"/>
    </i>
    <i r="1">
      <x/>
    </i>
    <i r="2">
      <x v="3"/>
    </i>
    <i r="3">
      <x v="286"/>
    </i>
    <i>
      <x v="189"/>
    </i>
    <i r="1">
      <x/>
    </i>
    <i r="2">
      <x v="3"/>
    </i>
    <i r="3">
      <x v="108"/>
    </i>
    <i>
      <x v="190"/>
    </i>
    <i r="1">
      <x v="1"/>
    </i>
    <i r="2">
      <x v="2"/>
    </i>
    <i r="3">
      <x v="267"/>
    </i>
    <i r="3">
      <x v="298"/>
    </i>
    <i r="3">
      <x v="344"/>
    </i>
    <i>
      <x v="191"/>
    </i>
    <i r="1">
      <x v="1"/>
    </i>
    <i r="2">
      <x v="2"/>
    </i>
    <i r="3">
      <x v="292"/>
    </i>
    <i>
      <x v="192"/>
    </i>
    <i r="1">
      <x/>
    </i>
    <i r="2">
      <x v="3"/>
    </i>
    <i r="3">
      <x v="272"/>
    </i>
    <i>
      <x v="193"/>
    </i>
    <i r="1">
      <x/>
    </i>
    <i r="2">
      <x v="3"/>
    </i>
    <i r="3">
      <x v="284"/>
    </i>
    <i>
      <x v="194"/>
    </i>
    <i r="1">
      <x/>
    </i>
    <i r="2">
      <x v="3"/>
    </i>
    <i r="3">
      <x v="47"/>
    </i>
    <i r="3">
      <x v="273"/>
    </i>
    <i>
      <x v="195"/>
    </i>
    <i r="1">
      <x v="5"/>
    </i>
    <i r="2">
      <x/>
    </i>
    <i r="3">
      <x v="202"/>
    </i>
    <i>
      <x v="196"/>
    </i>
    <i r="1">
      <x/>
    </i>
    <i r="2">
      <x v="3"/>
    </i>
    <i r="3">
      <x v="304"/>
    </i>
    <i>
      <x v="197"/>
    </i>
    <i r="1">
      <x/>
    </i>
    <i r="2">
      <x v="3"/>
    </i>
    <i r="3">
      <x v="104"/>
    </i>
    <i>
      <x v="198"/>
    </i>
    <i r="1">
      <x/>
    </i>
    <i r="2">
      <x v="3"/>
    </i>
    <i r="3">
      <x v="278"/>
    </i>
    <i>
      <x v="199"/>
    </i>
    <i r="1">
      <x/>
    </i>
    <i r="2">
      <x v="3"/>
    </i>
    <i r="3">
      <x v="291"/>
    </i>
    <i>
      <x v="200"/>
    </i>
    <i r="1">
      <x/>
    </i>
    <i r="2">
      <x v="3"/>
    </i>
    <i r="3">
      <x v="109"/>
    </i>
    <i r="3">
      <x v="121"/>
    </i>
    <i r="3">
      <x v="130"/>
    </i>
    <i>
      <x v="201"/>
    </i>
    <i r="1">
      <x/>
    </i>
    <i r="2">
      <x v="3"/>
    </i>
    <i r="3">
      <x v="307"/>
    </i>
    <i>
      <x v="202"/>
    </i>
    <i r="1">
      <x/>
    </i>
    <i r="2">
      <x v="3"/>
    </i>
    <i r="3">
      <x v="299"/>
    </i>
    <i>
      <x v="203"/>
    </i>
    <i r="1">
      <x/>
    </i>
    <i r="2">
      <x v="3"/>
    </i>
    <i r="3">
      <x v="29"/>
    </i>
    <i>
      <x v="204"/>
    </i>
    <i r="1">
      <x/>
    </i>
    <i r="2">
      <x v="3"/>
    </i>
    <i r="3">
      <x v="140"/>
    </i>
    <i>
      <x v="205"/>
    </i>
    <i r="1">
      <x v="1"/>
    </i>
    <i r="2">
      <x v="2"/>
    </i>
    <i r="3">
      <x v="120"/>
    </i>
    <i r="3">
      <x v="197"/>
    </i>
    <i r="3">
      <x v="255"/>
    </i>
    <i>
      <x v="206"/>
    </i>
    <i r="1">
      <x v="2"/>
    </i>
    <i r="2">
      <x v="1"/>
    </i>
    <i r="3">
      <x v="68"/>
    </i>
    <i r="3">
      <x v="149"/>
    </i>
    <i r="3">
      <x v="293"/>
    </i>
    <i>
      <x v="207"/>
    </i>
    <i r="1">
      <x/>
    </i>
    <i r="2">
      <x v="3"/>
    </i>
    <i r="3">
      <x v="69"/>
    </i>
    <i>
      <x v="208"/>
    </i>
    <i r="1">
      <x/>
    </i>
    <i r="2">
      <x v="3"/>
    </i>
    <i r="3">
      <x v="90"/>
    </i>
    <i>
      <x v="209"/>
    </i>
    <i r="1">
      <x/>
    </i>
    <i r="2">
      <x v="3"/>
    </i>
    <i r="3">
      <x v="237"/>
    </i>
    <i>
      <x v="210"/>
    </i>
    <i r="1">
      <x/>
    </i>
    <i r="2">
      <x v="3"/>
    </i>
    <i r="3">
      <x v="268"/>
    </i>
    <i>
      <x v="211"/>
    </i>
    <i r="1">
      <x v="1"/>
    </i>
    <i r="2">
      <x v="2"/>
    </i>
    <i r="3">
      <x v="82"/>
    </i>
    <i>
      <x v="212"/>
    </i>
    <i r="1">
      <x v="1"/>
    </i>
    <i r="2">
      <x v="2"/>
    </i>
    <i r="3">
      <x v="168"/>
    </i>
    <i r="3">
      <x v="343"/>
    </i>
    <i>
      <x v="213"/>
    </i>
    <i r="1">
      <x/>
    </i>
    <i r="2">
      <x v="3"/>
    </i>
    <i r="3">
      <x v="302"/>
    </i>
    <i r="3">
      <x v="303"/>
    </i>
    <i>
      <x v="214"/>
    </i>
    <i r="1">
      <x/>
    </i>
    <i r="2">
      <x v="3"/>
    </i>
    <i r="3">
      <x v="112"/>
    </i>
    <i r="3">
      <x v="305"/>
    </i>
    <i>
      <x v="215"/>
    </i>
    <i r="1">
      <x/>
    </i>
    <i r="2">
      <x v="3"/>
    </i>
    <i r="3">
      <x v="309"/>
    </i>
    <i>
      <x v="216"/>
    </i>
    <i r="1">
      <x/>
    </i>
    <i r="2">
      <x v="3"/>
    </i>
    <i r="3">
      <x v="114"/>
    </i>
    <i r="3">
      <x v="186"/>
    </i>
    <i r="3">
      <x v="203"/>
    </i>
    <i>
      <x v="217"/>
    </i>
    <i r="1">
      <x/>
    </i>
    <i r="2">
      <x v="3"/>
    </i>
    <i r="3">
      <x v="52"/>
    </i>
    <i>
      <x v="218"/>
    </i>
    <i r="1">
      <x/>
    </i>
    <i r="2">
      <x v="3"/>
    </i>
    <i r="3">
      <x v="316"/>
    </i>
    <i r="3">
      <x v="317"/>
    </i>
    <i>
      <x v="219"/>
    </i>
    <i r="1">
      <x/>
    </i>
    <i r="2">
      <x v="3"/>
    </i>
    <i r="3">
      <x v="288"/>
    </i>
    <i r="3">
      <x v="315"/>
    </i>
    <i>
      <x v="220"/>
    </i>
    <i r="1">
      <x/>
    </i>
    <i r="2">
      <x v="3"/>
    </i>
    <i r="3">
      <x v="321"/>
    </i>
    <i>
      <x v="221"/>
    </i>
    <i r="1">
      <x/>
    </i>
    <i r="2">
      <x v="3"/>
    </i>
    <i r="3">
      <x v="324"/>
    </i>
    <i>
      <x v="222"/>
    </i>
    <i r="1">
      <x v="1"/>
    </i>
    <i r="2">
      <x v="2"/>
    </i>
    <i r="3">
      <x v="70"/>
    </i>
    <i>
      <x v="223"/>
    </i>
    <i r="1">
      <x/>
    </i>
    <i r="2">
      <x v="3"/>
    </i>
    <i r="3">
      <x v="37"/>
    </i>
    <i>
      <x v="224"/>
    </i>
    <i r="1">
      <x/>
    </i>
    <i r="2">
      <x v="3"/>
    </i>
    <i r="3">
      <x v="332"/>
    </i>
    <i>
      <x v="225"/>
    </i>
    <i r="1">
      <x/>
    </i>
    <i r="2">
      <x v="3"/>
    </i>
    <i r="3">
      <x v="325"/>
    </i>
    <i>
      <x v="226"/>
    </i>
    <i r="1">
      <x v="1"/>
    </i>
    <i r="2">
      <x v="2"/>
    </i>
    <i r="3">
      <x v="198"/>
    </i>
    <i r="3">
      <x v="329"/>
    </i>
    <i>
      <x v="227"/>
    </i>
    <i r="1">
      <x/>
    </i>
    <i r="2">
      <x v="3"/>
    </i>
    <i r="3">
      <x v="238"/>
    </i>
    <i>
      <x v="228"/>
    </i>
    <i r="1">
      <x v="5"/>
    </i>
    <i r="2">
      <x/>
    </i>
    <i r="3">
      <x v="10"/>
    </i>
    <i r="3">
      <x v="196"/>
    </i>
    <i r="3">
      <x v="250"/>
    </i>
    <i>
      <x v="229"/>
    </i>
    <i r="1">
      <x/>
    </i>
    <i r="2">
      <x v="3"/>
    </i>
    <i r="3">
      <x v="9"/>
    </i>
    <i>
      <x v="230"/>
    </i>
    <i r="1">
      <x/>
    </i>
    <i r="2">
      <x v="3"/>
    </i>
    <i r="3">
      <x v="3"/>
    </i>
    <i r="3">
      <x v="35"/>
    </i>
    <i>
      <x v="231"/>
    </i>
    <i r="1">
      <x/>
    </i>
    <i r="2">
      <x v="3"/>
    </i>
    <i r="3">
      <x v="184"/>
    </i>
    <i r="3">
      <x v="236"/>
    </i>
    <i>
      <x v="232"/>
    </i>
    <i r="1">
      <x v="1"/>
    </i>
    <i r="2">
      <x v="2"/>
    </i>
    <i r="3">
      <x v="274"/>
    </i>
    <i>
      <x v="233"/>
    </i>
    <i r="1">
      <x v="2"/>
    </i>
    <i r="2">
      <x v="1"/>
    </i>
    <i r="3">
      <x v="279"/>
    </i>
    <i r="3">
      <x v="280"/>
    </i>
    <i r="3">
      <x v="281"/>
    </i>
    <i r="3">
      <x v="282"/>
    </i>
    <i r="3">
      <x v="338"/>
    </i>
    <i>
      <x v="234"/>
    </i>
    <i r="1">
      <x/>
    </i>
    <i r="2">
      <x v="3"/>
    </i>
    <i r="3">
      <x v="339"/>
    </i>
    <i>
      <x v="235"/>
    </i>
    <i r="1">
      <x v="5"/>
    </i>
    <i r="2">
      <x/>
    </i>
    <i r="3">
      <x v="25"/>
    </i>
    <i r="3">
      <x v="183"/>
    </i>
    <i r="3">
      <x v="215"/>
    </i>
    <i>
      <x v="236"/>
    </i>
    <i r="1">
      <x/>
    </i>
    <i r="2">
      <x v="3"/>
    </i>
    <i r="3">
      <x v="49"/>
    </i>
    <i>
      <x v="237"/>
    </i>
    <i r="1">
      <x/>
    </i>
    <i r="2">
      <x v="3"/>
    </i>
    <i r="3">
      <x v="154"/>
    </i>
    <i>
      <x v="238"/>
    </i>
    <i r="1">
      <x/>
    </i>
    <i r="2">
      <x v="3"/>
    </i>
    <i r="3">
      <x v="191"/>
    </i>
    <i>
      <x v="239"/>
    </i>
    <i r="1">
      <x v="1"/>
    </i>
    <i r="2">
      <x v="2"/>
    </i>
    <i r="3">
      <x v="115"/>
    </i>
    <i>
      <x v="240"/>
    </i>
    <i r="1">
      <x v="1"/>
    </i>
    <i r="2">
      <x v="2"/>
    </i>
    <i r="3">
      <x v="159"/>
    </i>
    <i>
      <x v="241"/>
    </i>
    <i r="1">
      <x/>
    </i>
    <i r="2">
      <x v="3"/>
    </i>
    <i r="3">
      <x v="153"/>
    </i>
    <i r="3">
      <x v="346"/>
    </i>
    <i>
      <x v="242"/>
    </i>
    <i r="1">
      <x/>
    </i>
    <i r="2">
      <x v="3"/>
    </i>
    <i r="3">
      <x v="131"/>
    </i>
    <i>
      <x v="243"/>
    </i>
    <i r="1">
      <x v="7"/>
    </i>
    <i r="2">
      <x/>
    </i>
    <i r="3">
      <x v="347"/>
    </i>
  </rowItems>
  <colItems count="1">
    <i/>
  </colItems>
  <dataFields count="1">
    <dataField name="Sum of LFC Earned on Leaderboard" fld="7" baseField="5" baseItem="3"/>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1" name="Table1" displayName="Table1" ref="G5:R1040" totalsRowShown="0" headerRowDxfId="34" tableBorderDxfId="33">
  <autoFilter ref="G5:R1040"/>
  <sortState ref="G6:R1040">
    <sortCondition ref="H5:H1040"/>
  </sortState>
  <tableColumns count="12">
    <tableColumn id="1" name="Character name" dataDxfId="32"/>
    <tableColumn id="10" name="At Handle" dataDxfId="31"/>
    <tableColumn id="2" name="Character Notes" dataDxfId="30"/>
    <tableColumn id="3" name="Fleet Rank" dataDxfId="29"/>
    <tableColumn id="4" name="PVP For ADV" dataDxfId="28"/>
    <tableColumn id="6" name="LFC Required To ADV" dataDxfId="27"/>
    <tableColumn id="8" name="LFC Still Needed For ADV" dataDxfId="26">
      <calculatedColumnFormula>L6-N6</calculatedColumnFormula>
    </tableColumn>
    <tableColumn id="7" name="LFC Earned on Leaderboard" dataDxfId="25"/>
    <tableColumn id="9" name="STF Lead For ADV" dataDxfId="24"/>
    <tableColumn id="5" name="Last Active Date" dataDxfId="23"/>
    <tableColumn id="11" name="On Website" dataDxfId="22"/>
    <tableColumn id="12" name="Setup Team Speak" dataDxfId="21"/>
  </tableColumns>
  <tableStyleInfo name="TableStyleLight2" showFirstColumn="0" showLastColumn="0" showRowStripes="1" showColumnStripes="0"/>
</table>
</file>

<file path=xl/tables/table2.xml><?xml version="1.0" encoding="utf-8"?>
<table xmlns="http://schemas.openxmlformats.org/spreadsheetml/2006/main" id="2" name="Table2" displayName="Table2" ref="B5:J1023" totalsRowShown="0" headerRowDxfId="12" dataDxfId="10" headerRowBorderDxfId="11" tableBorderDxfId="9">
  <autoFilter ref="B5:J1023"/>
  <tableColumns count="9">
    <tableColumn id="1" name="Character Name" dataDxfId="8">
      <calculatedColumnFormula>Table1[[#This Row],[Character name]]</calculatedColumnFormula>
    </tableColumn>
    <tableColumn id="2" name="At Handle" dataDxfId="7">
      <calculatedColumnFormula>Table1[[#This Row],[At Handle]]</calculatedColumnFormula>
    </tableColumn>
    <tableColumn id="3" name="Current Rank" dataDxfId="6">
      <calculatedColumnFormula>Table1[[#This Row],[Fleet Rank]]</calculatedColumnFormula>
    </tableColumn>
    <tableColumn id="4" name="PVP For ADV" dataDxfId="5">
      <calculatedColumnFormula>Table1[[#This Row],[PVP For ADV]]</calculatedColumnFormula>
    </tableColumn>
    <tableColumn id="5" name="STF for ADV" dataDxfId="4">
      <calculatedColumnFormula>Table1[[#This Row],[STF Lead For ADV]]</calculatedColumnFormula>
    </tableColumn>
    <tableColumn id="7" name="Enough LFC to ADV" dataDxfId="3">
      <calculatedColumnFormula>IF(Table1[[#This Row],[LFC Still Needed For ADV]]&lt;0,"Yes","No")</calculatedColumnFormula>
    </tableColumn>
    <tableColumn id="8" name="On Website" dataDxfId="2">
      <calculatedColumnFormula>Table1[[#This Row],[On Website]]</calculatedColumnFormula>
    </tableColumn>
    <tableColumn id="6" name="Setup Team Speak" dataDxfId="1">
      <calculatedColumnFormula>Table1[[#This Row],[Setup Team Speak]]</calculatedColumnFormula>
    </tableColumn>
    <tableColumn id="9" name="ADV Rank" dataDxfId="0">
      <calculatedColumnFormula>IF(AND(Table2[[#This Row],[STF for ADV]],Table2[[#This Row],[PVP For ADV]],Table2[[#This Row],[On Website]],Table2[[#This Row],[Setup Team Speak]]="Yes"),"Yes","No")</calculatedColumnFormula>
    </tableColumn>
  </tableColumns>
  <tableStyleInfo name="TableStyleLight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AA1046"/>
  <sheetViews>
    <sheetView tabSelected="1" workbookViewId="0">
      <selection activeCell="D6" sqref="D6"/>
    </sheetView>
  </sheetViews>
  <sheetFormatPr baseColWidth="10" defaultColWidth="8.83203125" defaultRowHeight="14" outlineLevelCol="1" x14ac:dyDescent="0"/>
  <cols>
    <col min="1" max="1" width="4.6640625" customWidth="1" outlineLevel="1"/>
    <col min="2" max="2" width="28.83203125" style="1" customWidth="1" outlineLevel="1"/>
    <col min="3" max="3" width="13.5" style="1" customWidth="1" outlineLevel="1"/>
    <col min="4" max="5" width="7.33203125" customWidth="1" outlineLevel="1"/>
    <col min="6" max="6" width="7.33203125" customWidth="1"/>
    <col min="7" max="7" width="24.1640625" style="1" bestFit="1" customWidth="1"/>
    <col min="8" max="8" width="26.5" style="1" bestFit="1" customWidth="1"/>
    <col min="9" max="9" width="24.5" style="1" customWidth="1" outlineLevel="1"/>
    <col min="10" max="10" width="24.6640625" style="1" bestFit="1" customWidth="1"/>
    <col min="11" max="11" width="19.5" style="1" customWidth="1" outlineLevel="1" collapsed="1"/>
    <col min="12" max="12" width="26.5" style="1" customWidth="1"/>
    <col min="13" max="13" width="30.1640625" customWidth="1" outlineLevel="1"/>
    <col min="14" max="14" width="32.83203125" bestFit="1" customWidth="1"/>
    <col min="15" max="15" width="22.6640625" customWidth="1" outlineLevel="1"/>
    <col min="16" max="16" width="21.5" bestFit="1" customWidth="1"/>
    <col min="17" max="17" width="23.6640625" customWidth="1" outlineLevel="1"/>
    <col min="18" max="18" width="24.5" customWidth="1" outlineLevel="1"/>
    <col min="19" max="19" width="10.5" style="1" customWidth="1"/>
    <col min="20" max="20" width="9.33203125" customWidth="1"/>
  </cols>
  <sheetData>
    <row r="1" spans="1:27" ht="15" thickBot="1">
      <c r="A1" s="49" t="s">
        <v>633</v>
      </c>
      <c r="B1" s="50"/>
      <c r="C1" s="50"/>
      <c r="D1" s="51"/>
      <c r="E1" s="51"/>
      <c r="F1" s="51"/>
      <c r="G1" s="50"/>
      <c r="H1" s="50"/>
      <c r="I1" s="50"/>
      <c r="J1" s="50"/>
      <c r="K1" s="50"/>
      <c r="L1" s="50"/>
      <c r="M1" s="51"/>
      <c r="N1" s="51"/>
      <c r="O1" s="51"/>
      <c r="P1" s="51"/>
      <c r="Q1" s="51"/>
      <c r="R1" s="51"/>
      <c r="S1" s="51"/>
      <c r="T1" s="51"/>
      <c r="U1" s="51"/>
      <c r="V1" s="51"/>
      <c r="W1" s="51"/>
    </row>
    <row r="2" spans="1:27" ht="31" thickBot="1">
      <c r="A2" s="49"/>
      <c r="B2" s="112" t="s">
        <v>113</v>
      </c>
      <c r="C2" s="113"/>
      <c r="D2" s="113"/>
      <c r="E2" s="113"/>
      <c r="F2" s="113"/>
      <c r="G2" s="114"/>
      <c r="H2" s="86" t="s">
        <v>599</v>
      </c>
      <c r="I2" s="86" t="s">
        <v>598</v>
      </c>
      <c r="J2" s="81" t="s">
        <v>53</v>
      </c>
      <c r="K2" s="81" t="s">
        <v>56</v>
      </c>
      <c r="L2" s="81" t="s">
        <v>592</v>
      </c>
      <c r="M2" s="81" t="s">
        <v>591</v>
      </c>
      <c r="N2" s="81" t="s">
        <v>590</v>
      </c>
      <c r="O2" s="51"/>
      <c r="P2" s="51"/>
      <c r="Q2" s="51"/>
      <c r="R2" s="51"/>
      <c r="S2" s="51"/>
      <c r="T2" s="51"/>
      <c r="U2" s="51"/>
      <c r="V2" s="51"/>
      <c r="W2" s="51"/>
    </row>
    <row r="3" spans="1:27" ht="31" thickBot="1">
      <c r="A3" s="49"/>
      <c r="B3" s="52"/>
      <c r="C3" s="52"/>
      <c r="D3" s="53"/>
      <c r="E3" s="53"/>
      <c r="F3" s="53"/>
      <c r="G3" s="50"/>
      <c r="H3" s="67">
        <f>I3/K3</f>
        <v>0.18666666666666668</v>
      </c>
      <c r="I3" s="43">
        <v>42</v>
      </c>
      <c r="J3" s="68">
        <f>COUNTA(Table1[Character name])</f>
        <v>327</v>
      </c>
      <c r="K3" s="69">
        <f t="array" ref="K3">SUM(1/IF(H6:H1040="",1,(COUNTIF(H6:H1040,H6:H1040))))-COUNTBLANK(H6:$H1040)</f>
        <v>225</v>
      </c>
      <c r="L3" s="70">
        <f>SUBTOTAL(3,Table1[At Handle])</f>
        <v>327</v>
      </c>
      <c r="M3" s="67">
        <f>L3/J3</f>
        <v>1</v>
      </c>
      <c r="N3" s="71">
        <f>SUBTOTAL(9,Table1[LFC Earned on Leaderboard])</f>
        <v>7759826</v>
      </c>
      <c r="O3" s="51"/>
      <c r="P3" s="51"/>
      <c r="Q3" s="51"/>
      <c r="R3" s="51"/>
      <c r="S3" s="51"/>
      <c r="T3" s="51"/>
      <c r="U3" s="51"/>
      <c r="V3" s="51"/>
      <c r="W3" s="51"/>
    </row>
    <row r="4" spans="1:27" ht="24" thickBot="1">
      <c r="A4" s="49"/>
      <c r="B4" s="81" t="s">
        <v>593</v>
      </c>
      <c r="C4" s="63"/>
      <c r="D4" s="51"/>
      <c r="E4" s="51"/>
      <c r="F4" s="51"/>
      <c r="G4" s="50"/>
      <c r="H4" s="50"/>
      <c r="I4" s="50"/>
      <c r="J4" s="50"/>
      <c r="K4" s="50"/>
      <c r="L4" s="50"/>
      <c r="M4" s="51"/>
      <c r="N4" s="51"/>
      <c r="O4" s="51"/>
      <c r="P4" s="51"/>
      <c r="Q4" s="51"/>
      <c r="R4" s="51"/>
      <c r="S4" s="51"/>
      <c r="T4" s="51"/>
      <c r="U4" s="51"/>
      <c r="V4" s="51"/>
      <c r="W4" s="51"/>
    </row>
    <row r="5" spans="1:27" ht="19" thickBot="1">
      <c r="A5" s="49"/>
      <c r="B5" s="65">
        <f ca="1">TODAY()</f>
        <v>41133</v>
      </c>
      <c r="C5" s="82">
        <f ca="1">TODAY()-180</f>
        <v>40953</v>
      </c>
      <c r="D5" s="51"/>
      <c r="E5" s="51"/>
      <c r="F5" s="51"/>
      <c r="G5" s="2" t="s">
        <v>6</v>
      </c>
      <c r="H5" s="2" t="s">
        <v>5</v>
      </c>
      <c r="I5" s="3" t="s">
        <v>0</v>
      </c>
      <c r="J5" s="3" t="s">
        <v>1</v>
      </c>
      <c r="K5" s="3" t="s">
        <v>52</v>
      </c>
      <c r="L5" s="3" t="s">
        <v>103</v>
      </c>
      <c r="M5" s="16" t="s">
        <v>104</v>
      </c>
      <c r="N5" s="17" t="s">
        <v>114</v>
      </c>
      <c r="O5" s="15" t="s">
        <v>112</v>
      </c>
      <c r="P5" s="3" t="s">
        <v>597</v>
      </c>
      <c r="Q5" s="100" t="s">
        <v>630</v>
      </c>
      <c r="R5" s="2" t="s">
        <v>631</v>
      </c>
      <c r="S5" s="51"/>
      <c r="T5" s="51"/>
      <c r="U5" s="51"/>
      <c r="V5" s="51"/>
      <c r="W5" s="51"/>
    </row>
    <row r="6" spans="1:27" ht="15" thickBot="1">
      <c r="A6" s="49"/>
      <c r="B6" s="66">
        <f ca="1">NOW()</f>
        <v>41133.099551273146</v>
      </c>
      <c r="C6" s="55"/>
      <c r="D6" s="51"/>
      <c r="E6" s="51"/>
      <c r="F6" s="51"/>
      <c r="G6" s="5" t="s">
        <v>11</v>
      </c>
      <c r="H6" s="5" t="s">
        <v>60</v>
      </c>
      <c r="I6" s="87"/>
      <c r="J6" s="87" t="s">
        <v>105</v>
      </c>
      <c r="K6" s="87"/>
      <c r="L6" s="10" t="str">
        <f t="shared" ref="L6:L69" si="0">IF(J6="0. Initiate","$51,000",IF(J6="1. Junior Member","$306,000",IF(J6="2. Member","$1,581,000",IF(J6="3. Senior Member","$0",IF(J6="4. Consul Initiate","$0","$0")))))</f>
        <v>$51,000</v>
      </c>
      <c r="M6" s="110">
        <f t="shared" ref="M6:M69" si="1">L6-N6</f>
        <v>51000</v>
      </c>
      <c r="N6" s="111"/>
      <c r="O6" s="8"/>
      <c r="P6" s="89">
        <v>41013</v>
      </c>
      <c r="Q6" s="101"/>
      <c r="R6" s="101"/>
      <c r="S6" s="51"/>
      <c r="T6" s="51"/>
      <c r="U6" s="51"/>
      <c r="V6" s="51"/>
      <c r="W6" s="51"/>
    </row>
    <row r="7" spans="1:27">
      <c r="A7" s="49"/>
      <c r="B7" s="54"/>
      <c r="C7" s="54"/>
      <c r="D7" s="51"/>
      <c r="E7" s="51"/>
      <c r="F7" s="51"/>
      <c r="G7" s="4" t="s">
        <v>327</v>
      </c>
      <c r="H7" s="4" t="s">
        <v>328</v>
      </c>
      <c r="I7" s="7"/>
      <c r="J7" s="7" t="s">
        <v>105</v>
      </c>
      <c r="K7" s="7"/>
      <c r="L7" s="11" t="str">
        <f t="shared" si="0"/>
        <v>$51,000</v>
      </c>
      <c r="M7" s="37">
        <f t="shared" si="1"/>
        <v>51000</v>
      </c>
      <c r="N7" s="41"/>
      <c r="O7" s="9"/>
      <c r="P7" s="90">
        <v>41100</v>
      </c>
      <c r="Q7" s="102"/>
      <c r="R7" s="102"/>
      <c r="S7" s="51"/>
      <c r="T7" s="51"/>
      <c r="U7" s="51"/>
      <c r="V7" s="51"/>
      <c r="W7" s="51"/>
    </row>
    <row r="8" spans="1:27">
      <c r="A8" s="49"/>
      <c r="B8" s="50"/>
      <c r="C8" s="50"/>
      <c r="D8" s="51"/>
      <c r="E8" s="51"/>
      <c r="F8" s="51"/>
      <c r="G8" s="4" t="s">
        <v>363</v>
      </c>
      <c r="H8" s="4" t="s">
        <v>364</v>
      </c>
      <c r="I8" s="7"/>
      <c r="J8" s="6" t="s">
        <v>105</v>
      </c>
      <c r="K8" s="7"/>
      <c r="L8" s="11" t="str">
        <f t="shared" si="0"/>
        <v>$51,000</v>
      </c>
      <c r="M8" s="37">
        <f t="shared" si="1"/>
        <v>51000</v>
      </c>
      <c r="N8" s="41"/>
      <c r="O8" s="9"/>
      <c r="P8" s="90">
        <v>41108</v>
      </c>
      <c r="Q8" s="102"/>
      <c r="R8" s="102"/>
      <c r="S8" s="51"/>
      <c r="T8" s="51"/>
      <c r="U8" s="51"/>
      <c r="V8" s="51"/>
      <c r="W8" s="51"/>
    </row>
    <row r="9" spans="1:27">
      <c r="A9" s="49"/>
      <c r="B9" s="50"/>
      <c r="C9" s="50"/>
      <c r="D9" s="51"/>
      <c r="E9" s="51"/>
      <c r="F9" s="51"/>
      <c r="G9" s="4" t="s">
        <v>410</v>
      </c>
      <c r="H9" s="4" t="s">
        <v>411</v>
      </c>
      <c r="I9" s="7"/>
      <c r="J9" s="7" t="s">
        <v>105</v>
      </c>
      <c r="K9" s="7"/>
      <c r="L9" s="11" t="str">
        <f t="shared" si="0"/>
        <v>$51,000</v>
      </c>
      <c r="M9" s="37">
        <f t="shared" si="1"/>
        <v>51000</v>
      </c>
      <c r="N9" s="41"/>
      <c r="O9" s="9"/>
      <c r="P9" s="90">
        <v>41000</v>
      </c>
      <c r="Q9" s="102"/>
      <c r="R9" s="102"/>
      <c r="S9" s="51"/>
      <c r="T9" s="51"/>
      <c r="U9" s="51"/>
      <c r="V9" s="51"/>
      <c r="W9" s="51"/>
      <c r="Y9" s="104"/>
      <c r="Z9" s="105"/>
      <c r="AA9" s="105"/>
    </row>
    <row r="10" spans="1:27">
      <c r="A10" s="49"/>
      <c r="B10" s="50"/>
      <c r="C10" s="50"/>
      <c r="D10" s="51"/>
      <c r="E10" s="51"/>
      <c r="F10" s="51"/>
      <c r="G10" s="4" t="s">
        <v>130</v>
      </c>
      <c r="H10" s="4" t="s">
        <v>129</v>
      </c>
      <c r="I10" s="6"/>
      <c r="J10" s="6" t="s">
        <v>107</v>
      </c>
      <c r="K10" s="6"/>
      <c r="L10" s="11" t="str">
        <f t="shared" si="0"/>
        <v>$1,581,000</v>
      </c>
      <c r="M10" s="36">
        <f t="shared" si="1"/>
        <v>1321942</v>
      </c>
      <c r="N10" s="40">
        <v>259058</v>
      </c>
      <c r="O10" s="9"/>
      <c r="P10" s="90">
        <v>41123</v>
      </c>
      <c r="Q10" s="102"/>
      <c r="R10" s="102"/>
      <c r="S10" s="51"/>
      <c r="T10" s="51"/>
      <c r="U10" s="51"/>
      <c r="V10" s="51"/>
      <c r="W10" s="51"/>
    </row>
    <row r="11" spans="1:27" ht="15" thickBot="1">
      <c r="A11" s="49"/>
      <c r="B11" s="50"/>
      <c r="C11" s="50"/>
      <c r="D11" s="51"/>
      <c r="E11" s="51"/>
      <c r="F11" s="51"/>
      <c r="G11" s="4" t="s">
        <v>549</v>
      </c>
      <c r="H11" s="4" t="s">
        <v>550</v>
      </c>
      <c r="I11" s="7"/>
      <c r="J11" s="7" t="s">
        <v>105</v>
      </c>
      <c r="K11" s="7"/>
      <c r="L11" s="11" t="str">
        <f t="shared" si="0"/>
        <v>$51,000</v>
      </c>
      <c r="M11" s="37">
        <f t="shared" si="1"/>
        <v>51000</v>
      </c>
      <c r="N11" s="41"/>
      <c r="O11" s="9"/>
      <c r="P11" s="90">
        <v>41081</v>
      </c>
      <c r="Q11" s="102"/>
      <c r="R11" s="102"/>
      <c r="S11" s="51"/>
      <c r="T11" s="51"/>
      <c r="U11" s="51"/>
      <c r="V11" s="51"/>
      <c r="W11" s="51"/>
    </row>
    <row r="12" spans="1:27" ht="16" thickBot="1">
      <c r="A12" s="49"/>
      <c r="B12" s="45" t="s">
        <v>2</v>
      </c>
      <c r="C12" s="45" t="s">
        <v>595</v>
      </c>
      <c r="D12" s="83" t="s">
        <v>594</v>
      </c>
      <c r="E12" s="63"/>
      <c r="F12" s="63"/>
      <c r="G12" s="44" t="s">
        <v>329</v>
      </c>
      <c r="H12" s="4" t="s">
        <v>330</v>
      </c>
      <c r="I12" s="7"/>
      <c r="J12" s="7" t="s">
        <v>105</v>
      </c>
      <c r="K12" s="7"/>
      <c r="L12" s="11" t="str">
        <f t="shared" si="0"/>
        <v>$51,000</v>
      </c>
      <c r="M12" s="37">
        <f t="shared" si="1"/>
        <v>51000</v>
      </c>
      <c r="N12" s="41"/>
      <c r="O12" s="9"/>
      <c r="P12" s="90">
        <v>41026</v>
      </c>
      <c r="Q12" s="102"/>
      <c r="R12" s="102"/>
      <c r="S12" s="51"/>
      <c r="T12" s="51"/>
      <c r="U12" s="51"/>
      <c r="V12" s="51"/>
      <c r="W12" s="51"/>
    </row>
    <row r="13" spans="1:27" ht="15" thickBot="1">
      <c r="A13" s="49"/>
      <c r="B13" s="72" t="s">
        <v>105</v>
      </c>
      <c r="C13" s="73">
        <f>D13/J3</f>
        <v>0.56574923547400613</v>
      </c>
      <c r="D13" s="84">
        <f>COUNTIF(Table1[Fleet Rank],"="&amp;B13)</f>
        <v>185</v>
      </c>
      <c r="E13" s="96"/>
      <c r="F13" s="96"/>
      <c r="G13" s="44" t="s">
        <v>320</v>
      </c>
      <c r="H13" s="4" t="s">
        <v>321</v>
      </c>
      <c r="I13" s="7"/>
      <c r="J13" s="7" t="s">
        <v>105</v>
      </c>
      <c r="K13" s="7"/>
      <c r="L13" s="11" t="str">
        <f t="shared" si="0"/>
        <v>$51,000</v>
      </c>
      <c r="M13" s="37">
        <f t="shared" si="1"/>
        <v>51000</v>
      </c>
      <c r="N13" s="41"/>
      <c r="O13" s="9"/>
      <c r="P13" s="90">
        <v>41091</v>
      </c>
      <c r="Q13" s="102"/>
      <c r="R13" s="102"/>
      <c r="S13" s="51"/>
      <c r="T13" s="51"/>
      <c r="U13" s="51"/>
      <c r="V13" s="51"/>
      <c r="W13" s="51"/>
    </row>
    <row r="14" spans="1:27" ht="15" thickBot="1">
      <c r="A14" s="49"/>
      <c r="B14" s="74" t="s">
        <v>106</v>
      </c>
      <c r="C14" s="73">
        <f>D14/J3</f>
        <v>0.15902140672782875</v>
      </c>
      <c r="D14" s="84">
        <f>COUNTIF(Table1[Fleet Rank],"="&amp;B14)</f>
        <v>52</v>
      </c>
      <c r="E14" s="96"/>
      <c r="F14" s="96"/>
      <c r="G14" s="44" t="s">
        <v>607</v>
      </c>
      <c r="H14" s="4" t="s">
        <v>268</v>
      </c>
      <c r="I14" s="7"/>
      <c r="J14" s="6" t="s">
        <v>105</v>
      </c>
      <c r="K14" s="7"/>
      <c r="L14" s="11" t="str">
        <f t="shared" si="0"/>
        <v>$51,000</v>
      </c>
      <c r="M14" s="37">
        <f t="shared" si="1"/>
        <v>49100</v>
      </c>
      <c r="N14" s="41">
        <v>1900</v>
      </c>
      <c r="O14" s="9"/>
      <c r="P14" s="90">
        <v>41123</v>
      </c>
      <c r="Q14" s="102"/>
      <c r="R14" s="102"/>
      <c r="S14" s="51"/>
      <c r="T14" s="51"/>
      <c r="U14" s="51"/>
      <c r="V14" s="51"/>
      <c r="W14" s="51"/>
    </row>
    <row r="15" spans="1:27" ht="15" thickBot="1">
      <c r="A15" s="49"/>
      <c r="B15" s="74" t="s">
        <v>107</v>
      </c>
      <c r="C15" s="73">
        <f>D15/J3</f>
        <v>9.7859327217125383E-2</v>
      </c>
      <c r="D15" s="84">
        <f>COUNTIF(Table1[Fleet Rank],"="&amp;B15)</f>
        <v>32</v>
      </c>
      <c r="E15" s="96"/>
      <c r="F15" s="96"/>
      <c r="G15" s="44" t="s">
        <v>287</v>
      </c>
      <c r="H15" s="4" t="s">
        <v>288</v>
      </c>
      <c r="I15" s="7"/>
      <c r="J15" s="7" t="s">
        <v>106</v>
      </c>
      <c r="K15" s="7"/>
      <c r="L15" s="11" t="str">
        <f t="shared" si="0"/>
        <v>$306,000</v>
      </c>
      <c r="M15" s="37">
        <f t="shared" si="1"/>
        <v>66338</v>
      </c>
      <c r="N15" s="41">
        <v>239662</v>
      </c>
      <c r="O15" s="9"/>
      <c r="P15" s="90">
        <v>41122</v>
      </c>
      <c r="Q15" s="102"/>
      <c r="R15" s="102"/>
      <c r="S15" s="51"/>
      <c r="T15" s="51"/>
      <c r="U15" s="51"/>
      <c r="V15" s="51"/>
      <c r="W15" s="51"/>
    </row>
    <row r="16" spans="1:27" ht="15" thickBot="1">
      <c r="A16" s="49"/>
      <c r="B16" s="74" t="s">
        <v>108</v>
      </c>
      <c r="C16" s="73">
        <f>D16/J3</f>
        <v>4.5871559633027525E-2</v>
      </c>
      <c r="D16" s="84">
        <f>COUNTIF(Table1[Fleet Rank],"="&amp;B16)</f>
        <v>15</v>
      </c>
      <c r="E16" s="96"/>
      <c r="F16" s="96"/>
      <c r="G16" s="44" t="s">
        <v>289</v>
      </c>
      <c r="H16" s="4" t="s">
        <v>288</v>
      </c>
      <c r="I16" s="7"/>
      <c r="J16" s="7" t="s">
        <v>106</v>
      </c>
      <c r="K16" s="7"/>
      <c r="L16" s="11" t="str">
        <f t="shared" si="0"/>
        <v>$306,000</v>
      </c>
      <c r="M16" s="37">
        <f t="shared" si="1"/>
        <v>239980</v>
      </c>
      <c r="N16" s="41">
        <v>66020</v>
      </c>
      <c r="O16" s="9"/>
      <c r="P16" s="90">
        <v>41123</v>
      </c>
      <c r="Q16" s="102"/>
      <c r="R16" s="102"/>
      <c r="S16" s="51"/>
      <c r="T16" s="51"/>
      <c r="U16" s="51"/>
      <c r="V16" s="51"/>
      <c r="W16" s="51"/>
    </row>
    <row r="17" spans="1:23" ht="15" thickBot="1">
      <c r="A17" s="49"/>
      <c r="B17" s="74" t="s">
        <v>109</v>
      </c>
      <c r="C17" s="73">
        <f>D17/J3</f>
        <v>4.5871559633027525E-2</v>
      </c>
      <c r="D17" s="84">
        <f>COUNTIF(Table1[Fleet Rank],"="&amp;B17)</f>
        <v>15</v>
      </c>
      <c r="E17" s="96"/>
      <c r="F17" s="96"/>
      <c r="G17" s="44" t="s">
        <v>418</v>
      </c>
      <c r="H17" s="4" t="s">
        <v>288</v>
      </c>
      <c r="I17" s="7"/>
      <c r="J17" s="7" t="s">
        <v>106</v>
      </c>
      <c r="K17" s="7"/>
      <c r="L17" s="11" t="str">
        <f t="shared" si="0"/>
        <v>$306,000</v>
      </c>
      <c r="M17" s="37">
        <f t="shared" si="1"/>
        <v>293698</v>
      </c>
      <c r="N17" s="41">
        <v>12302</v>
      </c>
      <c r="O17" s="9"/>
      <c r="P17" s="90">
        <v>41120</v>
      </c>
      <c r="Q17" s="102"/>
      <c r="R17" s="102"/>
      <c r="S17" s="51"/>
      <c r="T17" s="51"/>
      <c r="U17" s="51"/>
      <c r="V17" s="51"/>
      <c r="W17" s="51"/>
    </row>
    <row r="18" spans="1:23" ht="15" thickBot="1">
      <c r="A18" s="49"/>
      <c r="B18" s="74" t="s">
        <v>110</v>
      </c>
      <c r="C18" s="73">
        <f>D18/J3</f>
        <v>3.9755351681957186E-2</v>
      </c>
      <c r="D18" s="84">
        <f>COUNTIF(Table1[Fleet Rank],"="&amp;B18)</f>
        <v>13</v>
      </c>
      <c r="E18" s="96"/>
      <c r="F18" s="96"/>
      <c r="G18" s="44" t="s">
        <v>450</v>
      </c>
      <c r="H18" s="4" t="s">
        <v>288</v>
      </c>
      <c r="I18" s="7"/>
      <c r="J18" s="6" t="s">
        <v>106</v>
      </c>
      <c r="K18" s="7"/>
      <c r="L18" s="11" t="str">
        <f t="shared" si="0"/>
        <v>$306,000</v>
      </c>
      <c r="M18" s="37">
        <f t="shared" si="1"/>
        <v>301950</v>
      </c>
      <c r="N18" s="41">
        <v>4050</v>
      </c>
      <c r="O18" s="9"/>
      <c r="P18" s="90">
        <v>41120</v>
      </c>
      <c r="Q18" s="102"/>
      <c r="R18" s="102"/>
      <c r="S18" s="51"/>
      <c r="T18" s="51"/>
      <c r="U18" s="51"/>
      <c r="V18" s="51"/>
      <c r="W18" s="51"/>
    </row>
    <row r="19" spans="1:23" ht="15" thickBot="1">
      <c r="A19" s="49"/>
      <c r="B19" s="75" t="s">
        <v>111</v>
      </c>
      <c r="C19" s="76">
        <f>D19/J3</f>
        <v>4.2813455657492352E-2</v>
      </c>
      <c r="D19" s="85">
        <f>COUNTIF(Table1[Fleet Rank],"="&amp;B19)</f>
        <v>14</v>
      </c>
      <c r="E19" s="96"/>
      <c r="F19" s="96"/>
      <c r="G19" s="44" t="s">
        <v>510</v>
      </c>
      <c r="H19" s="4" t="s">
        <v>511</v>
      </c>
      <c r="I19" s="7"/>
      <c r="J19" s="7" t="s">
        <v>109</v>
      </c>
      <c r="K19" s="7"/>
      <c r="L19" s="11" t="str">
        <f t="shared" si="0"/>
        <v>$0</v>
      </c>
      <c r="M19" s="37">
        <f t="shared" si="1"/>
        <v>-259427</v>
      </c>
      <c r="N19" s="41">
        <v>259427</v>
      </c>
      <c r="O19" s="9"/>
      <c r="P19" s="90">
        <v>41119</v>
      </c>
      <c r="Q19" s="102"/>
      <c r="R19" s="102"/>
      <c r="S19" s="51"/>
      <c r="T19" s="51"/>
      <c r="U19" s="51"/>
      <c r="V19" s="51"/>
      <c r="W19" s="51"/>
    </row>
    <row r="20" spans="1:23" ht="15">
      <c r="A20" s="49"/>
      <c r="B20" s="61" t="s">
        <v>4</v>
      </c>
      <c r="C20" s="56"/>
      <c r="D20" s="51"/>
      <c r="E20" s="51"/>
      <c r="F20" s="51"/>
      <c r="G20" s="4" t="s">
        <v>9</v>
      </c>
      <c r="H20" s="4" t="s">
        <v>57</v>
      </c>
      <c r="I20" s="6"/>
      <c r="J20" s="6" t="s">
        <v>105</v>
      </c>
      <c r="K20" s="6"/>
      <c r="L20" s="11" t="str">
        <f t="shared" si="0"/>
        <v>$51,000</v>
      </c>
      <c r="M20" s="36">
        <f t="shared" si="1"/>
        <v>51000</v>
      </c>
      <c r="N20" s="40"/>
      <c r="O20" s="9"/>
      <c r="P20" s="90">
        <v>41036</v>
      </c>
      <c r="Q20" s="102"/>
      <c r="R20" s="102"/>
      <c r="S20" s="51"/>
      <c r="T20" s="51"/>
      <c r="U20" s="51"/>
      <c r="V20" s="51"/>
      <c r="W20" s="51"/>
    </row>
    <row r="21" spans="1:23">
      <c r="A21" s="49"/>
      <c r="B21" s="62" t="s">
        <v>596</v>
      </c>
      <c r="C21" s="57"/>
      <c r="D21" s="51"/>
      <c r="E21" s="51"/>
      <c r="F21" s="51"/>
      <c r="G21" s="4" t="s">
        <v>445</v>
      </c>
      <c r="H21" s="4" t="s">
        <v>446</v>
      </c>
      <c r="I21" s="7"/>
      <c r="J21" s="6" t="s">
        <v>105</v>
      </c>
      <c r="K21" s="7"/>
      <c r="L21" s="11" t="str">
        <f t="shared" si="0"/>
        <v>$51,000</v>
      </c>
      <c r="M21" s="37">
        <f t="shared" si="1"/>
        <v>51000</v>
      </c>
      <c r="N21" s="41"/>
      <c r="O21" s="9"/>
      <c r="P21" s="90">
        <v>41120</v>
      </c>
      <c r="Q21" s="102"/>
      <c r="R21" s="102"/>
      <c r="S21" s="51"/>
      <c r="T21" s="51"/>
      <c r="U21" s="51"/>
      <c r="V21" s="51"/>
      <c r="W21" s="51"/>
    </row>
    <row r="22" spans="1:23">
      <c r="A22" s="49"/>
      <c r="B22" s="62" t="s">
        <v>3</v>
      </c>
      <c r="C22" s="57"/>
      <c r="D22" s="51"/>
      <c r="E22" s="51"/>
      <c r="F22" s="51"/>
      <c r="G22" s="4" t="s">
        <v>490</v>
      </c>
      <c r="H22" s="4" t="s">
        <v>491</v>
      </c>
      <c r="I22" s="7"/>
      <c r="J22" s="7" t="s">
        <v>105</v>
      </c>
      <c r="K22" s="7"/>
      <c r="L22" s="11" t="str">
        <f t="shared" si="0"/>
        <v>$51,000</v>
      </c>
      <c r="M22" s="37">
        <f t="shared" si="1"/>
        <v>51000</v>
      </c>
      <c r="N22" s="41"/>
      <c r="O22" s="9"/>
      <c r="P22" s="90">
        <v>41099</v>
      </c>
      <c r="Q22" s="102"/>
      <c r="R22" s="102"/>
      <c r="S22" s="51"/>
      <c r="T22" s="51"/>
      <c r="U22" s="51"/>
      <c r="V22" s="51"/>
      <c r="W22" s="51"/>
    </row>
    <row r="23" spans="1:23">
      <c r="A23" s="49"/>
      <c r="B23" s="62" t="s">
        <v>4</v>
      </c>
      <c r="C23" s="57"/>
      <c r="D23" s="51"/>
      <c r="E23" s="51"/>
      <c r="F23" s="51"/>
      <c r="G23" s="4" t="s">
        <v>294</v>
      </c>
      <c r="H23" s="4" t="s">
        <v>295</v>
      </c>
      <c r="I23" s="7"/>
      <c r="J23" s="7" t="s">
        <v>105</v>
      </c>
      <c r="K23" s="7"/>
      <c r="L23" s="11" t="str">
        <f t="shared" si="0"/>
        <v>$51,000</v>
      </c>
      <c r="M23" s="37">
        <f t="shared" si="1"/>
        <v>51000</v>
      </c>
      <c r="N23" s="41"/>
      <c r="O23" s="9"/>
      <c r="P23" s="90">
        <v>41113</v>
      </c>
      <c r="Q23" s="102"/>
      <c r="R23" s="102"/>
      <c r="S23" s="51"/>
      <c r="T23" s="51"/>
      <c r="U23" s="51"/>
      <c r="V23" s="51"/>
      <c r="W23" s="51"/>
    </row>
    <row r="24" spans="1:23" ht="15">
      <c r="A24" s="49"/>
      <c r="B24" s="56"/>
      <c r="C24" s="56"/>
      <c r="D24" s="51"/>
      <c r="E24" s="51"/>
      <c r="F24" s="51"/>
      <c r="G24" s="4" t="s">
        <v>414</v>
      </c>
      <c r="H24" s="4" t="s">
        <v>295</v>
      </c>
      <c r="I24" s="7"/>
      <c r="J24" s="6" t="s">
        <v>105</v>
      </c>
      <c r="K24" s="7"/>
      <c r="L24" s="11" t="str">
        <f t="shared" si="0"/>
        <v>$51,000</v>
      </c>
      <c r="M24" s="37">
        <f t="shared" si="1"/>
        <v>51000</v>
      </c>
      <c r="N24" s="41"/>
      <c r="O24" s="9"/>
      <c r="P24" s="90">
        <v>41114</v>
      </c>
      <c r="Q24" s="102"/>
      <c r="R24" s="102"/>
      <c r="S24" s="51"/>
      <c r="T24" s="51"/>
      <c r="U24" s="51"/>
      <c r="V24" s="51"/>
      <c r="W24" s="51"/>
    </row>
    <row r="25" spans="1:23">
      <c r="A25" s="49"/>
      <c r="B25" s="58"/>
      <c r="C25" s="58"/>
      <c r="D25" s="51"/>
      <c r="E25" s="51"/>
      <c r="F25" s="51"/>
      <c r="G25" s="4" t="s">
        <v>431</v>
      </c>
      <c r="H25" s="4" t="s">
        <v>295</v>
      </c>
      <c r="I25" s="7"/>
      <c r="J25" s="7" t="s">
        <v>105</v>
      </c>
      <c r="K25" s="7"/>
      <c r="L25" s="11" t="str">
        <f t="shared" si="0"/>
        <v>$51,000</v>
      </c>
      <c r="M25" s="37">
        <f t="shared" si="1"/>
        <v>51000</v>
      </c>
      <c r="N25" s="41"/>
      <c r="O25" s="9"/>
      <c r="P25" s="90">
        <v>41113</v>
      </c>
      <c r="Q25" s="102"/>
      <c r="R25" s="102"/>
      <c r="S25" s="51"/>
      <c r="T25" s="51"/>
      <c r="U25" s="51"/>
      <c r="V25" s="51"/>
      <c r="W25" s="51"/>
    </row>
    <row r="26" spans="1:23">
      <c r="A26" s="49"/>
      <c r="B26" s="59"/>
      <c r="C26" s="59"/>
      <c r="D26" s="51"/>
      <c r="E26" s="51"/>
      <c r="F26" s="51"/>
      <c r="G26" s="4" t="s">
        <v>582</v>
      </c>
      <c r="H26" s="4" t="s">
        <v>583</v>
      </c>
      <c r="I26" s="7"/>
      <c r="J26" s="7" t="s">
        <v>105</v>
      </c>
      <c r="K26" s="7"/>
      <c r="L26" s="11" t="str">
        <f t="shared" si="0"/>
        <v>$51,000</v>
      </c>
      <c r="M26" s="37">
        <f t="shared" si="1"/>
        <v>51000</v>
      </c>
      <c r="N26" s="41"/>
      <c r="O26" s="9"/>
      <c r="P26" s="90">
        <v>41084</v>
      </c>
      <c r="Q26" s="102"/>
      <c r="R26" s="102"/>
      <c r="S26" s="51"/>
      <c r="T26" s="51"/>
      <c r="U26" s="51"/>
      <c r="V26" s="51"/>
      <c r="W26" s="51"/>
    </row>
    <row r="27" spans="1:23">
      <c r="A27" s="49"/>
      <c r="B27" s="59"/>
      <c r="C27" s="59"/>
      <c r="D27" s="51"/>
      <c r="E27" s="51"/>
      <c r="F27" s="51"/>
      <c r="G27" s="4" t="s">
        <v>469</v>
      </c>
      <c r="H27" s="4" t="s">
        <v>470</v>
      </c>
      <c r="I27" s="7"/>
      <c r="J27" s="7" t="s">
        <v>105</v>
      </c>
      <c r="K27" s="7"/>
      <c r="L27" s="11" t="str">
        <f t="shared" si="0"/>
        <v>$51,000</v>
      </c>
      <c r="M27" s="37">
        <f t="shared" si="1"/>
        <v>48450</v>
      </c>
      <c r="N27" s="41">
        <v>2550</v>
      </c>
      <c r="O27" s="9"/>
      <c r="P27" s="90">
        <v>41124</v>
      </c>
      <c r="Q27" s="102"/>
      <c r="R27" s="102"/>
      <c r="S27" s="51"/>
      <c r="T27" s="51"/>
      <c r="U27" s="51"/>
      <c r="V27" s="51"/>
      <c r="W27" s="51"/>
    </row>
    <row r="28" spans="1:23">
      <c r="A28" s="49"/>
      <c r="B28" s="59"/>
      <c r="C28" s="59"/>
      <c r="D28" s="51"/>
      <c r="E28" s="51"/>
      <c r="F28" s="51"/>
      <c r="G28" s="4" t="s">
        <v>29</v>
      </c>
      <c r="H28" s="4" t="s">
        <v>75</v>
      </c>
      <c r="I28" s="7"/>
      <c r="J28" s="7" t="s">
        <v>105</v>
      </c>
      <c r="K28" s="7"/>
      <c r="L28" s="11" t="str">
        <f t="shared" si="0"/>
        <v>$51,000</v>
      </c>
      <c r="M28" s="37">
        <f t="shared" si="1"/>
        <v>51000</v>
      </c>
      <c r="N28" s="41"/>
      <c r="O28" s="9"/>
      <c r="P28" s="90">
        <v>41122</v>
      </c>
      <c r="Q28" s="102"/>
      <c r="R28" s="102"/>
      <c r="S28" s="51"/>
      <c r="T28" s="51"/>
      <c r="U28" s="51"/>
      <c r="V28" s="51"/>
      <c r="W28" s="51"/>
    </row>
    <row r="29" spans="1:23">
      <c r="A29" s="49"/>
      <c r="B29" s="59"/>
      <c r="C29" s="59"/>
      <c r="D29" s="51"/>
      <c r="E29" s="51"/>
      <c r="F29" s="51"/>
      <c r="G29" s="4" t="s">
        <v>141</v>
      </c>
      <c r="H29" s="4" t="s">
        <v>140</v>
      </c>
      <c r="I29" s="6"/>
      <c r="J29" s="6" t="s">
        <v>105</v>
      </c>
      <c r="K29" s="6"/>
      <c r="L29" s="11" t="str">
        <f t="shared" si="0"/>
        <v>$51,000</v>
      </c>
      <c r="M29" s="36">
        <f t="shared" si="1"/>
        <v>51000</v>
      </c>
      <c r="N29" s="40"/>
      <c r="O29" s="9"/>
      <c r="P29" s="90">
        <v>41118</v>
      </c>
      <c r="Q29" s="102"/>
      <c r="R29" s="102"/>
      <c r="S29" s="51"/>
      <c r="T29" s="51"/>
      <c r="U29" s="51"/>
      <c r="V29" s="51"/>
      <c r="W29" s="51"/>
    </row>
    <row r="30" spans="1:23">
      <c r="A30" s="49"/>
      <c r="B30" s="60"/>
      <c r="C30" s="60"/>
      <c r="D30" s="51"/>
      <c r="E30" s="51"/>
      <c r="F30" s="51"/>
      <c r="G30" s="4" t="s">
        <v>179</v>
      </c>
      <c r="H30" s="4" t="s">
        <v>140</v>
      </c>
      <c r="I30" s="7"/>
      <c r="J30" s="7" t="s">
        <v>105</v>
      </c>
      <c r="K30" s="7"/>
      <c r="L30" s="11" t="str">
        <f t="shared" si="0"/>
        <v>$51,000</v>
      </c>
      <c r="M30" s="37">
        <f t="shared" si="1"/>
        <v>51000</v>
      </c>
      <c r="N30" s="41"/>
      <c r="O30" s="9"/>
      <c r="P30" s="90">
        <v>41123</v>
      </c>
      <c r="Q30" s="102"/>
      <c r="R30" s="102"/>
      <c r="S30" s="51"/>
      <c r="T30" s="51"/>
      <c r="U30" s="51"/>
      <c r="V30" s="51"/>
      <c r="W30" s="51"/>
    </row>
    <row r="31" spans="1:23">
      <c r="A31" s="49"/>
      <c r="B31" s="60"/>
      <c r="C31" s="60"/>
      <c r="D31" s="51"/>
      <c r="E31" s="51"/>
      <c r="F31" s="51"/>
      <c r="G31" s="4" t="s">
        <v>21</v>
      </c>
      <c r="H31" s="4" t="s">
        <v>21</v>
      </c>
      <c r="I31" s="6"/>
      <c r="J31" s="6" t="s">
        <v>105</v>
      </c>
      <c r="K31" s="6"/>
      <c r="L31" s="11" t="str">
        <f t="shared" si="0"/>
        <v>$51,000</v>
      </c>
      <c r="M31" s="36">
        <f t="shared" si="1"/>
        <v>51000</v>
      </c>
      <c r="N31" s="40"/>
      <c r="O31" s="9"/>
      <c r="P31" s="90">
        <v>40982</v>
      </c>
      <c r="Q31" s="102"/>
      <c r="R31" s="102"/>
      <c r="S31" s="51"/>
      <c r="T31" s="51"/>
      <c r="U31" s="51"/>
      <c r="V31" s="51"/>
      <c r="W31" s="51"/>
    </row>
    <row r="32" spans="1:23">
      <c r="A32" s="49"/>
      <c r="B32" s="31" t="s">
        <v>118</v>
      </c>
      <c r="C32" s="63"/>
      <c r="D32" s="51"/>
      <c r="E32" s="51"/>
      <c r="F32" s="51"/>
      <c r="G32" s="4" t="s">
        <v>157</v>
      </c>
      <c r="H32" s="4" t="s">
        <v>156</v>
      </c>
      <c r="I32" s="7"/>
      <c r="J32" s="7" t="s">
        <v>105</v>
      </c>
      <c r="K32" s="7"/>
      <c r="L32" s="11" t="str">
        <f t="shared" si="0"/>
        <v>$51,000</v>
      </c>
      <c r="M32" s="37">
        <f t="shared" si="1"/>
        <v>-4408</v>
      </c>
      <c r="N32" s="41">
        <v>55408</v>
      </c>
      <c r="O32" s="9"/>
      <c r="P32" s="90">
        <v>41124</v>
      </c>
      <c r="Q32" s="102"/>
      <c r="R32" s="102"/>
      <c r="S32" s="51"/>
      <c r="T32" s="51"/>
      <c r="U32" s="51"/>
      <c r="V32" s="51"/>
      <c r="W32" s="51"/>
    </row>
    <row r="33" spans="1:23">
      <c r="A33" s="49"/>
      <c r="B33" s="77"/>
      <c r="C33" s="64"/>
      <c r="D33" s="51"/>
      <c r="E33" s="51"/>
      <c r="F33" s="51"/>
      <c r="G33" s="4" t="s">
        <v>558</v>
      </c>
      <c r="H33" s="4" t="s">
        <v>156</v>
      </c>
      <c r="I33" s="7"/>
      <c r="J33" s="7" t="s">
        <v>105</v>
      </c>
      <c r="K33" s="7"/>
      <c r="L33" s="11" t="str">
        <f t="shared" si="0"/>
        <v>$51,000</v>
      </c>
      <c r="M33" s="37">
        <f t="shared" si="1"/>
        <v>41616</v>
      </c>
      <c r="N33" s="41">
        <v>9384</v>
      </c>
      <c r="O33" s="9"/>
      <c r="P33" s="90">
        <v>41122</v>
      </c>
      <c r="Q33" s="102"/>
      <c r="R33" s="102"/>
      <c r="S33" s="51"/>
      <c r="T33" s="51"/>
      <c r="U33" s="51"/>
      <c r="V33" s="51"/>
      <c r="W33" s="51"/>
    </row>
    <row r="34" spans="1:23">
      <c r="A34" s="49"/>
      <c r="B34" s="78"/>
      <c r="C34" s="64"/>
      <c r="D34" s="51"/>
      <c r="E34" s="51"/>
      <c r="F34" s="51"/>
      <c r="G34" s="4" t="s">
        <v>448</v>
      </c>
      <c r="H34" s="4" t="s">
        <v>449</v>
      </c>
      <c r="I34" s="7"/>
      <c r="J34" s="6" t="s">
        <v>105</v>
      </c>
      <c r="K34" s="7"/>
      <c r="L34" s="11" t="str">
        <f t="shared" si="0"/>
        <v>$51,000</v>
      </c>
      <c r="M34" s="37">
        <f t="shared" si="1"/>
        <v>51000</v>
      </c>
      <c r="N34" s="41"/>
      <c r="O34" s="9"/>
      <c r="P34" s="90">
        <v>41016</v>
      </c>
      <c r="Q34" s="102"/>
      <c r="R34" s="102"/>
      <c r="S34" s="51"/>
      <c r="T34" s="51"/>
      <c r="U34" s="51"/>
      <c r="V34" s="51"/>
      <c r="W34" s="51"/>
    </row>
    <row r="35" spans="1:23">
      <c r="A35" s="49"/>
      <c r="B35" s="78"/>
      <c r="C35" s="64"/>
      <c r="D35" s="51"/>
      <c r="E35" s="51"/>
      <c r="F35" s="51"/>
      <c r="G35" s="4" t="s">
        <v>235</v>
      </c>
      <c r="H35" s="4" t="s">
        <v>236</v>
      </c>
      <c r="I35" s="7"/>
      <c r="J35" s="7" t="s">
        <v>105</v>
      </c>
      <c r="K35" s="7"/>
      <c r="L35" s="11" t="str">
        <f t="shared" si="0"/>
        <v>$51,000</v>
      </c>
      <c r="M35" s="37">
        <f t="shared" si="1"/>
        <v>51000</v>
      </c>
      <c r="N35" s="41"/>
      <c r="O35" s="9"/>
      <c r="P35" s="90">
        <v>41113</v>
      </c>
      <c r="Q35" s="102"/>
      <c r="R35" s="102"/>
      <c r="S35" s="51"/>
      <c r="T35" s="51"/>
      <c r="U35" s="51"/>
      <c r="V35" s="51"/>
      <c r="W35" s="51"/>
    </row>
    <row r="36" spans="1:23">
      <c r="A36" s="49"/>
      <c r="B36" s="78"/>
      <c r="C36" s="64"/>
      <c r="D36" s="51"/>
      <c r="E36" s="51"/>
      <c r="F36" s="51"/>
      <c r="G36" s="4" t="s">
        <v>603</v>
      </c>
      <c r="H36" s="4" t="s">
        <v>604</v>
      </c>
      <c r="I36" s="7"/>
      <c r="J36" s="7" t="s">
        <v>105</v>
      </c>
      <c r="K36" s="7"/>
      <c r="L36" s="11" t="str">
        <f t="shared" si="0"/>
        <v>$51,000</v>
      </c>
      <c r="M36" s="37">
        <f t="shared" si="1"/>
        <v>50400</v>
      </c>
      <c r="N36" s="41">
        <v>600</v>
      </c>
      <c r="O36" s="9"/>
      <c r="P36" s="90">
        <v>41129</v>
      </c>
      <c r="Q36" s="102"/>
      <c r="R36" s="102"/>
      <c r="S36" s="51"/>
      <c r="T36" s="51"/>
      <c r="U36" s="51"/>
      <c r="V36" s="51"/>
      <c r="W36" s="51"/>
    </row>
    <row r="37" spans="1:23">
      <c r="A37" s="49"/>
      <c r="B37" s="78"/>
      <c r="C37" s="64"/>
      <c r="D37" s="51"/>
      <c r="E37" s="51"/>
      <c r="F37" s="51"/>
      <c r="G37" s="4" t="s">
        <v>575</v>
      </c>
      <c r="H37" s="4" t="s">
        <v>576</v>
      </c>
      <c r="I37" s="7"/>
      <c r="J37" s="7" t="s">
        <v>105</v>
      </c>
      <c r="K37" s="7"/>
      <c r="L37" s="11" t="str">
        <f t="shared" si="0"/>
        <v>$51,000</v>
      </c>
      <c r="M37" s="37">
        <f t="shared" si="1"/>
        <v>51000</v>
      </c>
      <c r="N37" s="41"/>
      <c r="O37" s="9"/>
      <c r="P37" s="90">
        <v>41025</v>
      </c>
      <c r="Q37" s="102"/>
      <c r="R37" s="102"/>
      <c r="S37" s="51"/>
      <c r="T37" s="51"/>
      <c r="U37" s="51"/>
      <c r="V37" s="51"/>
      <c r="W37" s="51"/>
    </row>
    <row r="38" spans="1:23">
      <c r="A38" s="49"/>
      <c r="B38" s="78"/>
      <c r="C38" s="64"/>
      <c r="D38" s="51"/>
      <c r="E38" s="51"/>
      <c r="F38" s="51"/>
      <c r="G38" s="4" t="s">
        <v>340</v>
      </c>
      <c r="H38" s="4" t="s">
        <v>341</v>
      </c>
      <c r="I38" s="7"/>
      <c r="J38" s="6" t="s">
        <v>106</v>
      </c>
      <c r="K38" s="7"/>
      <c r="L38" s="11" t="str">
        <f t="shared" si="0"/>
        <v>$306,000</v>
      </c>
      <c r="M38" s="37">
        <f t="shared" si="1"/>
        <v>306000</v>
      </c>
      <c r="N38" s="41"/>
      <c r="O38" s="9"/>
      <c r="P38" s="90">
        <v>41078</v>
      </c>
      <c r="Q38" s="102"/>
      <c r="R38" s="102"/>
      <c r="S38" s="51"/>
      <c r="T38" s="51"/>
      <c r="U38" s="51"/>
      <c r="V38" s="51"/>
      <c r="W38" s="51"/>
    </row>
    <row r="39" spans="1:23">
      <c r="A39" s="49"/>
      <c r="B39" s="78"/>
      <c r="C39" s="64"/>
      <c r="D39" s="51"/>
      <c r="E39" s="51"/>
      <c r="F39" s="51"/>
      <c r="G39" s="4" t="s">
        <v>206</v>
      </c>
      <c r="H39" s="4" t="s">
        <v>207</v>
      </c>
      <c r="I39" s="7"/>
      <c r="J39" s="7" t="s">
        <v>106</v>
      </c>
      <c r="K39" s="7"/>
      <c r="L39" s="11" t="str">
        <f t="shared" si="0"/>
        <v>$306,000</v>
      </c>
      <c r="M39" s="37">
        <f t="shared" si="1"/>
        <v>189432</v>
      </c>
      <c r="N39" s="41">
        <v>116568</v>
      </c>
      <c r="O39" s="9"/>
      <c r="P39" s="90">
        <v>41124</v>
      </c>
      <c r="Q39" s="102"/>
      <c r="R39" s="102"/>
      <c r="S39" s="51"/>
      <c r="T39" s="51"/>
      <c r="U39" s="51"/>
      <c r="V39" s="51"/>
      <c r="W39" s="51"/>
    </row>
    <row r="40" spans="1:23">
      <c r="A40" s="49"/>
      <c r="B40" s="78"/>
      <c r="C40" s="64"/>
      <c r="D40" s="51"/>
      <c r="E40" s="51"/>
      <c r="F40" s="51"/>
      <c r="G40" s="4" t="s">
        <v>395</v>
      </c>
      <c r="H40" s="4" t="s">
        <v>396</v>
      </c>
      <c r="I40" s="7"/>
      <c r="J40" s="6" t="s">
        <v>105</v>
      </c>
      <c r="K40" s="7"/>
      <c r="L40" s="11" t="str">
        <f t="shared" si="0"/>
        <v>$51,000</v>
      </c>
      <c r="M40" s="37">
        <f t="shared" si="1"/>
        <v>51000</v>
      </c>
      <c r="N40" s="41"/>
      <c r="O40" s="9"/>
      <c r="P40" s="90">
        <v>41013</v>
      </c>
      <c r="Q40" s="102"/>
      <c r="R40" s="102"/>
      <c r="S40" s="51"/>
      <c r="T40" s="51"/>
      <c r="U40" s="51"/>
      <c r="V40" s="51"/>
      <c r="W40" s="51"/>
    </row>
    <row r="41" spans="1:23">
      <c r="A41" s="49"/>
      <c r="B41" s="78"/>
      <c r="C41" s="64"/>
      <c r="D41" s="51"/>
      <c r="E41" s="51"/>
      <c r="F41" s="51"/>
      <c r="G41" s="4" t="s">
        <v>629</v>
      </c>
      <c r="H41" s="4" t="s">
        <v>513</v>
      </c>
      <c r="I41" s="7"/>
      <c r="J41" s="7" t="s">
        <v>105</v>
      </c>
      <c r="K41" s="7"/>
      <c r="L41" s="11" t="str">
        <f t="shared" si="0"/>
        <v>$51,000</v>
      </c>
      <c r="M41" s="37">
        <f t="shared" si="1"/>
        <v>51000</v>
      </c>
      <c r="N41" s="41"/>
      <c r="O41" s="9"/>
      <c r="P41" s="90">
        <v>41132</v>
      </c>
      <c r="Q41" s="102"/>
      <c r="R41" s="102"/>
      <c r="S41" s="51"/>
      <c r="T41" s="51"/>
      <c r="U41" s="51"/>
      <c r="V41" s="51"/>
      <c r="W41" s="51"/>
    </row>
    <row r="42" spans="1:23">
      <c r="A42" s="49"/>
      <c r="B42" s="78"/>
      <c r="C42" s="64"/>
      <c r="D42" s="51"/>
      <c r="E42" s="51"/>
      <c r="F42" s="51"/>
      <c r="G42" s="4" t="s">
        <v>512</v>
      </c>
      <c r="H42" s="4" t="s">
        <v>513</v>
      </c>
      <c r="I42" s="7"/>
      <c r="J42" s="7" t="s">
        <v>105</v>
      </c>
      <c r="K42" s="7"/>
      <c r="L42" s="11" t="str">
        <f t="shared" si="0"/>
        <v>$51,000</v>
      </c>
      <c r="M42" s="37">
        <f t="shared" si="1"/>
        <v>13700</v>
      </c>
      <c r="N42" s="41">
        <v>37300</v>
      </c>
      <c r="O42" s="9"/>
      <c r="P42" s="90">
        <v>41123</v>
      </c>
      <c r="Q42" s="102"/>
      <c r="R42" s="102"/>
      <c r="S42" s="51"/>
      <c r="T42" s="51"/>
      <c r="U42" s="51"/>
      <c r="V42" s="51"/>
      <c r="W42" s="51"/>
    </row>
    <row r="43" spans="1:23">
      <c r="A43" s="49"/>
      <c r="B43" s="78"/>
      <c r="C43" s="64"/>
      <c r="D43" s="51"/>
      <c r="E43" s="51"/>
      <c r="F43" s="51"/>
      <c r="G43" s="4" t="s">
        <v>498</v>
      </c>
      <c r="H43" s="4" t="s">
        <v>499</v>
      </c>
      <c r="I43" s="7"/>
      <c r="J43" s="7" t="s">
        <v>105</v>
      </c>
      <c r="K43" s="7"/>
      <c r="L43" s="11" t="str">
        <f t="shared" si="0"/>
        <v>$51,000</v>
      </c>
      <c r="M43" s="37">
        <f t="shared" si="1"/>
        <v>51000</v>
      </c>
      <c r="N43" s="41"/>
      <c r="O43" s="9"/>
      <c r="P43" s="90">
        <v>41012</v>
      </c>
      <c r="Q43" s="102"/>
      <c r="R43" s="102"/>
      <c r="S43" s="51"/>
      <c r="T43" s="51"/>
      <c r="U43" s="51"/>
      <c r="V43" s="51"/>
      <c r="W43" s="51"/>
    </row>
    <row r="44" spans="1:23">
      <c r="A44" s="49"/>
      <c r="B44" s="78"/>
      <c r="C44" s="64"/>
      <c r="D44" s="51"/>
      <c r="E44" s="51"/>
      <c r="F44" s="51"/>
      <c r="G44" s="4" t="s">
        <v>49</v>
      </c>
      <c r="H44" s="4" t="s">
        <v>88</v>
      </c>
      <c r="I44" s="7"/>
      <c r="J44" s="7" t="s">
        <v>105</v>
      </c>
      <c r="K44" s="7"/>
      <c r="L44" s="11" t="str">
        <f t="shared" si="0"/>
        <v>$51,000</v>
      </c>
      <c r="M44" s="37">
        <f t="shared" si="1"/>
        <v>51000</v>
      </c>
      <c r="N44" s="41"/>
      <c r="O44" s="9"/>
      <c r="P44" s="90">
        <v>40989</v>
      </c>
      <c r="Q44" s="102"/>
      <c r="R44" s="102"/>
      <c r="S44" s="51"/>
      <c r="T44" s="51"/>
      <c r="U44" s="51"/>
      <c r="V44" s="51"/>
      <c r="W44" s="51"/>
    </row>
    <row r="45" spans="1:23">
      <c r="A45" s="49"/>
      <c r="B45" s="79"/>
      <c r="C45" s="63"/>
      <c r="D45" s="51"/>
      <c r="E45" s="51"/>
      <c r="F45" s="51"/>
      <c r="G45" s="4" t="s">
        <v>480</v>
      </c>
      <c r="H45" s="4" t="s">
        <v>481</v>
      </c>
      <c r="I45" s="7"/>
      <c r="J45" s="7" t="s">
        <v>108</v>
      </c>
      <c r="K45" s="7"/>
      <c r="L45" s="11" t="str">
        <f t="shared" si="0"/>
        <v>$0</v>
      </c>
      <c r="M45" s="37">
        <f t="shared" si="1"/>
        <v>-306166</v>
      </c>
      <c r="N45" s="41">
        <v>306166</v>
      </c>
      <c r="O45" s="9"/>
      <c r="P45" s="90">
        <v>41123</v>
      </c>
      <c r="Q45" s="102"/>
      <c r="R45" s="102"/>
      <c r="S45" s="51"/>
      <c r="T45" s="51"/>
      <c r="U45" s="51"/>
      <c r="V45" s="51"/>
      <c r="W45" s="51"/>
    </row>
    <row r="46" spans="1:23">
      <c r="A46" s="49"/>
      <c r="B46" s="79"/>
      <c r="C46" s="63"/>
      <c r="D46" s="51"/>
      <c r="E46" s="51"/>
      <c r="F46" s="51"/>
      <c r="G46" s="4" t="s">
        <v>585</v>
      </c>
      <c r="H46" s="4" t="s">
        <v>481</v>
      </c>
      <c r="I46" s="7"/>
      <c r="J46" s="7" t="s">
        <v>108</v>
      </c>
      <c r="K46" s="7"/>
      <c r="L46" s="11" t="str">
        <f t="shared" si="0"/>
        <v>$0</v>
      </c>
      <c r="M46" s="37">
        <f t="shared" si="1"/>
        <v>0</v>
      </c>
      <c r="N46" s="41"/>
      <c r="O46" s="9"/>
      <c r="P46" s="90">
        <v>41123</v>
      </c>
      <c r="Q46" s="102"/>
      <c r="R46" s="102"/>
      <c r="S46" s="51"/>
      <c r="T46" s="51"/>
      <c r="U46" s="51"/>
      <c r="V46" s="51"/>
      <c r="W46" s="51"/>
    </row>
    <row r="47" spans="1:23">
      <c r="A47" s="49"/>
      <c r="B47" s="79"/>
      <c r="C47" s="63"/>
      <c r="D47" s="51"/>
      <c r="E47" s="51"/>
      <c r="F47" s="51"/>
      <c r="G47" s="4" t="s">
        <v>10</v>
      </c>
      <c r="H47" s="4" t="s">
        <v>59</v>
      </c>
      <c r="I47" s="6"/>
      <c r="J47" s="6" t="s">
        <v>105</v>
      </c>
      <c r="K47" s="6"/>
      <c r="L47" s="11" t="str">
        <f t="shared" si="0"/>
        <v>$51,000</v>
      </c>
      <c r="M47" s="36">
        <f t="shared" si="1"/>
        <v>51000</v>
      </c>
      <c r="N47" s="40"/>
      <c r="O47" s="9"/>
      <c r="P47" s="90">
        <v>41082</v>
      </c>
      <c r="Q47" s="102"/>
      <c r="R47" s="102"/>
      <c r="S47" s="51"/>
      <c r="T47" s="51"/>
      <c r="U47" s="51"/>
      <c r="V47" s="51"/>
      <c r="W47" s="51"/>
    </row>
    <row r="48" spans="1:23">
      <c r="A48" s="49"/>
      <c r="B48" s="79"/>
      <c r="C48" s="63"/>
      <c r="D48" s="51"/>
      <c r="E48" s="51"/>
      <c r="F48" s="51"/>
      <c r="G48" s="4" t="s">
        <v>248</v>
      </c>
      <c r="H48" s="4" t="s">
        <v>249</v>
      </c>
      <c r="I48" s="7"/>
      <c r="J48" s="6" t="s">
        <v>105</v>
      </c>
      <c r="K48" s="7"/>
      <c r="L48" s="11" t="str">
        <f t="shared" si="0"/>
        <v>$51,000</v>
      </c>
      <c r="M48" s="37">
        <f t="shared" si="1"/>
        <v>51000</v>
      </c>
      <c r="N48" s="41"/>
      <c r="O48" s="9"/>
      <c r="P48" s="90">
        <v>41124</v>
      </c>
      <c r="Q48" s="102"/>
      <c r="R48" s="102"/>
      <c r="S48" s="51"/>
      <c r="T48" s="51"/>
      <c r="U48" s="51"/>
      <c r="V48" s="51"/>
      <c r="W48" s="51"/>
    </row>
    <row r="49" spans="1:23">
      <c r="A49" s="49"/>
      <c r="B49" s="79"/>
      <c r="C49" s="63"/>
      <c r="D49" s="51"/>
      <c r="E49" s="51"/>
      <c r="F49" s="51"/>
      <c r="G49" s="4" t="s">
        <v>600</v>
      </c>
      <c r="H49" s="4" t="s">
        <v>600</v>
      </c>
      <c r="I49" s="7"/>
      <c r="J49" s="7" t="s">
        <v>105</v>
      </c>
      <c r="K49" s="7"/>
      <c r="L49" s="11" t="str">
        <f t="shared" si="0"/>
        <v>$51,000</v>
      </c>
      <c r="M49" s="37">
        <f t="shared" si="1"/>
        <v>45422</v>
      </c>
      <c r="N49" s="41">
        <v>5578</v>
      </c>
      <c r="O49" s="9"/>
      <c r="P49" s="90">
        <v>41118</v>
      </c>
      <c r="Q49" s="102"/>
      <c r="R49" s="102"/>
      <c r="S49" s="51"/>
      <c r="T49" s="51"/>
      <c r="U49" s="51"/>
      <c r="V49" s="51"/>
      <c r="W49" s="51"/>
    </row>
    <row r="50" spans="1:23">
      <c r="A50" s="49"/>
      <c r="B50" s="79"/>
      <c r="C50" s="63"/>
      <c r="D50" s="51"/>
      <c r="E50" s="51"/>
      <c r="F50" s="51"/>
      <c r="G50" s="4" t="s">
        <v>285</v>
      </c>
      <c r="H50" s="4" t="s">
        <v>286</v>
      </c>
      <c r="I50" s="7"/>
      <c r="J50" s="7" t="s">
        <v>105</v>
      </c>
      <c r="K50" s="7"/>
      <c r="L50" s="11" t="str">
        <f t="shared" si="0"/>
        <v>$51,000</v>
      </c>
      <c r="M50" s="37">
        <f t="shared" si="1"/>
        <v>51000</v>
      </c>
      <c r="N50" s="41"/>
      <c r="O50" s="9"/>
      <c r="P50" s="90">
        <v>41068</v>
      </c>
      <c r="Q50" s="102"/>
      <c r="R50" s="102"/>
      <c r="S50" s="51"/>
      <c r="T50" s="51"/>
      <c r="U50" s="51"/>
      <c r="V50" s="51"/>
      <c r="W50" s="51"/>
    </row>
    <row r="51" spans="1:23">
      <c r="A51" s="49"/>
      <c r="B51" s="79"/>
      <c r="C51" s="63"/>
      <c r="D51" s="51"/>
      <c r="E51" s="51"/>
      <c r="F51" s="51"/>
      <c r="G51" s="4" t="s">
        <v>464</v>
      </c>
      <c r="H51" s="4" t="s">
        <v>286</v>
      </c>
      <c r="I51" s="7"/>
      <c r="J51" s="7" t="s">
        <v>105</v>
      </c>
      <c r="K51" s="7"/>
      <c r="L51" s="11" t="str">
        <f t="shared" si="0"/>
        <v>$51,000</v>
      </c>
      <c r="M51" s="37">
        <f t="shared" si="1"/>
        <v>47650</v>
      </c>
      <c r="N51" s="41">
        <v>3350</v>
      </c>
      <c r="O51" s="9"/>
      <c r="P51" s="90">
        <v>41111</v>
      </c>
      <c r="Q51" s="102"/>
      <c r="R51" s="102"/>
      <c r="S51" s="51"/>
      <c r="T51" s="51"/>
      <c r="U51" s="51"/>
      <c r="V51" s="51"/>
      <c r="W51" s="51"/>
    </row>
    <row r="52" spans="1:23">
      <c r="A52" s="49"/>
      <c r="B52" s="79"/>
      <c r="C52" s="63"/>
      <c r="D52" s="51"/>
      <c r="E52" s="51"/>
      <c r="F52" s="51"/>
      <c r="G52" s="4" t="s">
        <v>155</v>
      </c>
      <c r="H52" s="4" t="s">
        <v>155</v>
      </c>
      <c r="I52" s="7"/>
      <c r="J52" s="7" t="s">
        <v>105</v>
      </c>
      <c r="K52" s="7"/>
      <c r="L52" s="11" t="str">
        <f t="shared" si="0"/>
        <v>$51,000</v>
      </c>
      <c r="M52" s="37">
        <f t="shared" si="1"/>
        <v>51000</v>
      </c>
      <c r="N52" s="41"/>
      <c r="O52" s="9"/>
      <c r="P52" s="90">
        <v>41064</v>
      </c>
      <c r="Q52" s="102"/>
      <c r="R52" s="102"/>
      <c r="S52" s="51"/>
      <c r="T52" s="51"/>
      <c r="U52" s="51"/>
      <c r="V52" s="51"/>
      <c r="W52" s="51"/>
    </row>
    <row r="53" spans="1:23">
      <c r="A53" s="49"/>
      <c r="B53" s="79"/>
      <c r="C53" s="63"/>
      <c r="D53" s="51"/>
      <c r="E53" s="51"/>
      <c r="F53" s="51"/>
      <c r="G53" s="4" t="s">
        <v>139</v>
      </c>
      <c r="H53" s="4" t="s">
        <v>138</v>
      </c>
      <c r="I53" s="7"/>
      <c r="J53" s="7" t="s">
        <v>105</v>
      </c>
      <c r="K53" s="7"/>
      <c r="L53" s="11" t="str">
        <f t="shared" si="0"/>
        <v>$51,000</v>
      </c>
      <c r="M53" s="37">
        <f t="shared" si="1"/>
        <v>51000</v>
      </c>
      <c r="N53" s="41"/>
      <c r="O53" s="9"/>
      <c r="P53" s="90">
        <v>41042</v>
      </c>
      <c r="Q53" s="102"/>
      <c r="R53" s="102"/>
      <c r="S53" s="51"/>
      <c r="T53" s="51"/>
      <c r="U53" s="51"/>
      <c r="V53" s="51"/>
      <c r="W53" s="51"/>
    </row>
    <row r="54" spans="1:23">
      <c r="A54" s="49"/>
      <c r="B54" s="79"/>
      <c r="C54" s="63"/>
      <c r="D54" s="51"/>
      <c r="E54" s="51"/>
      <c r="F54" s="51"/>
      <c r="G54" s="4" t="s">
        <v>244</v>
      </c>
      <c r="H54" s="4" t="s">
        <v>245</v>
      </c>
      <c r="I54" s="32"/>
      <c r="J54" s="6" t="s">
        <v>105</v>
      </c>
      <c r="K54" s="33"/>
      <c r="L54" s="11" t="str">
        <f t="shared" si="0"/>
        <v>$51,000</v>
      </c>
      <c r="M54" s="37">
        <f t="shared" si="1"/>
        <v>51000</v>
      </c>
      <c r="N54" s="41"/>
      <c r="O54" s="9"/>
      <c r="P54" s="90">
        <v>41054</v>
      </c>
      <c r="Q54" s="102"/>
      <c r="R54" s="102"/>
      <c r="S54" s="51"/>
      <c r="T54" s="51"/>
      <c r="U54" s="51"/>
      <c r="V54" s="51"/>
      <c r="W54" s="51"/>
    </row>
    <row r="55" spans="1:23">
      <c r="A55" s="49"/>
      <c r="B55" s="79"/>
      <c r="C55" s="63"/>
      <c r="D55" s="51"/>
      <c r="E55" s="51"/>
      <c r="F55" s="51"/>
      <c r="G55" s="4" t="s">
        <v>400</v>
      </c>
      <c r="H55" s="4" t="s">
        <v>401</v>
      </c>
      <c r="I55" s="7"/>
      <c r="J55" s="7" t="s">
        <v>105</v>
      </c>
      <c r="K55" s="7"/>
      <c r="L55" s="11" t="str">
        <f t="shared" si="0"/>
        <v>$51,000</v>
      </c>
      <c r="M55" s="37">
        <f t="shared" si="1"/>
        <v>50150</v>
      </c>
      <c r="N55" s="41">
        <v>850</v>
      </c>
      <c r="O55" s="9"/>
      <c r="P55" s="90">
        <v>41121</v>
      </c>
      <c r="Q55" s="102"/>
      <c r="R55" s="102"/>
      <c r="S55" s="51"/>
      <c r="T55" s="51"/>
      <c r="U55" s="51"/>
      <c r="V55" s="51"/>
      <c r="W55" s="51"/>
    </row>
    <row r="56" spans="1:23">
      <c r="A56" s="49"/>
      <c r="B56" s="79"/>
      <c r="C56" s="63"/>
      <c r="D56" s="51"/>
      <c r="E56" s="51"/>
      <c r="F56" s="51"/>
      <c r="G56" s="4" t="s">
        <v>26</v>
      </c>
      <c r="H56" s="4" t="s">
        <v>72</v>
      </c>
      <c r="I56" s="7"/>
      <c r="J56" s="7" t="s">
        <v>106</v>
      </c>
      <c r="K56" s="7"/>
      <c r="L56" s="11" t="str">
        <f t="shared" si="0"/>
        <v>$306,000</v>
      </c>
      <c r="M56" s="37">
        <f t="shared" si="1"/>
        <v>306000</v>
      </c>
      <c r="N56" s="41"/>
      <c r="O56" s="9"/>
      <c r="P56" s="90">
        <v>41026</v>
      </c>
      <c r="Q56" s="102"/>
      <c r="R56" s="102"/>
      <c r="S56" s="51"/>
      <c r="T56" s="51"/>
      <c r="U56" s="51"/>
      <c r="V56" s="51"/>
      <c r="W56" s="51"/>
    </row>
    <row r="57" spans="1:23">
      <c r="A57" s="49"/>
      <c r="B57" s="79"/>
      <c r="C57" s="63"/>
      <c r="D57" s="51"/>
      <c r="E57" s="51"/>
      <c r="F57" s="51"/>
      <c r="G57" s="4" t="s">
        <v>41</v>
      </c>
      <c r="H57" s="4" t="s">
        <v>72</v>
      </c>
      <c r="I57" s="7"/>
      <c r="J57" s="7" t="s">
        <v>106</v>
      </c>
      <c r="K57" s="7"/>
      <c r="L57" s="11" t="str">
        <f t="shared" si="0"/>
        <v>$306,000</v>
      </c>
      <c r="M57" s="37">
        <f t="shared" si="1"/>
        <v>306000</v>
      </c>
      <c r="N57" s="41"/>
      <c r="O57" s="9"/>
      <c r="P57" s="90">
        <v>41026</v>
      </c>
      <c r="Q57" s="102"/>
      <c r="R57" s="102"/>
      <c r="S57" s="51"/>
      <c r="T57" s="51"/>
      <c r="U57" s="51"/>
      <c r="V57" s="51"/>
      <c r="W57" s="51"/>
    </row>
    <row r="58" spans="1:23">
      <c r="A58" s="49"/>
      <c r="B58" s="79"/>
      <c r="C58" s="63"/>
      <c r="D58" s="51"/>
      <c r="E58" s="51"/>
      <c r="F58" s="51"/>
      <c r="G58" s="4" t="s">
        <v>44</v>
      </c>
      <c r="H58" s="4" t="s">
        <v>72</v>
      </c>
      <c r="I58" s="7"/>
      <c r="J58" s="6" t="s">
        <v>106</v>
      </c>
      <c r="K58" s="7"/>
      <c r="L58" s="11" t="str">
        <f t="shared" si="0"/>
        <v>$306,000</v>
      </c>
      <c r="M58" s="37">
        <f t="shared" si="1"/>
        <v>306000</v>
      </c>
      <c r="N58" s="41"/>
      <c r="O58" s="9"/>
      <c r="P58" s="90">
        <v>41026</v>
      </c>
      <c r="Q58" s="102"/>
      <c r="R58" s="102"/>
      <c r="S58" s="51"/>
      <c r="T58" s="51"/>
      <c r="U58" s="51"/>
      <c r="V58" s="51"/>
      <c r="W58" s="51"/>
    </row>
    <row r="59" spans="1:23">
      <c r="A59" s="49"/>
      <c r="B59" s="79"/>
      <c r="C59" s="63"/>
      <c r="D59" s="51"/>
      <c r="E59" s="51"/>
      <c r="F59" s="51"/>
      <c r="G59" s="4" t="s">
        <v>442</v>
      </c>
      <c r="H59" s="4" t="s">
        <v>72</v>
      </c>
      <c r="I59" s="7"/>
      <c r="J59" s="7" t="s">
        <v>106</v>
      </c>
      <c r="K59" s="7"/>
      <c r="L59" s="11" t="str">
        <f t="shared" si="0"/>
        <v>$306,000</v>
      </c>
      <c r="M59" s="37">
        <f t="shared" si="1"/>
        <v>306000</v>
      </c>
      <c r="N59" s="41"/>
      <c r="O59" s="9"/>
      <c r="P59" s="90">
        <v>41026</v>
      </c>
      <c r="Q59" s="102"/>
      <c r="R59" s="102"/>
      <c r="S59" s="51"/>
      <c r="T59" s="51"/>
      <c r="U59" s="51"/>
      <c r="V59" s="51"/>
      <c r="W59" s="51"/>
    </row>
    <row r="60" spans="1:23">
      <c r="A60" s="49"/>
      <c r="B60" s="79"/>
      <c r="C60" s="63"/>
      <c r="D60" s="51"/>
      <c r="E60" s="51"/>
      <c r="F60" s="51"/>
      <c r="G60" s="4" t="s">
        <v>30</v>
      </c>
      <c r="H60" s="4" t="s">
        <v>76</v>
      </c>
      <c r="I60" s="7"/>
      <c r="J60" s="7" t="s">
        <v>105</v>
      </c>
      <c r="K60" s="7"/>
      <c r="L60" s="11" t="str">
        <f t="shared" si="0"/>
        <v>$51,000</v>
      </c>
      <c r="M60" s="37">
        <f t="shared" si="1"/>
        <v>51000</v>
      </c>
      <c r="N60" s="41"/>
      <c r="O60" s="9"/>
      <c r="P60" s="90">
        <v>40991</v>
      </c>
      <c r="Q60" s="102"/>
      <c r="R60" s="102"/>
      <c r="S60" s="51"/>
      <c r="T60" s="51"/>
      <c r="U60" s="51"/>
      <c r="V60" s="51"/>
      <c r="W60" s="51"/>
    </row>
    <row r="61" spans="1:23">
      <c r="A61" s="49"/>
      <c r="B61" s="79"/>
      <c r="C61" s="63"/>
      <c r="D61" s="51"/>
      <c r="E61" s="51"/>
      <c r="F61" s="51"/>
      <c r="G61" s="4" t="s">
        <v>162</v>
      </c>
      <c r="H61" s="4" t="s">
        <v>162</v>
      </c>
      <c r="I61" s="6"/>
      <c r="J61" s="7" t="s">
        <v>109</v>
      </c>
      <c r="K61" s="7"/>
      <c r="L61" s="11" t="str">
        <f t="shared" si="0"/>
        <v>$0</v>
      </c>
      <c r="M61" s="37">
        <f t="shared" si="1"/>
        <v>0</v>
      </c>
      <c r="N61" s="41"/>
      <c r="O61" s="9"/>
      <c r="P61" s="90">
        <v>41122</v>
      </c>
      <c r="Q61" s="102"/>
      <c r="R61" s="102"/>
      <c r="S61" s="51"/>
      <c r="T61" s="51"/>
      <c r="U61" s="51"/>
      <c r="V61" s="51"/>
      <c r="W61" s="51"/>
    </row>
    <row r="62" spans="1:23">
      <c r="A62" s="49"/>
      <c r="B62" s="79"/>
      <c r="C62" s="63"/>
      <c r="D62" s="51"/>
      <c r="E62" s="51"/>
      <c r="F62" s="51"/>
      <c r="G62" s="4" t="s">
        <v>246</v>
      </c>
      <c r="H62" s="4" t="s">
        <v>247</v>
      </c>
      <c r="I62" s="7"/>
      <c r="J62" s="7" t="s">
        <v>105</v>
      </c>
      <c r="K62" s="7"/>
      <c r="L62" s="11" t="str">
        <f t="shared" si="0"/>
        <v>$51,000</v>
      </c>
      <c r="M62" s="37">
        <f t="shared" si="1"/>
        <v>51000</v>
      </c>
      <c r="N62" s="41"/>
      <c r="O62" s="9"/>
      <c r="P62" s="90">
        <v>41059</v>
      </c>
      <c r="Q62" s="102"/>
      <c r="R62" s="102"/>
      <c r="S62" s="51"/>
      <c r="T62" s="51"/>
      <c r="U62" s="51"/>
      <c r="V62" s="51"/>
      <c r="W62" s="51"/>
    </row>
    <row r="63" spans="1:23">
      <c r="A63" s="49"/>
      <c r="B63" s="79"/>
      <c r="C63" s="63"/>
      <c r="D63" s="51"/>
      <c r="E63" s="51"/>
      <c r="F63" s="51"/>
      <c r="G63" s="18" t="s">
        <v>12</v>
      </c>
      <c r="H63" s="18" t="s">
        <v>61</v>
      </c>
      <c r="I63" s="6"/>
      <c r="J63" s="6" t="s">
        <v>105</v>
      </c>
      <c r="K63" s="6"/>
      <c r="L63" s="11" t="str">
        <f t="shared" si="0"/>
        <v>$51,000</v>
      </c>
      <c r="M63" s="36">
        <f t="shared" si="1"/>
        <v>29547</v>
      </c>
      <c r="N63" s="40">
        <v>21453</v>
      </c>
      <c r="O63" s="9"/>
      <c r="P63" s="90">
        <v>41123</v>
      </c>
      <c r="Q63" s="102"/>
      <c r="R63" s="102"/>
      <c r="S63" s="51"/>
      <c r="T63" s="51"/>
      <c r="U63" s="51"/>
      <c r="V63" s="51"/>
      <c r="W63" s="51"/>
    </row>
    <row r="64" spans="1:23">
      <c r="A64" s="49"/>
      <c r="B64" s="79"/>
      <c r="C64" s="63"/>
      <c r="D64" s="51"/>
      <c r="E64" s="51"/>
      <c r="F64" s="51"/>
      <c r="G64" s="4" t="s">
        <v>438</v>
      </c>
      <c r="H64" s="4" t="s">
        <v>439</v>
      </c>
      <c r="I64" s="7"/>
      <c r="J64" s="7" t="s">
        <v>106</v>
      </c>
      <c r="K64" s="7"/>
      <c r="L64" s="11" t="str">
        <f t="shared" si="0"/>
        <v>$306,000</v>
      </c>
      <c r="M64" s="37">
        <f t="shared" si="1"/>
        <v>241084</v>
      </c>
      <c r="N64" s="41">
        <v>64916</v>
      </c>
      <c r="O64" s="9"/>
      <c r="P64" s="90">
        <v>41124</v>
      </c>
      <c r="Q64" s="102"/>
      <c r="R64" s="102"/>
      <c r="S64" s="51"/>
      <c r="T64" s="51"/>
      <c r="U64" s="51"/>
      <c r="V64" s="51"/>
      <c r="W64" s="51"/>
    </row>
    <row r="65" spans="1:23">
      <c r="A65" s="49"/>
      <c r="B65" s="79"/>
      <c r="C65" s="63"/>
      <c r="D65" s="51"/>
      <c r="E65" s="51"/>
      <c r="F65" s="51"/>
      <c r="G65" s="4" t="s">
        <v>377</v>
      </c>
      <c r="H65" s="4" t="s">
        <v>378</v>
      </c>
      <c r="I65" s="7"/>
      <c r="J65" s="6" t="s">
        <v>108</v>
      </c>
      <c r="K65" s="7"/>
      <c r="L65" s="11" t="str">
        <f t="shared" si="0"/>
        <v>$0</v>
      </c>
      <c r="M65" s="37">
        <f t="shared" si="1"/>
        <v>0</v>
      </c>
      <c r="N65" s="41"/>
      <c r="O65" s="9"/>
      <c r="P65" s="90">
        <v>41042</v>
      </c>
      <c r="Q65" s="102"/>
      <c r="R65" s="102"/>
      <c r="S65" s="51"/>
      <c r="T65" s="51"/>
      <c r="U65" s="51"/>
      <c r="V65" s="51"/>
      <c r="W65" s="51"/>
    </row>
    <row r="66" spans="1:23">
      <c r="A66" s="49"/>
      <c r="B66" s="79"/>
      <c r="C66" s="63"/>
      <c r="D66" s="51"/>
      <c r="E66" s="51"/>
      <c r="F66" s="51"/>
      <c r="G66" s="4" t="s">
        <v>333</v>
      </c>
      <c r="H66" s="4" t="s">
        <v>334</v>
      </c>
      <c r="I66" s="7"/>
      <c r="J66" s="6" t="s">
        <v>105</v>
      </c>
      <c r="K66" s="7"/>
      <c r="L66" s="11" t="str">
        <f t="shared" si="0"/>
        <v>$51,000</v>
      </c>
      <c r="M66" s="37">
        <f t="shared" si="1"/>
        <v>51000</v>
      </c>
      <c r="N66" s="41"/>
      <c r="O66" s="9"/>
      <c r="P66" s="90">
        <v>41084</v>
      </c>
      <c r="Q66" s="102"/>
      <c r="R66" s="102"/>
      <c r="S66" s="51"/>
      <c r="T66" s="51"/>
      <c r="U66" s="51"/>
      <c r="V66" s="51"/>
      <c r="W66" s="51"/>
    </row>
    <row r="67" spans="1:23">
      <c r="A67" s="49"/>
      <c r="B67" s="79"/>
      <c r="C67" s="63"/>
      <c r="D67" s="51"/>
      <c r="E67" s="51"/>
      <c r="F67" s="51"/>
      <c r="G67" s="4" t="s">
        <v>471</v>
      </c>
      <c r="H67" s="4" t="s">
        <v>472</v>
      </c>
      <c r="I67" s="7"/>
      <c r="J67" s="7" t="s">
        <v>109</v>
      </c>
      <c r="K67" s="7"/>
      <c r="L67" s="11" t="str">
        <f t="shared" si="0"/>
        <v>$0</v>
      </c>
      <c r="M67" s="37">
        <f t="shared" si="1"/>
        <v>-150</v>
      </c>
      <c r="N67" s="41">
        <v>150</v>
      </c>
      <c r="O67" s="9"/>
      <c r="P67" s="90">
        <v>41119</v>
      </c>
      <c r="Q67" s="102"/>
      <c r="R67" s="102"/>
      <c r="S67" s="51"/>
      <c r="T67" s="51"/>
      <c r="U67" s="51"/>
      <c r="V67" s="51"/>
      <c r="W67" s="51"/>
    </row>
    <row r="68" spans="1:23">
      <c r="A68" s="49"/>
      <c r="B68" s="79"/>
      <c r="C68" s="63"/>
      <c r="D68" s="51"/>
      <c r="E68" s="51"/>
      <c r="F68" s="51"/>
      <c r="G68" s="4" t="s">
        <v>381</v>
      </c>
      <c r="H68" s="4" t="s">
        <v>383</v>
      </c>
      <c r="I68" s="7"/>
      <c r="J68" s="7" t="s">
        <v>105</v>
      </c>
      <c r="K68" s="7"/>
      <c r="L68" s="11" t="str">
        <f t="shared" si="0"/>
        <v>$51,000</v>
      </c>
      <c r="M68" s="37">
        <f t="shared" si="1"/>
        <v>51000</v>
      </c>
      <c r="N68" s="41"/>
      <c r="O68" s="9"/>
      <c r="P68" s="90">
        <v>41119</v>
      </c>
      <c r="Q68" s="102"/>
      <c r="R68" s="102"/>
      <c r="S68" s="51"/>
      <c r="T68" s="51"/>
      <c r="U68" s="51"/>
      <c r="V68" s="51"/>
      <c r="W68" s="51"/>
    </row>
    <row r="69" spans="1:23">
      <c r="A69" s="49"/>
      <c r="B69" s="80"/>
      <c r="C69" s="63"/>
      <c r="D69" s="51"/>
      <c r="E69" s="51"/>
      <c r="F69" s="51"/>
      <c r="G69" s="4" t="s">
        <v>381</v>
      </c>
      <c r="H69" s="4" t="s">
        <v>382</v>
      </c>
      <c r="I69" s="7"/>
      <c r="J69" s="6" t="s">
        <v>105</v>
      </c>
      <c r="K69" s="7"/>
      <c r="L69" s="11" t="str">
        <f t="shared" si="0"/>
        <v>$51,000</v>
      </c>
      <c r="M69" s="37">
        <f t="shared" si="1"/>
        <v>51000</v>
      </c>
      <c r="N69" s="41"/>
      <c r="O69" s="9"/>
      <c r="P69" s="90">
        <v>41047</v>
      </c>
      <c r="Q69" s="102"/>
      <c r="R69" s="102"/>
      <c r="S69" s="51"/>
      <c r="T69" s="51"/>
      <c r="U69" s="51"/>
      <c r="V69" s="51"/>
      <c r="W69" s="51"/>
    </row>
    <row r="70" spans="1:23">
      <c r="A70" s="49"/>
      <c r="B70" s="50"/>
      <c r="C70" s="50"/>
      <c r="D70" s="51"/>
      <c r="E70" s="51"/>
      <c r="F70" s="51"/>
      <c r="G70" s="4" t="s">
        <v>164</v>
      </c>
      <c r="H70" s="4" t="s">
        <v>165</v>
      </c>
      <c r="I70" s="7"/>
      <c r="J70" s="7" t="s">
        <v>105</v>
      </c>
      <c r="K70" s="7"/>
      <c r="L70" s="11" t="str">
        <f t="shared" ref="L70:L133" si="2">IF(J70="0. Initiate","$51,000",IF(J70="1. Junior Member","$306,000",IF(J70="2. Member","$1,581,000",IF(J70="3. Senior Member","$0",IF(J70="4. Consul Initiate","$0","$0")))))</f>
        <v>$51,000</v>
      </c>
      <c r="M70" s="37">
        <f t="shared" ref="M70:M133" si="3">L70-N70</f>
        <v>40302</v>
      </c>
      <c r="N70" s="41">
        <v>10698</v>
      </c>
      <c r="O70" s="9"/>
      <c r="P70" s="90">
        <v>41123</v>
      </c>
      <c r="Q70" s="102"/>
      <c r="R70" s="102"/>
      <c r="S70" s="51"/>
      <c r="T70" s="51"/>
      <c r="U70" s="51"/>
      <c r="V70" s="51"/>
      <c r="W70" s="51"/>
    </row>
    <row r="71" spans="1:23">
      <c r="A71" s="49"/>
      <c r="B71" s="50"/>
      <c r="C71" s="50"/>
      <c r="D71" s="51"/>
      <c r="E71" s="51"/>
      <c r="F71" s="51"/>
      <c r="G71" s="4" t="s">
        <v>482</v>
      </c>
      <c r="H71" s="4" t="s">
        <v>165</v>
      </c>
      <c r="I71" s="7"/>
      <c r="J71" s="7" t="s">
        <v>105</v>
      </c>
      <c r="K71" s="7"/>
      <c r="L71" s="11" t="str">
        <f t="shared" si="2"/>
        <v>$51,000</v>
      </c>
      <c r="M71" s="37">
        <f t="shared" si="3"/>
        <v>51000</v>
      </c>
      <c r="N71" s="41"/>
      <c r="O71" s="9"/>
      <c r="P71" s="90">
        <v>41122</v>
      </c>
      <c r="Q71" s="102"/>
      <c r="R71" s="102"/>
      <c r="S71" s="51"/>
      <c r="T71" s="51"/>
      <c r="U71" s="51"/>
      <c r="V71" s="51"/>
      <c r="W71" s="51"/>
    </row>
    <row r="72" spans="1:23">
      <c r="A72" s="49"/>
      <c r="B72" s="50"/>
      <c r="C72" s="50"/>
      <c r="D72" s="51"/>
      <c r="E72" s="51"/>
      <c r="F72" s="51"/>
      <c r="G72" s="4" t="s">
        <v>502</v>
      </c>
      <c r="H72" s="4" t="s">
        <v>503</v>
      </c>
      <c r="I72" s="6"/>
      <c r="J72" s="7" t="s">
        <v>105</v>
      </c>
      <c r="K72" s="6"/>
      <c r="L72" s="11" t="str">
        <f t="shared" si="2"/>
        <v>$51,000</v>
      </c>
      <c r="M72" s="36">
        <f t="shared" si="3"/>
        <v>51000</v>
      </c>
      <c r="N72" s="40"/>
      <c r="O72" s="9"/>
      <c r="P72" s="90">
        <v>41005</v>
      </c>
      <c r="Q72" s="102"/>
      <c r="R72" s="102"/>
      <c r="S72" s="51"/>
      <c r="T72" s="51"/>
      <c r="U72" s="51"/>
      <c r="V72" s="51"/>
      <c r="W72" s="51"/>
    </row>
    <row r="73" spans="1:23">
      <c r="A73" s="49"/>
      <c r="B73" s="50"/>
      <c r="C73" s="50"/>
      <c r="D73" s="51"/>
      <c r="E73" s="51"/>
      <c r="F73" s="51"/>
      <c r="G73" s="4" t="s">
        <v>566</v>
      </c>
      <c r="H73" s="4" t="s">
        <v>503</v>
      </c>
      <c r="I73" s="7"/>
      <c r="J73" s="7" t="s">
        <v>105</v>
      </c>
      <c r="K73" s="7"/>
      <c r="L73" s="11" t="str">
        <f t="shared" si="2"/>
        <v>$51,000</v>
      </c>
      <c r="M73" s="37">
        <f t="shared" si="3"/>
        <v>51000</v>
      </c>
      <c r="N73" s="41"/>
      <c r="O73" s="9"/>
      <c r="P73" s="90">
        <v>40978</v>
      </c>
      <c r="Q73" s="102"/>
      <c r="R73" s="102"/>
      <c r="S73" s="51"/>
      <c r="T73" s="51"/>
      <c r="U73" s="51"/>
      <c r="V73" s="51"/>
      <c r="W73" s="51"/>
    </row>
    <row r="74" spans="1:23">
      <c r="A74" s="49"/>
      <c r="B74" s="50"/>
      <c r="C74" s="50"/>
      <c r="D74" s="51"/>
      <c r="E74" s="51"/>
      <c r="F74" s="51"/>
      <c r="G74" s="4" t="s">
        <v>269</v>
      </c>
      <c r="H74" s="4" t="s">
        <v>270</v>
      </c>
      <c r="I74" s="7"/>
      <c r="J74" s="6" t="s">
        <v>105</v>
      </c>
      <c r="K74" s="7"/>
      <c r="L74" s="11" t="str">
        <f t="shared" si="2"/>
        <v>$51,000</v>
      </c>
      <c r="M74" s="37">
        <f t="shared" si="3"/>
        <v>36550</v>
      </c>
      <c r="N74" s="41">
        <v>14450</v>
      </c>
      <c r="O74" s="9"/>
      <c r="P74" s="90">
        <v>41118</v>
      </c>
      <c r="Q74" s="102"/>
      <c r="R74" s="102"/>
      <c r="S74" s="51"/>
      <c r="T74" s="51"/>
      <c r="U74" s="51"/>
      <c r="V74" s="51"/>
      <c r="W74" s="51"/>
    </row>
    <row r="75" spans="1:23">
      <c r="A75" s="49"/>
      <c r="B75" s="50"/>
      <c r="C75" s="50"/>
      <c r="D75" s="51"/>
      <c r="E75" s="51"/>
      <c r="F75" s="51"/>
      <c r="G75" s="4" t="s">
        <v>13</v>
      </c>
      <c r="H75" s="4" t="s">
        <v>62</v>
      </c>
      <c r="I75" s="6"/>
      <c r="J75" s="6" t="s">
        <v>105</v>
      </c>
      <c r="K75" s="6"/>
      <c r="L75" s="11" t="str">
        <f t="shared" si="2"/>
        <v>$51,000</v>
      </c>
      <c r="M75" s="36">
        <f t="shared" si="3"/>
        <v>51000</v>
      </c>
      <c r="N75" s="40"/>
      <c r="O75" s="9"/>
      <c r="P75" s="90">
        <v>41059</v>
      </c>
      <c r="Q75" s="102"/>
      <c r="R75" s="102"/>
      <c r="S75" s="51"/>
      <c r="T75" s="51"/>
      <c r="U75" s="51"/>
      <c r="V75" s="51"/>
      <c r="W75" s="51"/>
    </row>
    <row r="76" spans="1:23">
      <c r="A76" s="49"/>
      <c r="B76" s="50"/>
      <c r="C76" s="50"/>
      <c r="D76" s="51"/>
      <c r="E76" s="51"/>
      <c r="F76" s="51"/>
      <c r="G76" s="4" t="s">
        <v>14</v>
      </c>
      <c r="H76" s="4" t="s">
        <v>62</v>
      </c>
      <c r="I76" s="6"/>
      <c r="J76" s="6" t="s">
        <v>105</v>
      </c>
      <c r="K76" s="6"/>
      <c r="L76" s="11" t="str">
        <f t="shared" si="2"/>
        <v>$51,000</v>
      </c>
      <c r="M76" s="36">
        <f t="shared" si="3"/>
        <v>51000</v>
      </c>
      <c r="N76" s="40"/>
      <c r="O76" s="9"/>
      <c r="P76" s="90">
        <v>41058</v>
      </c>
      <c r="Q76" s="102"/>
      <c r="R76" s="102"/>
      <c r="S76" s="51"/>
      <c r="T76" s="51"/>
      <c r="U76" s="51"/>
      <c r="V76" s="51"/>
      <c r="W76" s="51"/>
    </row>
    <row r="77" spans="1:23">
      <c r="A77" s="49"/>
      <c r="B77" s="50"/>
      <c r="C77" s="50"/>
      <c r="D77" s="51"/>
      <c r="E77" s="51"/>
      <c r="F77" s="51"/>
      <c r="G77" s="4" t="s">
        <v>309</v>
      </c>
      <c r="H77" s="4" t="s">
        <v>62</v>
      </c>
      <c r="I77" s="7"/>
      <c r="J77" s="7" t="s">
        <v>105</v>
      </c>
      <c r="K77" s="7"/>
      <c r="L77" s="11" t="str">
        <f t="shared" si="2"/>
        <v>$51,000</v>
      </c>
      <c r="M77" s="37">
        <f t="shared" si="3"/>
        <v>51000</v>
      </c>
      <c r="N77" s="41"/>
      <c r="O77" s="9"/>
      <c r="P77" s="90">
        <v>41059</v>
      </c>
      <c r="Q77" s="102"/>
      <c r="R77" s="102"/>
      <c r="S77" s="51"/>
      <c r="T77" s="51"/>
      <c r="U77" s="51"/>
      <c r="V77" s="51"/>
      <c r="W77" s="51"/>
    </row>
    <row r="78" spans="1:23">
      <c r="A78" s="49"/>
      <c r="B78" s="50"/>
      <c r="C78" s="50"/>
      <c r="D78" s="51"/>
      <c r="E78" s="51"/>
      <c r="F78" s="51"/>
      <c r="G78" s="4" t="s">
        <v>172</v>
      </c>
      <c r="H78" s="4" t="s">
        <v>173</v>
      </c>
      <c r="I78" s="7"/>
      <c r="J78" s="6" t="s">
        <v>105</v>
      </c>
      <c r="K78" s="7"/>
      <c r="L78" s="11" t="str">
        <f t="shared" si="2"/>
        <v>$51,000</v>
      </c>
      <c r="M78" s="37">
        <f t="shared" si="3"/>
        <v>51000</v>
      </c>
      <c r="N78" s="41"/>
      <c r="O78" s="9"/>
      <c r="P78" s="90">
        <v>41088</v>
      </c>
      <c r="Q78" s="102"/>
      <c r="R78" s="102"/>
      <c r="S78" s="51"/>
      <c r="T78" s="51"/>
      <c r="U78" s="51"/>
      <c r="V78" s="51"/>
      <c r="W78" s="51"/>
    </row>
    <row r="79" spans="1:23">
      <c r="A79" s="49"/>
      <c r="B79" s="50"/>
      <c r="C79" s="50"/>
      <c r="D79" s="51"/>
      <c r="E79" s="51"/>
      <c r="F79" s="51"/>
      <c r="G79" s="4" t="s">
        <v>174</v>
      </c>
      <c r="H79" s="4" t="s">
        <v>175</v>
      </c>
      <c r="I79" s="7"/>
      <c r="J79" s="6" t="s">
        <v>107</v>
      </c>
      <c r="K79" s="7"/>
      <c r="L79" s="11" t="str">
        <f t="shared" si="2"/>
        <v>$1,581,000</v>
      </c>
      <c r="M79" s="37">
        <f t="shared" si="3"/>
        <v>1581000</v>
      </c>
      <c r="N79" s="41"/>
      <c r="O79" s="9"/>
      <c r="P79" s="90">
        <v>41056</v>
      </c>
      <c r="Q79" s="102"/>
      <c r="R79" s="102"/>
      <c r="S79" s="51"/>
      <c r="T79" s="51"/>
      <c r="U79" s="51"/>
      <c r="V79" s="51"/>
      <c r="W79" s="51"/>
    </row>
    <row r="80" spans="1:23">
      <c r="A80" s="49"/>
      <c r="B80" s="50"/>
      <c r="C80" s="50"/>
      <c r="D80" s="51"/>
      <c r="E80" s="51"/>
      <c r="F80" s="51"/>
      <c r="G80" s="4" t="s">
        <v>551</v>
      </c>
      <c r="H80" s="4" t="s">
        <v>552</v>
      </c>
      <c r="I80" s="7"/>
      <c r="J80" s="7" t="s">
        <v>108</v>
      </c>
      <c r="K80" s="7"/>
      <c r="L80" s="11" t="str">
        <f t="shared" si="2"/>
        <v>$0</v>
      </c>
      <c r="M80" s="37">
        <f t="shared" si="3"/>
        <v>-56949</v>
      </c>
      <c r="N80" s="41">
        <v>56949</v>
      </c>
      <c r="O80" s="9"/>
      <c r="P80" s="90">
        <v>41123</v>
      </c>
      <c r="Q80" s="102"/>
      <c r="R80" s="102"/>
      <c r="S80" s="51"/>
      <c r="T80" s="51"/>
      <c r="U80" s="51"/>
      <c r="V80" s="51"/>
      <c r="W80" s="51"/>
    </row>
    <row r="81" spans="1:23">
      <c r="A81" s="49"/>
      <c r="B81" s="50"/>
      <c r="C81" s="50"/>
      <c r="D81" s="51"/>
      <c r="E81" s="51"/>
      <c r="F81" s="51"/>
      <c r="G81" s="4" t="s">
        <v>352</v>
      </c>
      <c r="H81" s="4" t="s">
        <v>353</v>
      </c>
      <c r="I81" s="7"/>
      <c r="J81" s="6" t="s">
        <v>105</v>
      </c>
      <c r="K81" s="7"/>
      <c r="L81" s="11" t="str">
        <f t="shared" si="2"/>
        <v>$51,000</v>
      </c>
      <c r="M81" s="37">
        <f t="shared" si="3"/>
        <v>51000</v>
      </c>
      <c r="N81" s="41"/>
      <c r="O81" s="9"/>
      <c r="P81" s="90">
        <v>41121</v>
      </c>
      <c r="Q81" s="102"/>
      <c r="R81" s="102"/>
      <c r="S81" s="51"/>
      <c r="T81" s="51"/>
      <c r="U81" s="51"/>
      <c r="V81" s="51"/>
      <c r="W81" s="51"/>
    </row>
    <row r="82" spans="1:23">
      <c r="A82" s="49"/>
      <c r="B82" s="50"/>
      <c r="C82" s="50"/>
      <c r="D82" s="51"/>
      <c r="E82" s="51"/>
      <c r="F82" s="51"/>
      <c r="G82" s="4" t="s">
        <v>137</v>
      </c>
      <c r="H82" s="4" t="s">
        <v>136</v>
      </c>
      <c r="I82" s="7"/>
      <c r="J82" s="7" t="s">
        <v>105</v>
      </c>
      <c r="K82" s="7"/>
      <c r="L82" s="11" t="str">
        <f t="shared" si="2"/>
        <v>$51,000</v>
      </c>
      <c r="M82" s="37">
        <f t="shared" si="3"/>
        <v>50250</v>
      </c>
      <c r="N82" s="41">
        <v>750</v>
      </c>
      <c r="O82" s="9"/>
      <c r="P82" s="90">
        <v>41083</v>
      </c>
      <c r="Q82" s="102"/>
      <c r="R82" s="102"/>
      <c r="S82" s="51"/>
      <c r="T82" s="51"/>
      <c r="U82" s="51"/>
      <c r="V82" s="51"/>
      <c r="W82" s="51"/>
    </row>
    <row r="83" spans="1:23">
      <c r="A83" s="49"/>
      <c r="B83" s="50"/>
      <c r="C83" s="50"/>
      <c r="D83" s="51"/>
      <c r="E83" s="51"/>
      <c r="F83" s="51"/>
      <c r="G83" s="4" t="s">
        <v>416</v>
      </c>
      <c r="H83" s="4" t="s">
        <v>417</v>
      </c>
      <c r="I83" s="7"/>
      <c r="J83" s="7" t="s">
        <v>105</v>
      </c>
      <c r="K83" s="7"/>
      <c r="L83" s="11" t="str">
        <f t="shared" si="2"/>
        <v>$51,000</v>
      </c>
      <c r="M83" s="37">
        <f t="shared" si="3"/>
        <v>51000</v>
      </c>
      <c r="N83" s="41"/>
      <c r="O83" s="9"/>
      <c r="P83" s="90">
        <v>40981</v>
      </c>
      <c r="Q83" s="102"/>
      <c r="R83" s="102"/>
      <c r="S83" s="51"/>
      <c r="T83" s="51"/>
      <c r="U83" s="51"/>
      <c r="V83" s="51"/>
      <c r="W83" s="51"/>
    </row>
    <row r="84" spans="1:23">
      <c r="A84" s="49"/>
      <c r="B84" s="50"/>
      <c r="C84" s="50"/>
      <c r="D84" s="51"/>
      <c r="E84" s="51"/>
      <c r="F84" s="51"/>
      <c r="G84" s="4" t="s">
        <v>40</v>
      </c>
      <c r="H84" s="4" t="s">
        <v>84</v>
      </c>
      <c r="I84" s="7"/>
      <c r="J84" s="6" t="s">
        <v>108</v>
      </c>
      <c r="K84" s="7"/>
      <c r="L84" s="11" t="str">
        <f t="shared" si="2"/>
        <v>$0</v>
      </c>
      <c r="M84" s="37">
        <f t="shared" si="3"/>
        <v>0</v>
      </c>
      <c r="N84" s="41"/>
      <c r="O84" s="9"/>
      <c r="P84" s="90">
        <v>41009</v>
      </c>
      <c r="Q84" s="102"/>
      <c r="R84" s="102"/>
      <c r="S84" s="51"/>
      <c r="T84" s="51"/>
      <c r="U84" s="51"/>
      <c r="V84" s="51"/>
      <c r="W84" s="51"/>
    </row>
    <row r="85" spans="1:23">
      <c r="A85" s="49"/>
      <c r="B85" s="50"/>
      <c r="C85" s="50"/>
      <c r="D85" s="51"/>
      <c r="E85" s="51"/>
      <c r="F85" s="51"/>
      <c r="G85" s="4" t="s">
        <v>131</v>
      </c>
      <c r="H85" s="4" t="s">
        <v>132</v>
      </c>
      <c r="I85" s="6"/>
      <c r="J85" s="6" t="s">
        <v>107</v>
      </c>
      <c r="K85" s="6"/>
      <c r="L85" s="11" t="str">
        <f t="shared" si="2"/>
        <v>$1,581,000</v>
      </c>
      <c r="M85" s="36">
        <f t="shared" si="3"/>
        <v>1581000</v>
      </c>
      <c r="N85" s="40"/>
      <c r="O85" s="9"/>
      <c r="P85" s="90">
        <v>41121</v>
      </c>
      <c r="Q85" s="102"/>
      <c r="R85" s="102"/>
      <c r="S85" s="51"/>
      <c r="T85" s="51"/>
      <c r="U85" s="51"/>
      <c r="V85" s="51"/>
      <c r="W85" s="51"/>
    </row>
    <row r="86" spans="1:23">
      <c r="A86" s="49"/>
      <c r="B86" s="50"/>
      <c r="C86" s="50"/>
      <c r="D86" s="51"/>
      <c r="E86" s="51"/>
      <c r="F86" s="51"/>
      <c r="G86" s="4" t="s">
        <v>250</v>
      </c>
      <c r="H86" s="4" t="s">
        <v>132</v>
      </c>
      <c r="I86" s="7"/>
      <c r="J86" s="6" t="s">
        <v>107</v>
      </c>
      <c r="K86" s="7"/>
      <c r="L86" s="11" t="str">
        <f t="shared" si="2"/>
        <v>$1,581,000</v>
      </c>
      <c r="M86" s="37">
        <f t="shared" si="3"/>
        <v>1581000</v>
      </c>
      <c r="N86" s="41"/>
      <c r="O86" s="9"/>
      <c r="P86" s="90">
        <v>41111</v>
      </c>
      <c r="Q86" s="102"/>
      <c r="R86" s="102"/>
      <c r="S86" s="51"/>
      <c r="T86" s="51"/>
      <c r="U86" s="51"/>
      <c r="V86" s="51"/>
      <c r="W86" s="51"/>
    </row>
    <row r="87" spans="1:23">
      <c r="A87" s="49"/>
      <c r="B87" s="50"/>
      <c r="C87" s="50"/>
      <c r="D87" s="51"/>
      <c r="E87" s="51"/>
      <c r="F87" s="51"/>
      <c r="G87" s="4" t="s">
        <v>463</v>
      </c>
      <c r="H87" s="4" t="s">
        <v>132</v>
      </c>
      <c r="I87" s="6"/>
      <c r="J87" s="7" t="s">
        <v>107</v>
      </c>
      <c r="K87" s="6"/>
      <c r="L87" s="11" t="str">
        <f t="shared" si="2"/>
        <v>$1,581,000</v>
      </c>
      <c r="M87" s="36">
        <f t="shared" si="3"/>
        <v>1581000</v>
      </c>
      <c r="N87" s="40"/>
      <c r="O87" s="9"/>
      <c r="P87" s="90">
        <v>41111</v>
      </c>
      <c r="Q87" s="102"/>
      <c r="R87" s="102"/>
      <c r="S87" s="51"/>
      <c r="T87" s="51"/>
      <c r="U87" s="51"/>
      <c r="V87" s="51"/>
      <c r="W87" s="51"/>
    </row>
    <row r="88" spans="1:23">
      <c r="A88" s="49"/>
      <c r="B88" s="50"/>
      <c r="C88" s="50"/>
      <c r="D88" s="51"/>
      <c r="E88" s="51"/>
      <c r="F88" s="51"/>
      <c r="G88" s="4" t="s">
        <v>201</v>
      </c>
      <c r="H88" s="4" t="s">
        <v>202</v>
      </c>
      <c r="I88" s="7"/>
      <c r="J88" s="7" t="s">
        <v>105</v>
      </c>
      <c r="K88" s="7"/>
      <c r="L88" s="11" t="str">
        <f t="shared" si="2"/>
        <v>$51,000</v>
      </c>
      <c r="M88" s="37">
        <f t="shared" si="3"/>
        <v>51000</v>
      </c>
      <c r="N88" s="41"/>
      <c r="O88" s="9"/>
      <c r="P88" s="90">
        <v>41123</v>
      </c>
      <c r="Q88" s="102"/>
      <c r="R88" s="102"/>
      <c r="S88" s="51"/>
      <c r="T88" s="51"/>
      <c r="U88" s="51"/>
      <c r="V88" s="51"/>
      <c r="W88" s="51"/>
    </row>
    <row r="89" spans="1:23">
      <c r="A89" s="49"/>
      <c r="B89" s="50"/>
      <c r="C89" s="50"/>
      <c r="D89" s="51"/>
      <c r="E89" s="51"/>
      <c r="F89" s="51"/>
      <c r="G89" s="4" t="s">
        <v>331</v>
      </c>
      <c r="H89" s="4" t="s">
        <v>332</v>
      </c>
      <c r="I89" s="7"/>
      <c r="J89" s="7" t="s">
        <v>105</v>
      </c>
      <c r="K89" s="7"/>
      <c r="L89" s="11" t="str">
        <f t="shared" si="2"/>
        <v>$51,000</v>
      </c>
      <c r="M89" s="37">
        <f t="shared" si="3"/>
        <v>51000</v>
      </c>
      <c r="N89" s="41"/>
      <c r="O89" s="9"/>
      <c r="P89" s="90">
        <v>41063</v>
      </c>
      <c r="Q89" s="102"/>
      <c r="R89" s="102"/>
      <c r="S89" s="51"/>
      <c r="T89" s="51"/>
      <c r="U89" s="51"/>
      <c r="V89" s="51"/>
      <c r="W89" s="51"/>
    </row>
    <row r="90" spans="1:23">
      <c r="A90" s="49"/>
      <c r="B90" s="50"/>
      <c r="C90" s="50"/>
      <c r="D90" s="51"/>
      <c r="E90" s="51"/>
      <c r="F90" s="51"/>
      <c r="G90" s="4" t="s">
        <v>521</v>
      </c>
      <c r="H90" s="4" t="s">
        <v>522</v>
      </c>
      <c r="I90" s="7"/>
      <c r="J90" s="6" t="s">
        <v>105</v>
      </c>
      <c r="K90" s="7"/>
      <c r="L90" s="11" t="str">
        <f t="shared" si="2"/>
        <v>$51,000</v>
      </c>
      <c r="M90" s="37">
        <f t="shared" si="3"/>
        <v>51000</v>
      </c>
      <c r="N90" s="41"/>
      <c r="O90" s="9"/>
      <c r="P90" s="90">
        <v>40979</v>
      </c>
      <c r="Q90" s="102"/>
      <c r="R90" s="102"/>
      <c r="S90" s="51"/>
      <c r="T90" s="51"/>
      <c r="U90" s="51"/>
      <c r="V90" s="51"/>
      <c r="W90" s="51"/>
    </row>
    <row r="91" spans="1:23">
      <c r="A91" s="49"/>
      <c r="B91" s="50"/>
      <c r="C91" s="50"/>
      <c r="D91" s="51"/>
      <c r="E91" s="51"/>
      <c r="F91" s="51"/>
      <c r="G91" s="4" t="s">
        <v>423</v>
      </c>
      <c r="H91" s="4" t="s">
        <v>424</v>
      </c>
      <c r="I91" s="7"/>
      <c r="J91" s="7" t="s">
        <v>105</v>
      </c>
      <c r="K91" s="7"/>
      <c r="L91" s="11" t="str">
        <f t="shared" si="2"/>
        <v>$51,000</v>
      </c>
      <c r="M91" s="37">
        <f t="shared" si="3"/>
        <v>51000</v>
      </c>
      <c r="N91" s="41"/>
      <c r="O91" s="9"/>
      <c r="P91" s="90">
        <v>41072</v>
      </c>
      <c r="Q91" s="102"/>
      <c r="R91" s="102"/>
      <c r="S91" s="51"/>
      <c r="T91" s="51"/>
      <c r="U91" s="51"/>
      <c r="V91" s="51"/>
      <c r="W91" s="51"/>
    </row>
    <row r="92" spans="1:23">
      <c r="A92" s="49"/>
      <c r="B92" s="50"/>
      <c r="C92" s="50"/>
      <c r="D92" s="51"/>
      <c r="E92" s="51"/>
      <c r="F92" s="51"/>
      <c r="G92" s="4" t="s">
        <v>355</v>
      </c>
      <c r="H92" s="4" t="s">
        <v>356</v>
      </c>
      <c r="I92" s="7"/>
      <c r="J92" s="6" t="s">
        <v>105</v>
      </c>
      <c r="K92" s="7"/>
      <c r="L92" s="11" t="str">
        <f t="shared" si="2"/>
        <v>$51,000</v>
      </c>
      <c r="M92" s="37">
        <f t="shared" si="3"/>
        <v>51000</v>
      </c>
      <c r="N92" s="41"/>
      <c r="O92" s="9"/>
      <c r="P92" s="90">
        <v>40991</v>
      </c>
      <c r="Q92" s="102"/>
      <c r="R92" s="102"/>
      <c r="S92" s="51"/>
      <c r="T92" s="51"/>
      <c r="U92" s="51"/>
      <c r="V92" s="51"/>
      <c r="W92" s="51"/>
    </row>
    <row r="93" spans="1:23">
      <c r="A93" s="49"/>
      <c r="B93" s="50"/>
      <c r="C93" s="50"/>
      <c r="D93" s="51"/>
      <c r="E93" s="51"/>
      <c r="F93" s="51"/>
      <c r="G93" s="4" t="s">
        <v>181</v>
      </c>
      <c r="H93" s="4" t="s">
        <v>180</v>
      </c>
      <c r="I93" s="7"/>
      <c r="J93" s="6" t="s">
        <v>105</v>
      </c>
      <c r="K93" s="7"/>
      <c r="L93" s="11" t="str">
        <f t="shared" si="2"/>
        <v>$51,000</v>
      </c>
      <c r="M93" s="37">
        <f t="shared" si="3"/>
        <v>51000</v>
      </c>
      <c r="N93" s="41"/>
      <c r="O93" s="9"/>
      <c r="P93" s="90">
        <v>41103</v>
      </c>
      <c r="Q93" s="102"/>
      <c r="R93" s="102"/>
      <c r="S93" s="51"/>
      <c r="T93" s="51"/>
      <c r="U93" s="51"/>
      <c r="V93" s="51"/>
      <c r="W93" s="51"/>
    </row>
    <row r="94" spans="1:23">
      <c r="A94" s="49"/>
      <c r="B94" s="50"/>
      <c r="C94" s="50"/>
      <c r="D94" s="51"/>
      <c r="E94" s="51"/>
      <c r="F94" s="51"/>
      <c r="G94" s="4" t="s">
        <v>22</v>
      </c>
      <c r="H94" s="4" t="s">
        <v>69</v>
      </c>
      <c r="I94" s="7"/>
      <c r="J94" s="7" t="s">
        <v>105</v>
      </c>
      <c r="K94" s="7"/>
      <c r="L94" s="11" t="str">
        <f t="shared" si="2"/>
        <v>$51,000</v>
      </c>
      <c r="M94" s="37">
        <f t="shared" si="3"/>
        <v>51000</v>
      </c>
      <c r="N94" s="41"/>
      <c r="O94" s="9"/>
      <c r="P94" s="90">
        <v>41079</v>
      </c>
      <c r="Q94" s="102"/>
      <c r="R94" s="102"/>
      <c r="S94" s="51"/>
      <c r="T94" s="51"/>
      <c r="U94" s="51"/>
      <c r="V94" s="51"/>
      <c r="W94" s="51"/>
    </row>
    <row r="95" spans="1:23">
      <c r="A95" s="49"/>
      <c r="B95" s="50"/>
      <c r="C95" s="50"/>
      <c r="D95" s="51"/>
      <c r="E95" s="51"/>
      <c r="F95" s="51"/>
      <c r="G95" s="4" t="s">
        <v>151</v>
      </c>
      <c r="H95" s="4" t="s">
        <v>152</v>
      </c>
      <c r="I95" s="6"/>
      <c r="J95" s="6" t="s">
        <v>105</v>
      </c>
      <c r="K95" s="6"/>
      <c r="L95" s="11" t="str">
        <f t="shared" si="2"/>
        <v>$51,000</v>
      </c>
      <c r="M95" s="36">
        <f t="shared" si="3"/>
        <v>51000</v>
      </c>
      <c r="N95" s="40"/>
      <c r="O95" s="9"/>
      <c r="P95" s="90">
        <v>41081</v>
      </c>
      <c r="Q95" s="102"/>
      <c r="R95" s="102"/>
      <c r="S95" s="51"/>
      <c r="T95" s="51"/>
      <c r="U95" s="51"/>
      <c r="V95" s="51"/>
      <c r="W95" s="51"/>
    </row>
    <row r="96" spans="1:23">
      <c r="A96" s="49"/>
      <c r="B96" s="50"/>
      <c r="C96" s="50"/>
      <c r="D96" s="51"/>
      <c r="E96" s="51"/>
      <c r="F96" s="51"/>
      <c r="G96" s="4" t="s">
        <v>147</v>
      </c>
      <c r="H96" s="4" t="s">
        <v>146</v>
      </c>
      <c r="I96" s="7"/>
      <c r="J96" s="7" t="s">
        <v>106</v>
      </c>
      <c r="K96" s="7"/>
      <c r="L96" s="11" t="str">
        <f t="shared" si="2"/>
        <v>$306,000</v>
      </c>
      <c r="M96" s="37">
        <f t="shared" si="3"/>
        <v>211448</v>
      </c>
      <c r="N96" s="41">
        <v>94552</v>
      </c>
      <c r="O96" s="9"/>
      <c r="P96" s="90">
        <v>41124</v>
      </c>
      <c r="Q96" s="102"/>
      <c r="R96" s="102"/>
      <c r="S96" s="51"/>
      <c r="T96" s="51"/>
      <c r="U96" s="51"/>
      <c r="V96" s="51"/>
      <c r="W96" s="51"/>
    </row>
    <row r="97" spans="1:23">
      <c r="A97" s="49"/>
      <c r="B97" s="50"/>
      <c r="C97" s="50"/>
      <c r="D97" s="51"/>
      <c r="E97" s="51"/>
      <c r="F97" s="51"/>
      <c r="G97" s="4" t="s">
        <v>168</v>
      </c>
      <c r="H97" s="4" t="s">
        <v>169</v>
      </c>
      <c r="I97" s="7"/>
      <c r="J97" s="6" t="s">
        <v>105</v>
      </c>
      <c r="K97" s="7"/>
      <c r="L97" s="11" t="str">
        <f t="shared" si="2"/>
        <v>$51,000</v>
      </c>
      <c r="M97" s="37">
        <f t="shared" si="3"/>
        <v>15466</v>
      </c>
      <c r="N97" s="41">
        <v>35534</v>
      </c>
      <c r="O97" s="9"/>
      <c r="P97" s="90">
        <v>41118</v>
      </c>
      <c r="Q97" s="102"/>
      <c r="R97" s="102"/>
      <c r="S97" s="51"/>
      <c r="T97" s="51"/>
      <c r="U97" s="51"/>
      <c r="V97" s="51"/>
      <c r="W97" s="51"/>
    </row>
    <row r="98" spans="1:23">
      <c r="A98" s="49"/>
      <c r="B98" s="50"/>
      <c r="C98" s="50"/>
      <c r="D98" s="51"/>
      <c r="E98" s="51"/>
      <c r="F98" s="51"/>
      <c r="G98" s="4" t="s">
        <v>506</v>
      </c>
      <c r="H98" s="4" t="s">
        <v>507</v>
      </c>
      <c r="I98" s="7"/>
      <c r="J98" s="7" t="s">
        <v>105</v>
      </c>
      <c r="K98" s="7"/>
      <c r="L98" s="11" t="str">
        <f t="shared" si="2"/>
        <v>$51,000</v>
      </c>
      <c r="M98" s="37">
        <f t="shared" si="3"/>
        <v>49900</v>
      </c>
      <c r="N98" s="41">
        <v>1100</v>
      </c>
      <c r="O98" s="9"/>
      <c r="P98" s="90">
        <v>41122</v>
      </c>
      <c r="Q98" s="102"/>
      <c r="R98" s="102"/>
      <c r="S98" s="51"/>
      <c r="T98" s="51"/>
      <c r="U98" s="51"/>
      <c r="V98" s="51"/>
      <c r="W98" s="51"/>
    </row>
    <row r="99" spans="1:23">
      <c r="A99" s="49"/>
      <c r="B99" s="50"/>
      <c r="C99" s="50"/>
      <c r="D99" s="51"/>
      <c r="E99" s="51"/>
      <c r="F99" s="51"/>
      <c r="G99" s="4" t="s">
        <v>126</v>
      </c>
      <c r="H99" s="4" t="s">
        <v>125</v>
      </c>
      <c r="I99" s="7"/>
      <c r="J99" s="7" t="s">
        <v>105</v>
      </c>
      <c r="K99" s="7"/>
      <c r="L99" s="11" t="str">
        <f t="shared" si="2"/>
        <v>$51,000</v>
      </c>
      <c r="M99" s="37">
        <f t="shared" si="3"/>
        <v>51000</v>
      </c>
      <c r="N99" s="41"/>
      <c r="O99" s="9"/>
      <c r="P99" s="90">
        <v>41002</v>
      </c>
      <c r="Q99" s="102"/>
      <c r="R99" s="102"/>
      <c r="S99" s="51"/>
      <c r="T99" s="51"/>
      <c r="U99" s="51"/>
      <c r="V99" s="51"/>
      <c r="W99" s="51"/>
    </row>
    <row r="100" spans="1:23">
      <c r="A100" s="49"/>
      <c r="B100" s="50"/>
      <c r="C100" s="50"/>
      <c r="D100" s="51"/>
      <c r="E100" s="51"/>
      <c r="F100" s="51"/>
      <c r="G100" s="4" t="s">
        <v>187</v>
      </c>
      <c r="H100" s="4" t="s">
        <v>125</v>
      </c>
      <c r="I100" s="7"/>
      <c r="J100" s="6" t="s">
        <v>105</v>
      </c>
      <c r="K100" s="7"/>
      <c r="L100" s="11" t="str">
        <f t="shared" si="2"/>
        <v>$51,000</v>
      </c>
      <c r="M100" s="37">
        <f t="shared" si="3"/>
        <v>51000</v>
      </c>
      <c r="N100" s="41"/>
      <c r="O100" s="9"/>
      <c r="P100" s="90">
        <v>41002</v>
      </c>
      <c r="Q100" s="102"/>
      <c r="R100" s="102"/>
      <c r="S100" s="51"/>
      <c r="T100" s="51"/>
      <c r="U100" s="51"/>
      <c r="V100" s="51"/>
      <c r="W100" s="51"/>
    </row>
    <row r="101" spans="1:23">
      <c r="A101" s="49"/>
      <c r="B101" s="50"/>
      <c r="C101" s="50"/>
      <c r="D101" s="51"/>
      <c r="E101" s="51"/>
      <c r="F101" s="51"/>
      <c r="G101" s="4" t="s">
        <v>241</v>
      </c>
      <c r="H101" s="4" t="s">
        <v>125</v>
      </c>
      <c r="I101" s="7"/>
      <c r="J101" s="6" t="s">
        <v>105</v>
      </c>
      <c r="K101" s="7"/>
      <c r="L101" s="11" t="str">
        <f t="shared" si="2"/>
        <v>$51,000</v>
      </c>
      <c r="M101" s="37">
        <f t="shared" si="3"/>
        <v>51000</v>
      </c>
      <c r="N101" s="41"/>
      <c r="O101" s="9"/>
      <c r="P101" s="90">
        <v>40997</v>
      </c>
      <c r="Q101" s="102"/>
      <c r="R101" s="102"/>
      <c r="S101" s="51"/>
      <c r="T101" s="51"/>
      <c r="U101" s="51"/>
      <c r="V101" s="51"/>
      <c r="W101" s="51"/>
    </row>
    <row r="102" spans="1:23">
      <c r="A102" s="49"/>
      <c r="B102" s="50"/>
      <c r="C102" s="50"/>
      <c r="D102" s="51"/>
      <c r="E102" s="51"/>
      <c r="F102" s="51"/>
      <c r="G102" s="4" t="s">
        <v>452</v>
      </c>
      <c r="H102" s="4" t="s">
        <v>453</v>
      </c>
      <c r="I102" s="7"/>
      <c r="J102" s="6" t="s">
        <v>105</v>
      </c>
      <c r="K102" s="7"/>
      <c r="L102" s="11" t="str">
        <f t="shared" si="2"/>
        <v>$51,000</v>
      </c>
      <c r="M102" s="37">
        <f t="shared" si="3"/>
        <v>19592</v>
      </c>
      <c r="N102" s="41">
        <v>31408</v>
      </c>
      <c r="O102" s="9"/>
      <c r="P102" s="90">
        <v>41118</v>
      </c>
      <c r="Q102" s="102"/>
      <c r="R102" s="102"/>
      <c r="S102" s="51"/>
      <c r="T102" s="51"/>
      <c r="U102" s="51"/>
      <c r="V102" s="51"/>
      <c r="W102" s="51"/>
    </row>
    <row r="103" spans="1:23">
      <c r="A103" s="49"/>
      <c r="B103" s="50"/>
      <c r="C103" s="50"/>
      <c r="D103" s="51"/>
      <c r="E103" s="51"/>
      <c r="F103" s="51"/>
      <c r="G103" s="4" t="s">
        <v>454</v>
      </c>
      <c r="H103" s="4" t="s">
        <v>455</v>
      </c>
      <c r="I103" s="32"/>
      <c r="J103" s="7" t="s">
        <v>106</v>
      </c>
      <c r="K103" s="33"/>
      <c r="L103" s="11" t="str">
        <f t="shared" si="2"/>
        <v>$306,000</v>
      </c>
      <c r="M103" s="37">
        <f t="shared" si="3"/>
        <v>156558</v>
      </c>
      <c r="N103" s="41">
        <v>149442</v>
      </c>
      <c r="O103" s="9"/>
      <c r="P103" s="90">
        <v>41124</v>
      </c>
      <c r="Q103" s="102"/>
      <c r="R103" s="102"/>
      <c r="S103" s="51"/>
      <c r="T103" s="51"/>
      <c r="U103" s="51"/>
      <c r="V103" s="51"/>
      <c r="W103" s="51"/>
    </row>
    <row r="104" spans="1:23">
      <c r="A104" s="49"/>
      <c r="B104" s="50"/>
      <c r="C104" s="50"/>
      <c r="D104" s="51"/>
      <c r="E104" s="51"/>
      <c r="F104" s="51"/>
      <c r="G104" s="4" t="s">
        <v>373</v>
      </c>
      <c r="H104" s="4" t="s">
        <v>374</v>
      </c>
      <c r="I104" s="7"/>
      <c r="J104" s="6" t="s">
        <v>105</v>
      </c>
      <c r="K104" s="7"/>
      <c r="L104" s="11" t="str">
        <f t="shared" si="2"/>
        <v>$51,000</v>
      </c>
      <c r="M104" s="37">
        <f t="shared" si="3"/>
        <v>51000</v>
      </c>
      <c r="N104" s="41"/>
      <c r="O104" s="9"/>
      <c r="P104" s="90">
        <v>40960</v>
      </c>
      <c r="Q104" s="102"/>
      <c r="R104" s="102"/>
      <c r="S104" s="51"/>
      <c r="T104" s="51"/>
      <c r="U104" s="51"/>
      <c r="V104" s="51"/>
      <c r="W104" s="51"/>
    </row>
    <row r="105" spans="1:23">
      <c r="A105" s="49"/>
      <c r="B105" s="50"/>
      <c r="C105" s="50"/>
      <c r="D105" s="51"/>
      <c r="E105" s="51"/>
      <c r="F105" s="51"/>
      <c r="G105" s="4" t="s">
        <v>616</v>
      </c>
      <c r="H105" s="4" t="s">
        <v>617</v>
      </c>
      <c r="I105" s="7"/>
      <c r="J105" s="7"/>
      <c r="K105" s="7"/>
      <c r="L105" s="11" t="str">
        <f t="shared" si="2"/>
        <v>$0</v>
      </c>
      <c r="M105" s="37">
        <f t="shared" si="3"/>
        <v>0</v>
      </c>
      <c r="N105" s="41"/>
      <c r="O105" s="9"/>
      <c r="P105" s="90">
        <v>41129</v>
      </c>
      <c r="Q105" s="102"/>
      <c r="R105" s="102"/>
      <c r="S105" s="51"/>
      <c r="T105" s="51"/>
      <c r="U105" s="51"/>
      <c r="V105" s="51"/>
      <c r="W105" s="51"/>
    </row>
    <row r="106" spans="1:23">
      <c r="A106" s="49"/>
      <c r="B106" s="50"/>
      <c r="C106" s="50"/>
      <c r="D106" s="51"/>
      <c r="E106" s="51"/>
      <c r="F106" s="51"/>
      <c r="G106" s="4" t="s">
        <v>564</v>
      </c>
      <c r="H106" s="4" t="s">
        <v>565</v>
      </c>
      <c r="I106" s="7"/>
      <c r="J106" s="7" t="s">
        <v>106</v>
      </c>
      <c r="K106" s="7"/>
      <c r="L106" s="11" t="str">
        <f t="shared" si="2"/>
        <v>$306,000</v>
      </c>
      <c r="M106" s="37">
        <f t="shared" si="3"/>
        <v>306000</v>
      </c>
      <c r="N106" s="41"/>
      <c r="O106" s="9"/>
      <c r="P106" s="90">
        <v>41065</v>
      </c>
      <c r="Q106" s="102"/>
      <c r="R106" s="102"/>
      <c r="S106" s="51"/>
      <c r="T106" s="51"/>
      <c r="U106" s="51"/>
      <c r="V106" s="51"/>
      <c r="W106" s="51"/>
    </row>
    <row r="107" spans="1:23">
      <c r="A107" s="49"/>
      <c r="B107" s="50"/>
      <c r="C107" s="50"/>
      <c r="D107" s="51"/>
      <c r="E107" s="51"/>
      <c r="F107" s="51"/>
      <c r="G107" s="4" t="s">
        <v>190</v>
      </c>
      <c r="H107" s="4" t="s">
        <v>189</v>
      </c>
      <c r="I107" s="7"/>
      <c r="J107" s="7" t="s">
        <v>105</v>
      </c>
      <c r="K107" s="7"/>
      <c r="L107" s="11" t="str">
        <f t="shared" si="2"/>
        <v>$51,000</v>
      </c>
      <c r="M107" s="37">
        <f t="shared" si="3"/>
        <v>51000</v>
      </c>
      <c r="N107" s="41"/>
      <c r="O107" s="9"/>
      <c r="P107" s="90">
        <v>41086</v>
      </c>
      <c r="Q107" s="102"/>
      <c r="R107" s="102"/>
      <c r="S107" s="51"/>
      <c r="T107" s="51"/>
      <c r="U107" s="51"/>
      <c r="V107" s="51"/>
      <c r="W107" s="51"/>
    </row>
    <row r="108" spans="1:23">
      <c r="A108" s="49"/>
      <c r="B108" s="50"/>
      <c r="C108" s="50"/>
      <c r="D108" s="51"/>
      <c r="E108" s="51"/>
      <c r="F108" s="51"/>
      <c r="G108" s="4" t="s">
        <v>371</v>
      </c>
      <c r="H108" s="4" t="s">
        <v>189</v>
      </c>
      <c r="I108" s="7"/>
      <c r="J108" s="6" t="s">
        <v>105</v>
      </c>
      <c r="K108" s="7"/>
      <c r="L108" s="11" t="str">
        <f t="shared" si="2"/>
        <v>$51,000</v>
      </c>
      <c r="M108" s="37">
        <f t="shared" si="3"/>
        <v>51000</v>
      </c>
      <c r="N108" s="41"/>
      <c r="O108" s="9"/>
      <c r="P108" s="90">
        <v>41121</v>
      </c>
      <c r="Q108" s="102"/>
      <c r="R108" s="102"/>
      <c r="S108" s="51"/>
      <c r="T108" s="51"/>
      <c r="U108" s="51"/>
      <c r="V108" s="51"/>
      <c r="W108" s="51"/>
    </row>
    <row r="109" spans="1:23">
      <c r="A109" s="49"/>
      <c r="B109" s="50"/>
      <c r="C109" s="50"/>
      <c r="D109" s="51"/>
      <c r="E109" s="51"/>
      <c r="F109" s="51"/>
      <c r="G109" s="4" t="s">
        <v>390</v>
      </c>
      <c r="H109" s="4" t="s">
        <v>391</v>
      </c>
      <c r="I109" s="7"/>
      <c r="J109" s="6" t="s">
        <v>110</v>
      </c>
      <c r="K109" s="7"/>
      <c r="L109" s="11" t="str">
        <f t="shared" si="2"/>
        <v>$0</v>
      </c>
      <c r="M109" s="37">
        <f t="shared" si="3"/>
        <v>-16300</v>
      </c>
      <c r="N109" s="41">
        <v>16300</v>
      </c>
      <c r="O109" s="9"/>
      <c r="P109" s="90">
        <v>41120</v>
      </c>
      <c r="Q109" s="102"/>
      <c r="R109" s="102"/>
      <c r="S109" s="51"/>
      <c r="T109" s="51"/>
      <c r="U109" s="51"/>
      <c r="V109" s="51"/>
      <c r="W109" s="51"/>
    </row>
    <row r="110" spans="1:23">
      <c r="A110" s="49"/>
      <c r="B110" s="50"/>
      <c r="C110" s="50"/>
      <c r="D110" s="51"/>
      <c r="E110" s="51"/>
      <c r="F110" s="51"/>
      <c r="G110" s="4" t="s">
        <v>388</v>
      </c>
      <c r="H110" s="4" t="s">
        <v>389</v>
      </c>
      <c r="I110" s="7"/>
      <c r="J110" s="6" t="s">
        <v>110</v>
      </c>
      <c r="K110" s="7"/>
      <c r="L110" s="11" t="str">
        <f t="shared" si="2"/>
        <v>$0</v>
      </c>
      <c r="M110" s="37">
        <f t="shared" si="3"/>
        <v>-111340</v>
      </c>
      <c r="N110" s="41">
        <v>111340</v>
      </c>
      <c r="O110" s="9"/>
      <c r="P110" s="90">
        <v>41123</v>
      </c>
      <c r="Q110" s="102"/>
      <c r="R110" s="102"/>
      <c r="S110" s="51"/>
      <c r="T110" s="51"/>
      <c r="U110" s="51"/>
      <c r="V110" s="51"/>
      <c r="W110" s="51"/>
    </row>
    <row r="111" spans="1:23">
      <c r="A111" s="49"/>
      <c r="B111" s="50"/>
      <c r="C111" s="50"/>
      <c r="D111" s="51"/>
      <c r="E111" s="51"/>
      <c r="F111" s="51"/>
      <c r="G111" s="4" t="s">
        <v>192</v>
      </c>
      <c r="H111" s="4" t="s">
        <v>191</v>
      </c>
      <c r="I111" s="7"/>
      <c r="J111" s="7" t="s">
        <v>105</v>
      </c>
      <c r="K111" s="7"/>
      <c r="L111" s="11" t="str">
        <f t="shared" si="2"/>
        <v>$51,000</v>
      </c>
      <c r="M111" s="37">
        <f t="shared" si="3"/>
        <v>51000</v>
      </c>
      <c r="N111" s="41"/>
      <c r="O111" s="9"/>
      <c r="P111" s="90">
        <v>41098</v>
      </c>
      <c r="Q111" s="102"/>
      <c r="R111" s="102"/>
      <c r="S111" s="51"/>
      <c r="T111" s="51"/>
      <c r="U111" s="51"/>
      <c r="V111" s="51"/>
      <c r="W111" s="51"/>
    </row>
    <row r="112" spans="1:23">
      <c r="A112" s="49"/>
      <c r="B112" s="50"/>
      <c r="C112" s="50"/>
      <c r="D112" s="51"/>
      <c r="E112" s="51"/>
      <c r="F112" s="51"/>
      <c r="G112" s="4" t="s">
        <v>196</v>
      </c>
      <c r="H112" s="4" t="s">
        <v>197</v>
      </c>
      <c r="I112" s="7"/>
      <c r="J112" s="7" t="s">
        <v>106</v>
      </c>
      <c r="K112" s="7"/>
      <c r="L112" s="11" t="str">
        <f t="shared" si="2"/>
        <v>$306,000</v>
      </c>
      <c r="M112" s="37">
        <f t="shared" si="3"/>
        <v>210414</v>
      </c>
      <c r="N112" s="41">
        <v>95586</v>
      </c>
      <c r="O112" s="9"/>
      <c r="P112" s="90">
        <v>41121</v>
      </c>
      <c r="Q112" s="102"/>
      <c r="R112" s="102"/>
      <c r="S112" s="51"/>
      <c r="T112" s="51"/>
      <c r="U112" s="51"/>
      <c r="V112" s="51"/>
      <c r="W112" s="51"/>
    </row>
    <row r="113" spans="1:23">
      <c r="A113" s="49"/>
      <c r="B113" s="50"/>
      <c r="C113" s="50"/>
      <c r="D113" s="51"/>
      <c r="E113" s="51"/>
      <c r="F113" s="51"/>
      <c r="G113" s="4" t="s">
        <v>494</v>
      </c>
      <c r="H113" s="4" t="s">
        <v>495</v>
      </c>
      <c r="I113" s="7"/>
      <c r="J113" s="7" t="s">
        <v>105</v>
      </c>
      <c r="K113" s="7"/>
      <c r="L113" s="11" t="str">
        <f t="shared" si="2"/>
        <v>$51,000</v>
      </c>
      <c r="M113" s="37">
        <f t="shared" si="3"/>
        <v>22654</v>
      </c>
      <c r="N113" s="41">
        <v>28346</v>
      </c>
      <c r="O113" s="9"/>
      <c r="P113" s="90">
        <v>41123</v>
      </c>
      <c r="Q113" s="102"/>
      <c r="R113" s="102"/>
      <c r="S113" s="51"/>
      <c r="T113" s="51"/>
      <c r="U113" s="51"/>
      <c r="V113" s="51"/>
      <c r="W113" s="51"/>
    </row>
    <row r="114" spans="1:23">
      <c r="A114" s="49"/>
      <c r="B114" s="50"/>
      <c r="C114" s="50"/>
      <c r="D114" s="51"/>
      <c r="E114" s="51"/>
      <c r="F114" s="51"/>
      <c r="G114" s="4" t="s">
        <v>199</v>
      </c>
      <c r="H114" s="4" t="s">
        <v>200</v>
      </c>
      <c r="I114" s="7"/>
      <c r="J114" s="7" t="s">
        <v>105</v>
      </c>
      <c r="K114" s="7"/>
      <c r="L114" s="11" t="str">
        <f t="shared" si="2"/>
        <v>$51,000</v>
      </c>
      <c r="M114" s="37">
        <f t="shared" si="3"/>
        <v>51000</v>
      </c>
      <c r="N114" s="41"/>
      <c r="O114" s="9"/>
      <c r="P114" s="90">
        <v>41069</v>
      </c>
      <c r="Q114" s="102"/>
      <c r="R114" s="102"/>
      <c r="S114" s="51"/>
      <c r="T114" s="51"/>
      <c r="U114" s="51"/>
      <c r="V114" s="51"/>
      <c r="W114" s="51"/>
    </row>
    <row r="115" spans="1:23">
      <c r="A115" s="49"/>
      <c r="B115" s="50"/>
      <c r="C115" s="50"/>
      <c r="D115" s="51"/>
      <c r="E115" s="51"/>
      <c r="F115" s="51"/>
      <c r="G115" s="4" t="s">
        <v>368</v>
      </c>
      <c r="H115" s="4" t="s">
        <v>369</v>
      </c>
      <c r="I115" s="7"/>
      <c r="J115" s="6" t="s">
        <v>105</v>
      </c>
      <c r="K115" s="7"/>
      <c r="L115" s="11" t="str">
        <f t="shared" si="2"/>
        <v>$51,000</v>
      </c>
      <c r="M115" s="37">
        <f t="shared" si="3"/>
        <v>51000</v>
      </c>
      <c r="N115" s="41"/>
      <c r="O115" s="9"/>
      <c r="P115" s="90">
        <v>40977</v>
      </c>
      <c r="Q115" s="102"/>
      <c r="R115" s="102"/>
      <c r="S115" s="51"/>
      <c r="T115" s="51"/>
      <c r="U115" s="51"/>
      <c r="V115" s="51"/>
      <c r="W115" s="51"/>
    </row>
    <row r="116" spans="1:23">
      <c r="A116" s="49"/>
      <c r="B116" s="50"/>
      <c r="C116" s="50"/>
      <c r="D116" s="51"/>
      <c r="E116" s="51"/>
      <c r="F116" s="51"/>
      <c r="G116" s="4" t="s">
        <v>221</v>
      </c>
      <c r="H116" s="4" t="s">
        <v>222</v>
      </c>
      <c r="I116" s="7"/>
      <c r="J116" s="7" t="s">
        <v>105</v>
      </c>
      <c r="K116" s="7"/>
      <c r="L116" s="11" t="str">
        <f t="shared" si="2"/>
        <v>$51,000</v>
      </c>
      <c r="M116" s="37">
        <f t="shared" si="3"/>
        <v>51000</v>
      </c>
      <c r="N116" s="41"/>
      <c r="O116" s="9"/>
      <c r="P116" s="90">
        <v>40988</v>
      </c>
      <c r="Q116" s="102"/>
      <c r="R116" s="102"/>
      <c r="S116" s="51"/>
      <c r="T116" s="51"/>
      <c r="U116" s="51"/>
      <c r="V116" s="51"/>
      <c r="W116" s="51"/>
    </row>
    <row r="117" spans="1:23">
      <c r="A117" s="49"/>
      <c r="B117" s="50"/>
      <c r="C117" s="50"/>
      <c r="D117" s="51"/>
      <c r="E117" s="51"/>
      <c r="F117" s="51"/>
      <c r="G117" s="4" t="s">
        <v>211</v>
      </c>
      <c r="H117" s="4" t="s">
        <v>212</v>
      </c>
      <c r="I117" s="7"/>
      <c r="J117" s="7" t="s">
        <v>105</v>
      </c>
      <c r="K117" s="7"/>
      <c r="L117" s="11" t="str">
        <f t="shared" si="2"/>
        <v>$51,000</v>
      </c>
      <c r="M117" s="37">
        <f t="shared" si="3"/>
        <v>46180</v>
      </c>
      <c r="N117" s="41">
        <v>4820</v>
      </c>
      <c r="O117" s="9"/>
      <c r="P117" s="90">
        <v>41123</v>
      </c>
      <c r="Q117" s="102"/>
      <c r="R117" s="102"/>
      <c r="S117" s="51"/>
      <c r="T117" s="51"/>
      <c r="U117" s="51"/>
      <c r="V117" s="51"/>
      <c r="W117" s="51"/>
    </row>
    <row r="118" spans="1:23">
      <c r="A118" s="49"/>
      <c r="B118" s="50"/>
      <c r="C118" s="50"/>
      <c r="D118" s="51"/>
      <c r="E118" s="51"/>
      <c r="F118" s="51"/>
      <c r="G118" s="4" t="s">
        <v>166</v>
      </c>
      <c r="H118" s="4" t="s">
        <v>167</v>
      </c>
      <c r="I118" s="7"/>
      <c r="J118" s="7" t="s">
        <v>106</v>
      </c>
      <c r="K118" s="7"/>
      <c r="L118" s="11" t="str">
        <f t="shared" si="2"/>
        <v>$306,000</v>
      </c>
      <c r="M118" s="37">
        <f t="shared" si="3"/>
        <v>292970</v>
      </c>
      <c r="N118" s="41">
        <v>13030</v>
      </c>
      <c r="O118" s="9"/>
      <c r="P118" s="90">
        <v>41122</v>
      </c>
      <c r="Q118" s="102"/>
      <c r="R118" s="102"/>
      <c r="S118" s="51"/>
      <c r="T118" s="51"/>
      <c r="U118" s="51"/>
      <c r="V118" s="51"/>
      <c r="W118" s="51"/>
    </row>
    <row r="119" spans="1:23">
      <c r="A119" s="49"/>
      <c r="B119" s="50"/>
      <c r="C119" s="50"/>
      <c r="D119" s="51"/>
      <c r="E119" s="51"/>
      <c r="F119" s="51"/>
      <c r="G119" s="4" t="s">
        <v>195</v>
      </c>
      <c r="H119" s="4" t="s">
        <v>167</v>
      </c>
      <c r="I119" s="7"/>
      <c r="J119" s="7" t="s">
        <v>106</v>
      </c>
      <c r="K119" s="7"/>
      <c r="L119" s="11" t="str">
        <f t="shared" si="2"/>
        <v>$306,000</v>
      </c>
      <c r="M119" s="37">
        <f t="shared" si="3"/>
        <v>305400</v>
      </c>
      <c r="N119" s="41">
        <v>600</v>
      </c>
      <c r="O119" s="9"/>
      <c r="P119" s="90">
        <v>41122</v>
      </c>
      <c r="Q119" s="102"/>
      <c r="R119" s="102"/>
      <c r="S119" s="51"/>
      <c r="T119" s="51"/>
      <c r="U119" s="51"/>
      <c r="V119" s="51"/>
      <c r="W119" s="51"/>
    </row>
    <row r="120" spans="1:23">
      <c r="A120" s="49"/>
      <c r="B120" s="50"/>
      <c r="C120" s="50"/>
      <c r="D120" s="51"/>
      <c r="E120" s="51"/>
      <c r="F120" s="51"/>
      <c r="G120" s="4" t="s">
        <v>198</v>
      </c>
      <c r="H120" s="4" t="s">
        <v>167</v>
      </c>
      <c r="I120" s="7"/>
      <c r="J120" s="7" t="s">
        <v>106</v>
      </c>
      <c r="K120" s="7"/>
      <c r="L120" s="11" t="str">
        <f t="shared" si="2"/>
        <v>$306,000</v>
      </c>
      <c r="M120" s="37">
        <f t="shared" si="3"/>
        <v>293100</v>
      </c>
      <c r="N120" s="41">
        <v>12900</v>
      </c>
      <c r="O120" s="9"/>
      <c r="P120" s="90">
        <v>41124</v>
      </c>
      <c r="Q120" s="102"/>
      <c r="R120" s="102"/>
      <c r="S120" s="51"/>
      <c r="T120" s="51"/>
      <c r="U120" s="51"/>
      <c r="V120" s="51"/>
      <c r="W120" s="51"/>
    </row>
    <row r="121" spans="1:23">
      <c r="A121" s="49"/>
      <c r="B121" s="50"/>
      <c r="C121" s="50"/>
      <c r="D121" s="51"/>
      <c r="E121" s="51"/>
      <c r="F121" s="51"/>
      <c r="G121" s="4" t="s">
        <v>335</v>
      </c>
      <c r="H121" s="4" t="s">
        <v>167</v>
      </c>
      <c r="I121" s="7"/>
      <c r="J121" s="6" t="s">
        <v>106</v>
      </c>
      <c r="K121" s="7"/>
      <c r="L121" s="11" t="str">
        <f t="shared" si="2"/>
        <v>$306,000</v>
      </c>
      <c r="M121" s="37">
        <f t="shared" si="3"/>
        <v>241255</v>
      </c>
      <c r="N121" s="41">
        <v>64745</v>
      </c>
      <c r="O121" s="9"/>
      <c r="P121" s="90">
        <v>41124</v>
      </c>
      <c r="Q121" s="102"/>
      <c r="R121" s="102"/>
      <c r="S121" s="51"/>
      <c r="T121" s="51"/>
      <c r="U121" s="51"/>
      <c r="V121" s="51"/>
      <c r="W121" s="51"/>
    </row>
    <row r="122" spans="1:23">
      <c r="A122" s="49"/>
      <c r="B122" s="50"/>
      <c r="C122" s="50"/>
      <c r="D122" s="51"/>
      <c r="E122" s="51"/>
      <c r="F122" s="51"/>
      <c r="G122" s="4" t="s">
        <v>219</v>
      </c>
      <c r="H122" s="4" t="s">
        <v>220</v>
      </c>
      <c r="I122" s="7"/>
      <c r="J122" s="7" t="s">
        <v>106</v>
      </c>
      <c r="K122" s="7"/>
      <c r="L122" s="11" t="str">
        <f t="shared" si="2"/>
        <v>$306,000</v>
      </c>
      <c r="M122" s="37">
        <f t="shared" si="3"/>
        <v>304200</v>
      </c>
      <c r="N122" s="41">
        <v>1800</v>
      </c>
      <c r="O122" s="9"/>
      <c r="P122" s="90">
        <v>41111</v>
      </c>
      <c r="Q122" s="102"/>
      <c r="R122" s="102"/>
      <c r="S122" s="51"/>
      <c r="T122" s="51"/>
      <c r="U122" s="51"/>
      <c r="V122" s="51"/>
      <c r="W122" s="51"/>
    </row>
    <row r="123" spans="1:23">
      <c r="A123" s="49"/>
      <c r="B123" s="50"/>
      <c r="C123" s="50"/>
      <c r="D123" s="51"/>
      <c r="E123" s="51"/>
      <c r="F123" s="51"/>
      <c r="G123" s="4" t="s">
        <v>313</v>
      </c>
      <c r="H123" s="4" t="s">
        <v>220</v>
      </c>
      <c r="I123" s="7"/>
      <c r="J123" s="7" t="s">
        <v>106</v>
      </c>
      <c r="K123" s="7"/>
      <c r="L123" s="11" t="str">
        <f t="shared" si="2"/>
        <v>$306,000</v>
      </c>
      <c r="M123" s="37">
        <f t="shared" si="3"/>
        <v>306000</v>
      </c>
      <c r="N123" s="41"/>
      <c r="O123" s="9"/>
      <c r="P123" s="90">
        <v>41112</v>
      </c>
      <c r="Q123" s="102"/>
      <c r="R123" s="102"/>
      <c r="S123" s="51"/>
      <c r="T123" s="51"/>
      <c r="U123" s="51"/>
      <c r="V123" s="51"/>
      <c r="W123" s="51"/>
    </row>
    <row r="124" spans="1:23">
      <c r="A124" s="49"/>
      <c r="B124" s="50"/>
      <c r="C124" s="50"/>
      <c r="D124" s="51"/>
      <c r="E124" s="51"/>
      <c r="F124" s="51"/>
      <c r="G124" s="4" t="s">
        <v>225</v>
      </c>
      <c r="H124" s="4" t="s">
        <v>226</v>
      </c>
      <c r="I124" s="7"/>
      <c r="J124" s="7" t="s">
        <v>105</v>
      </c>
      <c r="K124" s="7"/>
      <c r="L124" s="11" t="str">
        <f t="shared" si="2"/>
        <v>$51,000</v>
      </c>
      <c r="M124" s="37">
        <f t="shared" si="3"/>
        <v>51000</v>
      </c>
      <c r="N124" s="41"/>
      <c r="O124" s="9"/>
      <c r="P124" s="90">
        <v>40978</v>
      </c>
      <c r="Q124" s="102"/>
      <c r="R124" s="102"/>
      <c r="S124" s="51"/>
      <c r="T124" s="51"/>
      <c r="U124" s="51"/>
      <c r="V124" s="51"/>
      <c r="W124" s="51"/>
    </row>
    <row r="125" spans="1:23">
      <c r="A125" s="49"/>
      <c r="B125" s="50"/>
      <c r="C125" s="50"/>
      <c r="D125" s="51"/>
      <c r="E125" s="51"/>
      <c r="F125" s="51"/>
      <c r="G125" s="4" t="s">
        <v>17</v>
      </c>
      <c r="H125" s="4" t="s">
        <v>65</v>
      </c>
      <c r="I125" s="6"/>
      <c r="J125" s="6" t="s">
        <v>109</v>
      </c>
      <c r="K125" s="6"/>
      <c r="L125" s="11" t="str">
        <f t="shared" si="2"/>
        <v>$0</v>
      </c>
      <c r="M125" s="36">
        <f t="shared" si="3"/>
        <v>-33150</v>
      </c>
      <c r="N125" s="40">
        <v>33150</v>
      </c>
      <c r="O125" s="9"/>
      <c r="P125" s="90">
        <v>41123</v>
      </c>
      <c r="Q125" s="102"/>
      <c r="R125" s="102"/>
      <c r="S125" s="51"/>
      <c r="T125" s="51"/>
      <c r="U125" s="51"/>
      <c r="V125" s="51"/>
      <c r="W125" s="51"/>
    </row>
    <row r="126" spans="1:23">
      <c r="A126" s="49"/>
      <c r="B126" s="50"/>
      <c r="C126" s="50"/>
      <c r="D126" s="51"/>
      <c r="E126" s="51"/>
      <c r="F126" s="51"/>
      <c r="G126" s="4" t="s">
        <v>601</v>
      </c>
      <c r="H126" s="4" t="s">
        <v>65</v>
      </c>
      <c r="I126" s="7"/>
      <c r="J126" s="7" t="s">
        <v>109</v>
      </c>
      <c r="K126" s="7"/>
      <c r="L126" s="11" t="str">
        <f t="shared" si="2"/>
        <v>$0</v>
      </c>
      <c r="M126" s="37">
        <f t="shared" si="3"/>
        <v>-3500</v>
      </c>
      <c r="N126" s="41">
        <v>3500</v>
      </c>
      <c r="O126" s="9"/>
      <c r="P126" s="90">
        <v>41120</v>
      </c>
      <c r="Q126" s="102"/>
      <c r="R126" s="102"/>
      <c r="S126" s="51"/>
      <c r="T126" s="51"/>
      <c r="U126" s="51"/>
      <c r="V126" s="51"/>
      <c r="W126" s="51"/>
    </row>
    <row r="127" spans="1:23">
      <c r="A127" s="49"/>
      <c r="B127" s="50"/>
      <c r="C127" s="50"/>
      <c r="D127" s="51"/>
      <c r="E127" s="51"/>
      <c r="F127" s="51"/>
      <c r="G127" s="4" t="s">
        <v>163</v>
      </c>
      <c r="H127" s="4" t="s">
        <v>65</v>
      </c>
      <c r="I127" s="7"/>
      <c r="J127" s="7" t="s">
        <v>109</v>
      </c>
      <c r="K127" s="7"/>
      <c r="L127" s="11" t="str">
        <f t="shared" si="2"/>
        <v>$0</v>
      </c>
      <c r="M127" s="37">
        <f t="shared" si="3"/>
        <v>-5100</v>
      </c>
      <c r="N127" s="41">
        <v>5100</v>
      </c>
      <c r="O127" s="9"/>
      <c r="P127" s="90">
        <v>41124</v>
      </c>
      <c r="Q127" s="102"/>
      <c r="R127" s="102"/>
      <c r="S127" s="51"/>
      <c r="T127" s="51"/>
      <c r="U127" s="51"/>
      <c r="V127" s="51"/>
      <c r="W127" s="51"/>
    </row>
    <row r="128" spans="1:23">
      <c r="A128" s="49"/>
      <c r="B128" s="50"/>
      <c r="C128" s="50"/>
      <c r="D128" s="51"/>
      <c r="E128" s="51"/>
      <c r="F128" s="51"/>
      <c r="G128" s="4" t="s">
        <v>186</v>
      </c>
      <c r="H128" s="4" t="s">
        <v>65</v>
      </c>
      <c r="I128" s="7"/>
      <c r="J128" s="6" t="s">
        <v>109</v>
      </c>
      <c r="K128" s="7"/>
      <c r="L128" s="11" t="str">
        <f t="shared" si="2"/>
        <v>$0</v>
      </c>
      <c r="M128" s="37">
        <f t="shared" si="3"/>
        <v>0</v>
      </c>
      <c r="N128" s="41"/>
      <c r="O128" s="9"/>
      <c r="P128" s="90">
        <v>41111</v>
      </c>
      <c r="Q128" s="102"/>
      <c r="R128" s="102"/>
      <c r="S128" s="51"/>
      <c r="T128" s="51"/>
      <c r="U128" s="51"/>
      <c r="V128" s="51"/>
      <c r="W128" s="51"/>
    </row>
    <row r="129" spans="1:23">
      <c r="A129" s="49"/>
      <c r="B129" s="50"/>
      <c r="C129" s="50"/>
      <c r="D129" s="51"/>
      <c r="E129" s="51"/>
      <c r="F129" s="51"/>
      <c r="G129" s="4" t="s">
        <v>210</v>
      </c>
      <c r="H129" s="4" t="s">
        <v>65</v>
      </c>
      <c r="I129" s="7"/>
      <c r="J129" s="7" t="s">
        <v>109</v>
      </c>
      <c r="K129" s="7"/>
      <c r="L129" s="11" t="str">
        <f t="shared" si="2"/>
        <v>$0</v>
      </c>
      <c r="M129" s="37">
        <f t="shared" si="3"/>
        <v>-1150</v>
      </c>
      <c r="N129" s="41">
        <v>1150</v>
      </c>
      <c r="O129" s="9"/>
      <c r="P129" s="90">
        <v>41111</v>
      </c>
      <c r="Q129" s="102"/>
      <c r="R129" s="102"/>
      <c r="S129" s="51"/>
      <c r="T129" s="51"/>
      <c r="U129" s="51"/>
      <c r="V129" s="51"/>
      <c r="W129" s="51"/>
    </row>
    <row r="130" spans="1:23">
      <c r="A130" s="49"/>
      <c r="B130" s="50"/>
      <c r="C130" s="50"/>
      <c r="D130" s="51"/>
      <c r="E130" s="51"/>
      <c r="F130" s="51"/>
      <c r="G130" s="4" t="s">
        <v>323</v>
      </c>
      <c r="H130" s="4" t="s">
        <v>65</v>
      </c>
      <c r="I130" s="7"/>
      <c r="J130" s="6" t="s">
        <v>109</v>
      </c>
      <c r="K130" s="7"/>
      <c r="L130" s="11" t="str">
        <f t="shared" si="2"/>
        <v>$0</v>
      </c>
      <c r="M130" s="37">
        <f t="shared" si="3"/>
        <v>-900</v>
      </c>
      <c r="N130" s="41">
        <v>900</v>
      </c>
      <c r="O130" s="9"/>
      <c r="P130" s="90">
        <v>41123</v>
      </c>
      <c r="Q130" s="102"/>
      <c r="R130" s="102"/>
      <c r="S130" s="51"/>
      <c r="T130" s="51"/>
      <c r="U130" s="51"/>
      <c r="V130" s="51"/>
      <c r="W130" s="51"/>
    </row>
    <row r="131" spans="1:23">
      <c r="A131" s="49"/>
      <c r="B131" s="50"/>
      <c r="C131" s="50"/>
      <c r="D131" s="51"/>
      <c r="E131" s="51"/>
      <c r="F131" s="51"/>
      <c r="G131" s="4" t="s">
        <v>443</v>
      </c>
      <c r="H131" s="4" t="s">
        <v>65</v>
      </c>
      <c r="I131" s="7"/>
      <c r="J131" s="7" t="s">
        <v>109</v>
      </c>
      <c r="K131" s="7"/>
      <c r="L131" s="11" t="str">
        <f t="shared" si="2"/>
        <v>$0</v>
      </c>
      <c r="M131" s="37">
        <f t="shared" si="3"/>
        <v>0</v>
      </c>
      <c r="N131" s="41"/>
      <c r="O131" s="9"/>
      <c r="P131" s="90">
        <v>41108</v>
      </c>
      <c r="Q131" s="102"/>
      <c r="R131" s="102"/>
      <c r="S131" s="51"/>
      <c r="T131" s="51"/>
      <c r="U131" s="51"/>
      <c r="V131" s="51"/>
      <c r="W131" s="51"/>
    </row>
    <row r="132" spans="1:23">
      <c r="A132" s="49"/>
      <c r="B132" s="50"/>
      <c r="C132" s="50"/>
      <c r="D132" s="51"/>
      <c r="E132" s="51"/>
      <c r="F132" s="51"/>
      <c r="G132" s="4" t="s">
        <v>447</v>
      </c>
      <c r="H132" s="4" t="s">
        <v>65</v>
      </c>
      <c r="I132" s="7"/>
      <c r="J132" s="7" t="s">
        <v>109</v>
      </c>
      <c r="K132" s="7"/>
      <c r="L132" s="11" t="str">
        <f t="shared" si="2"/>
        <v>$0</v>
      </c>
      <c r="M132" s="37">
        <f t="shared" si="3"/>
        <v>-155289</v>
      </c>
      <c r="N132" s="41">
        <v>155289</v>
      </c>
      <c r="O132" s="9"/>
      <c r="P132" s="90">
        <v>41124</v>
      </c>
      <c r="Q132" s="102"/>
      <c r="R132" s="102"/>
      <c r="S132" s="51"/>
      <c r="T132" s="51"/>
      <c r="U132" s="51"/>
      <c r="V132" s="51"/>
      <c r="W132" s="51"/>
    </row>
    <row r="133" spans="1:23">
      <c r="A133" s="49"/>
      <c r="B133" s="50"/>
      <c r="C133" s="50"/>
      <c r="D133" s="51"/>
      <c r="E133" s="51"/>
      <c r="F133" s="51"/>
      <c r="G133" s="4" t="s">
        <v>143</v>
      </c>
      <c r="H133" s="4" t="s">
        <v>142</v>
      </c>
      <c r="I133" s="6"/>
      <c r="J133" s="6" t="s">
        <v>106</v>
      </c>
      <c r="K133" s="6"/>
      <c r="L133" s="11" t="str">
        <f t="shared" si="2"/>
        <v>$306,000</v>
      </c>
      <c r="M133" s="36">
        <f t="shared" si="3"/>
        <v>302000</v>
      </c>
      <c r="N133" s="40">
        <v>4000</v>
      </c>
      <c r="O133" s="9"/>
      <c r="P133" s="90">
        <v>41123</v>
      </c>
      <c r="Q133" s="102"/>
      <c r="R133" s="102"/>
      <c r="S133" s="51"/>
      <c r="T133" s="51"/>
      <c r="U133" s="51"/>
      <c r="V133" s="51"/>
      <c r="W133" s="51"/>
    </row>
    <row r="134" spans="1:23">
      <c r="A134" s="49"/>
      <c r="B134" s="50"/>
      <c r="C134" s="50"/>
      <c r="D134" s="51"/>
      <c r="E134" s="51"/>
      <c r="F134" s="51"/>
      <c r="G134" s="4" t="s">
        <v>258</v>
      </c>
      <c r="H134" s="4" t="s">
        <v>142</v>
      </c>
      <c r="I134" s="7"/>
      <c r="J134" s="6" t="s">
        <v>106</v>
      </c>
      <c r="K134" s="7"/>
      <c r="L134" s="11" t="str">
        <f t="shared" ref="L134:L197" si="4">IF(J134="0. Initiate","$51,000",IF(J134="1. Junior Member","$306,000",IF(J134="2. Member","$1,581,000",IF(J134="3. Senior Member","$0",IF(J134="4. Consul Initiate","$0","$0")))))</f>
        <v>$306,000</v>
      </c>
      <c r="M134" s="37">
        <f t="shared" ref="M134:M197" si="5">L134-N134</f>
        <v>265163</v>
      </c>
      <c r="N134" s="41">
        <v>40837</v>
      </c>
      <c r="O134" s="9"/>
      <c r="P134" s="90">
        <v>41123</v>
      </c>
      <c r="Q134" s="102"/>
      <c r="R134" s="102"/>
      <c r="S134" s="51"/>
      <c r="T134" s="51"/>
      <c r="U134" s="51"/>
      <c r="V134" s="51"/>
      <c r="W134" s="51"/>
    </row>
    <row r="135" spans="1:23">
      <c r="A135" s="49"/>
      <c r="B135" s="50"/>
      <c r="C135" s="50"/>
      <c r="D135" s="51"/>
      <c r="E135" s="51"/>
      <c r="F135" s="51"/>
      <c r="G135" s="4" t="s">
        <v>36</v>
      </c>
      <c r="H135" s="4" t="s">
        <v>81</v>
      </c>
      <c r="I135" s="7"/>
      <c r="J135" s="6" t="s">
        <v>105</v>
      </c>
      <c r="K135" s="7"/>
      <c r="L135" s="11" t="str">
        <f t="shared" si="4"/>
        <v>$51,000</v>
      </c>
      <c r="M135" s="37">
        <f t="shared" si="5"/>
        <v>51000</v>
      </c>
      <c r="N135" s="41"/>
      <c r="O135" s="9"/>
      <c r="P135" s="90">
        <v>41111</v>
      </c>
      <c r="Q135" s="102"/>
      <c r="R135" s="102"/>
      <c r="S135" s="51"/>
      <c r="T135" s="51"/>
      <c r="U135" s="51"/>
      <c r="V135" s="51"/>
      <c r="W135" s="51"/>
    </row>
    <row r="136" spans="1:23">
      <c r="A136" s="49"/>
      <c r="B136" s="50"/>
      <c r="C136" s="50"/>
      <c r="D136" s="51"/>
      <c r="E136" s="51"/>
      <c r="F136" s="51"/>
      <c r="G136" s="4" t="s">
        <v>240</v>
      </c>
      <c r="H136" s="4" t="s">
        <v>240</v>
      </c>
      <c r="I136" s="7"/>
      <c r="J136" s="7" t="s">
        <v>107</v>
      </c>
      <c r="K136" s="7"/>
      <c r="L136" s="11" t="str">
        <f t="shared" si="4"/>
        <v>$1,581,000</v>
      </c>
      <c r="M136" s="37">
        <f t="shared" si="5"/>
        <v>1553999</v>
      </c>
      <c r="N136" s="41">
        <v>27001</v>
      </c>
      <c r="O136" s="9"/>
      <c r="P136" s="90">
        <v>41122</v>
      </c>
      <c r="Q136" s="102"/>
      <c r="R136" s="102"/>
      <c r="S136" s="51"/>
      <c r="T136" s="51"/>
      <c r="U136" s="51"/>
      <c r="V136" s="51"/>
      <c r="W136" s="51"/>
    </row>
    <row r="137" spans="1:23">
      <c r="A137" s="49"/>
      <c r="B137" s="50"/>
      <c r="C137" s="50"/>
      <c r="D137" s="51"/>
      <c r="E137" s="51"/>
      <c r="F137" s="51"/>
      <c r="G137" s="4" t="s">
        <v>276</v>
      </c>
      <c r="H137" s="4" t="s">
        <v>240</v>
      </c>
      <c r="I137" s="7"/>
      <c r="J137" s="6" t="s">
        <v>107</v>
      </c>
      <c r="K137" s="7"/>
      <c r="L137" s="11" t="str">
        <f t="shared" si="4"/>
        <v>$1,581,000</v>
      </c>
      <c r="M137" s="37">
        <f t="shared" si="5"/>
        <v>1576550</v>
      </c>
      <c r="N137" s="41">
        <v>4450</v>
      </c>
      <c r="O137" s="9"/>
      <c r="P137" s="90">
        <v>41122</v>
      </c>
      <c r="Q137" s="102"/>
      <c r="R137" s="102"/>
      <c r="S137" s="51"/>
      <c r="T137" s="51"/>
      <c r="U137" s="51"/>
      <c r="V137" s="51"/>
      <c r="W137" s="51"/>
    </row>
    <row r="138" spans="1:23">
      <c r="A138" s="49"/>
      <c r="B138" s="50"/>
      <c r="C138" s="50"/>
      <c r="D138" s="51"/>
      <c r="E138" s="51"/>
      <c r="F138" s="51"/>
      <c r="G138" s="4" t="s">
        <v>541</v>
      </c>
      <c r="H138" s="4" t="s">
        <v>240</v>
      </c>
      <c r="I138" s="7"/>
      <c r="J138" s="7" t="s">
        <v>107</v>
      </c>
      <c r="K138" s="7"/>
      <c r="L138" s="11" t="str">
        <f t="shared" si="4"/>
        <v>$1,581,000</v>
      </c>
      <c r="M138" s="37">
        <f t="shared" si="5"/>
        <v>1576156</v>
      </c>
      <c r="N138" s="41">
        <v>4844</v>
      </c>
      <c r="O138" s="9"/>
      <c r="P138" s="90">
        <v>41122</v>
      </c>
      <c r="Q138" s="102"/>
      <c r="R138" s="102"/>
      <c r="S138" s="51"/>
      <c r="T138" s="51"/>
      <c r="U138" s="51"/>
      <c r="V138" s="51"/>
      <c r="W138" s="51"/>
    </row>
    <row r="139" spans="1:23">
      <c r="A139" s="49"/>
      <c r="B139" s="50"/>
      <c r="C139" s="50"/>
      <c r="D139" s="51"/>
      <c r="E139" s="51"/>
      <c r="F139" s="51"/>
      <c r="G139" s="4" t="s">
        <v>529</v>
      </c>
      <c r="H139" s="4" t="s">
        <v>530</v>
      </c>
      <c r="I139" s="7"/>
      <c r="J139" s="7" t="s">
        <v>105</v>
      </c>
      <c r="K139" s="7"/>
      <c r="L139" s="11" t="str">
        <f t="shared" si="4"/>
        <v>$51,000</v>
      </c>
      <c r="M139" s="37">
        <f t="shared" si="5"/>
        <v>51000</v>
      </c>
      <c r="N139" s="41"/>
      <c r="O139" s="9"/>
      <c r="P139" s="90">
        <v>41110</v>
      </c>
      <c r="Q139" s="102"/>
      <c r="R139" s="102"/>
      <c r="S139" s="51"/>
      <c r="T139" s="51"/>
      <c r="U139" s="51"/>
      <c r="V139" s="51"/>
      <c r="W139" s="51"/>
    </row>
    <row r="140" spans="1:23">
      <c r="A140" s="49"/>
      <c r="B140" s="50"/>
      <c r="C140" s="50"/>
      <c r="D140" s="51"/>
      <c r="E140" s="51"/>
      <c r="F140" s="51"/>
      <c r="G140" s="4" t="s">
        <v>242</v>
      </c>
      <c r="H140" s="4" t="s">
        <v>243</v>
      </c>
      <c r="I140" s="7"/>
      <c r="J140" s="6" t="s">
        <v>105</v>
      </c>
      <c r="K140" s="7"/>
      <c r="L140" s="11" t="str">
        <f t="shared" si="4"/>
        <v>$51,000</v>
      </c>
      <c r="M140" s="37">
        <f t="shared" si="5"/>
        <v>47150</v>
      </c>
      <c r="N140" s="41">
        <v>3850</v>
      </c>
      <c r="O140" s="9"/>
      <c r="P140" s="90">
        <v>41104</v>
      </c>
      <c r="Q140" s="102"/>
      <c r="R140" s="102"/>
      <c r="S140" s="51"/>
      <c r="T140" s="51"/>
      <c r="U140" s="51"/>
      <c r="V140" s="51"/>
      <c r="W140" s="51"/>
    </row>
    <row r="141" spans="1:23">
      <c r="A141" s="49"/>
      <c r="B141" s="50"/>
      <c r="C141" s="50"/>
      <c r="D141" s="51"/>
      <c r="E141" s="51"/>
      <c r="F141" s="51"/>
      <c r="G141" s="4" t="s">
        <v>154</v>
      </c>
      <c r="H141" s="4" t="s">
        <v>153</v>
      </c>
      <c r="I141" s="6"/>
      <c r="J141" s="6" t="s">
        <v>107</v>
      </c>
      <c r="K141" s="6"/>
      <c r="L141" s="11" t="str">
        <f t="shared" si="4"/>
        <v>$1,581,000</v>
      </c>
      <c r="M141" s="36">
        <f t="shared" si="5"/>
        <v>1514978</v>
      </c>
      <c r="N141" s="40">
        <v>66022</v>
      </c>
      <c r="O141" s="9"/>
      <c r="P141" s="90">
        <v>41123</v>
      </c>
      <c r="Q141" s="102"/>
      <c r="R141" s="102"/>
      <c r="S141" s="51"/>
      <c r="T141" s="51"/>
      <c r="U141" s="51"/>
      <c r="V141" s="51"/>
      <c r="W141" s="51"/>
    </row>
    <row r="142" spans="1:23">
      <c r="A142" s="49"/>
      <c r="B142" s="50"/>
      <c r="C142" s="50"/>
      <c r="D142" s="51"/>
      <c r="E142" s="51"/>
      <c r="F142" s="51"/>
      <c r="G142" s="4" t="s">
        <v>203</v>
      </c>
      <c r="H142" s="4" t="s">
        <v>153</v>
      </c>
      <c r="I142" s="7"/>
      <c r="J142" s="7" t="s">
        <v>107</v>
      </c>
      <c r="K142" s="7"/>
      <c r="L142" s="11" t="str">
        <f t="shared" si="4"/>
        <v>$1,581,000</v>
      </c>
      <c r="M142" s="37">
        <f t="shared" si="5"/>
        <v>1489753</v>
      </c>
      <c r="N142" s="41">
        <v>91247</v>
      </c>
      <c r="O142" s="9"/>
      <c r="P142" s="90">
        <v>41123</v>
      </c>
      <c r="Q142" s="102"/>
      <c r="R142" s="102"/>
      <c r="S142" s="51"/>
      <c r="T142" s="51"/>
      <c r="U142" s="51"/>
      <c r="V142" s="51"/>
      <c r="W142" s="51"/>
    </row>
    <row r="143" spans="1:23">
      <c r="A143" s="49"/>
      <c r="B143" s="50"/>
      <c r="C143" s="50"/>
      <c r="D143" s="51"/>
      <c r="E143" s="51"/>
      <c r="F143" s="51"/>
      <c r="G143" s="4" t="s">
        <v>234</v>
      </c>
      <c r="H143" s="4" t="s">
        <v>153</v>
      </c>
      <c r="I143" s="6"/>
      <c r="J143" s="7" t="s">
        <v>107</v>
      </c>
      <c r="K143" s="7"/>
      <c r="L143" s="11" t="str">
        <f t="shared" si="4"/>
        <v>$1,581,000</v>
      </c>
      <c r="M143" s="37">
        <f t="shared" si="5"/>
        <v>1385393</v>
      </c>
      <c r="N143" s="41">
        <v>195607</v>
      </c>
      <c r="O143" s="9"/>
      <c r="P143" s="90">
        <v>41123</v>
      </c>
      <c r="Q143" s="102"/>
      <c r="R143" s="102"/>
      <c r="S143" s="51"/>
      <c r="T143" s="51"/>
      <c r="U143" s="51"/>
      <c r="V143" s="51"/>
      <c r="W143" s="51"/>
    </row>
    <row r="144" spans="1:23">
      <c r="A144" s="49"/>
      <c r="B144" s="50"/>
      <c r="C144" s="50"/>
      <c r="D144" s="51"/>
      <c r="E144" s="51"/>
      <c r="F144" s="51"/>
      <c r="G144" s="4" t="s">
        <v>618</v>
      </c>
      <c r="H144" s="4" t="s">
        <v>153</v>
      </c>
      <c r="I144" s="7"/>
      <c r="J144" s="7" t="s">
        <v>107</v>
      </c>
      <c r="K144" s="7"/>
      <c r="L144" s="11" t="str">
        <f t="shared" si="4"/>
        <v>$1,581,000</v>
      </c>
      <c r="M144" s="37">
        <f t="shared" si="5"/>
        <v>1581000</v>
      </c>
      <c r="N144" s="41"/>
      <c r="O144" s="9"/>
      <c r="P144" s="90">
        <v>41129</v>
      </c>
      <c r="Q144" s="102"/>
      <c r="R144" s="102"/>
      <c r="S144" s="51"/>
      <c r="T144" s="51"/>
      <c r="U144" s="51"/>
      <c r="V144" s="51"/>
      <c r="W144" s="51"/>
    </row>
    <row r="145" spans="1:23">
      <c r="A145" s="49"/>
      <c r="B145" s="50"/>
      <c r="C145" s="50"/>
      <c r="D145" s="51"/>
      <c r="E145" s="51"/>
      <c r="F145" s="51"/>
      <c r="G145" s="4" t="s">
        <v>402</v>
      </c>
      <c r="H145" s="4" t="s">
        <v>153</v>
      </c>
      <c r="I145" s="7"/>
      <c r="J145" s="7" t="s">
        <v>107</v>
      </c>
      <c r="K145" s="7"/>
      <c r="L145" s="11" t="str">
        <f t="shared" si="4"/>
        <v>$1,581,000</v>
      </c>
      <c r="M145" s="37">
        <f t="shared" si="5"/>
        <v>1500621</v>
      </c>
      <c r="N145" s="41">
        <v>80379</v>
      </c>
      <c r="O145" s="9"/>
      <c r="P145" s="90">
        <v>41123</v>
      </c>
      <c r="Q145" s="102"/>
      <c r="R145" s="102"/>
      <c r="S145" s="51"/>
      <c r="T145" s="51"/>
      <c r="U145" s="51"/>
      <c r="V145" s="51"/>
      <c r="W145" s="51"/>
    </row>
    <row r="146" spans="1:23">
      <c r="A146" s="49"/>
      <c r="B146" s="50"/>
      <c r="C146" s="50"/>
      <c r="D146" s="51"/>
      <c r="E146" s="51"/>
      <c r="F146" s="51"/>
      <c r="G146" s="4" t="s">
        <v>258</v>
      </c>
      <c r="H146" s="4" t="s">
        <v>259</v>
      </c>
      <c r="I146" s="7"/>
      <c r="J146" s="6" t="s">
        <v>105</v>
      </c>
      <c r="K146" s="7"/>
      <c r="L146" s="11" t="str">
        <f t="shared" si="4"/>
        <v>$51,000</v>
      </c>
      <c r="M146" s="37">
        <f t="shared" si="5"/>
        <v>45800</v>
      </c>
      <c r="N146" s="41">
        <v>5200</v>
      </c>
      <c r="O146" s="9"/>
      <c r="P146" s="90">
        <v>41114</v>
      </c>
      <c r="Q146" s="102"/>
      <c r="R146" s="102"/>
      <c r="S146" s="51"/>
      <c r="T146" s="51"/>
      <c r="U146" s="51"/>
      <c r="V146" s="51"/>
      <c r="W146" s="51"/>
    </row>
    <row r="147" spans="1:23">
      <c r="A147" s="49"/>
      <c r="B147" s="50"/>
      <c r="C147" s="50"/>
      <c r="D147" s="51"/>
      <c r="E147" s="51"/>
      <c r="F147" s="51"/>
      <c r="G147" s="4" t="s">
        <v>33</v>
      </c>
      <c r="H147" s="4" t="s">
        <v>79</v>
      </c>
      <c r="I147" s="7"/>
      <c r="J147" s="7" t="s">
        <v>105</v>
      </c>
      <c r="K147" s="7"/>
      <c r="L147" s="11" t="str">
        <f t="shared" si="4"/>
        <v>$51,000</v>
      </c>
      <c r="M147" s="37">
        <f t="shared" si="5"/>
        <v>51000</v>
      </c>
      <c r="N147" s="41"/>
      <c r="O147" s="9"/>
      <c r="P147" s="90">
        <v>41033</v>
      </c>
      <c r="Q147" s="102"/>
      <c r="R147" s="102"/>
      <c r="S147" s="51"/>
      <c r="T147" s="51"/>
      <c r="U147" s="51"/>
      <c r="V147" s="51"/>
      <c r="W147" s="51"/>
    </row>
    <row r="148" spans="1:23">
      <c r="A148" s="49"/>
      <c r="B148" s="50"/>
      <c r="C148" s="50"/>
      <c r="D148" s="51"/>
      <c r="E148" s="51"/>
      <c r="F148" s="51"/>
      <c r="G148" s="4" t="s">
        <v>15</v>
      </c>
      <c r="H148" s="4" t="s">
        <v>63</v>
      </c>
      <c r="I148" s="6"/>
      <c r="J148" s="6" t="s">
        <v>105</v>
      </c>
      <c r="K148" s="6"/>
      <c r="L148" s="11" t="str">
        <f t="shared" si="4"/>
        <v>$51,000</v>
      </c>
      <c r="M148" s="36">
        <f t="shared" si="5"/>
        <v>51000</v>
      </c>
      <c r="N148" s="40"/>
      <c r="O148" s="9"/>
      <c r="P148" s="90">
        <v>41058</v>
      </c>
      <c r="Q148" s="102"/>
      <c r="R148" s="102"/>
      <c r="S148" s="51"/>
      <c r="T148" s="51"/>
      <c r="U148" s="51"/>
      <c r="V148" s="51"/>
      <c r="W148" s="51"/>
    </row>
    <row r="149" spans="1:23">
      <c r="A149" s="49"/>
      <c r="B149" s="50"/>
      <c r="C149" s="50"/>
      <c r="D149" s="51"/>
      <c r="E149" s="51"/>
      <c r="F149" s="51"/>
      <c r="G149" s="4" t="s">
        <v>557</v>
      </c>
      <c r="H149" s="4" t="s">
        <v>63</v>
      </c>
      <c r="I149" s="7"/>
      <c r="J149" s="7" t="s">
        <v>105</v>
      </c>
      <c r="K149" s="7"/>
      <c r="L149" s="11" t="str">
        <f t="shared" si="4"/>
        <v>$51,000</v>
      </c>
      <c r="M149" s="37">
        <f t="shared" si="5"/>
        <v>51000</v>
      </c>
      <c r="N149" s="41"/>
      <c r="O149" s="9"/>
      <c r="P149" s="90">
        <v>41058</v>
      </c>
      <c r="Q149" s="102"/>
      <c r="R149" s="102"/>
      <c r="S149" s="51"/>
      <c r="T149" s="51"/>
      <c r="U149" s="51"/>
      <c r="V149" s="51"/>
      <c r="W149" s="51"/>
    </row>
    <row r="150" spans="1:23">
      <c r="A150" s="49"/>
      <c r="B150" s="50"/>
      <c r="C150" s="50"/>
      <c r="D150" s="51"/>
      <c r="E150" s="51"/>
      <c r="F150" s="51"/>
      <c r="G150" s="4" t="s">
        <v>527</v>
      </c>
      <c r="H150" s="4" t="s">
        <v>528</v>
      </c>
      <c r="I150" s="7"/>
      <c r="J150" s="7" t="s">
        <v>106</v>
      </c>
      <c r="K150" s="7"/>
      <c r="L150" s="11" t="str">
        <f t="shared" si="4"/>
        <v>$306,000</v>
      </c>
      <c r="M150" s="37">
        <f t="shared" si="5"/>
        <v>306000</v>
      </c>
      <c r="N150" s="41"/>
      <c r="O150" s="9"/>
      <c r="P150" s="90">
        <v>41046</v>
      </c>
      <c r="Q150" s="102"/>
      <c r="R150" s="102"/>
      <c r="S150" s="51"/>
      <c r="T150" s="51"/>
      <c r="U150" s="51"/>
      <c r="V150" s="51"/>
      <c r="W150" s="51"/>
    </row>
    <row r="151" spans="1:23">
      <c r="A151" s="49"/>
      <c r="B151" s="50"/>
      <c r="C151" s="50"/>
      <c r="D151" s="51"/>
      <c r="E151" s="51"/>
      <c r="F151" s="51"/>
      <c r="G151" s="4">
        <v>118</v>
      </c>
      <c r="H151" s="4" t="s">
        <v>91</v>
      </c>
      <c r="I151" s="6"/>
      <c r="J151" s="7" t="s">
        <v>107</v>
      </c>
      <c r="K151" s="7"/>
      <c r="L151" s="11" t="str">
        <f t="shared" si="4"/>
        <v>$1,581,000</v>
      </c>
      <c r="M151" s="37">
        <f t="shared" si="5"/>
        <v>1275084</v>
      </c>
      <c r="N151" s="41">
        <v>305916</v>
      </c>
      <c r="O151" s="9"/>
      <c r="P151" s="90">
        <v>41123</v>
      </c>
      <c r="Q151" s="102"/>
      <c r="R151" s="102"/>
      <c r="S151" s="51"/>
      <c r="T151" s="51"/>
      <c r="U151" s="51"/>
      <c r="V151" s="51"/>
      <c r="W151" s="51"/>
    </row>
    <row r="152" spans="1:23">
      <c r="A152" s="49"/>
      <c r="B152" s="50"/>
      <c r="C152" s="50"/>
      <c r="D152" s="51"/>
      <c r="E152" s="51"/>
      <c r="F152" s="51"/>
      <c r="G152" s="4" t="s">
        <v>362</v>
      </c>
      <c r="H152" s="4" t="s">
        <v>91</v>
      </c>
      <c r="I152" s="32"/>
      <c r="J152" s="6" t="s">
        <v>107</v>
      </c>
      <c r="K152" s="33"/>
      <c r="L152" s="11" t="str">
        <f t="shared" si="4"/>
        <v>$1,581,000</v>
      </c>
      <c r="M152" s="37">
        <f t="shared" si="5"/>
        <v>1567400</v>
      </c>
      <c r="N152" s="41">
        <v>13600</v>
      </c>
      <c r="O152" s="9"/>
      <c r="P152" s="90">
        <v>41118</v>
      </c>
      <c r="Q152" s="102"/>
      <c r="R152" s="102"/>
      <c r="S152" s="51"/>
      <c r="T152" s="51"/>
      <c r="U152" s="51"/>
      <c r="V152" s="51"/>
      <c r="W152" s="51"/>
    </row>
    <row r="153" spans="1:23">
      <c r="A153" s="49"/>
      <c r="B153" s="50"/>
      <c r="C153" s="50"/>
      <c r="D153" s="51"/>
      <c r="E153" s="51"/>
      <c r="F153" s="51"/>
      <c r="G153" s="4" t="s">
        <v>504</v>
      </c>
      <c r="H153" s="4" t="s">
        <v>505</v>
      </c>
      <c r="I153" s="7"/>
      <c r="J153" s="7" t="s">
        <v>105</v>
      </c>
      <c r="K153" s="7"/>
      <c r="L153" s="11" t="str">
        <f t="shared" si="4"/>
        <v>$51,000</v>
      </c>
      <c r="M153" s="37">
        <f t="shared" si="5"/>
        <v>51000</v>
      </c>
      <c r="N153" s="41"/>
      <c r="O153" s="9"/>
      <c r="P153" s="90">
        <v>41042</v>
      </c>
      <c r="Q153" s="102"/>
      <c r="R153" s="102"/>
      <c r="S153" s="51"/>
      <c r="T153" s="51"/>
      <c r="U153" s="51"/>
      <c r="V153" s="51"/>
      <c r="W153" s="51"/>
    </row>
    <row r="154" spans="1:23">
      <c r="A154" s="49"/>
      <c r="B154" s="50"/>
      <c r="C154" s="50"/>
      <c r="D154" s="51"/>
      <c r="E154" s="51"/>
      <c r="F154" s="51"/>
      <c r="G154" s="4" t="s">
        <v>25</v>
      </c>
      <c r="H154" s="4" t="s">
        <v>71</v>
      </c>
      <c r="I154" s="7"/>
      <c r="J154" s="7" t="s">
        <v>105</v>
      </c>
      <c r="K154" s="7"/>
      <c r="L154" s="11" t="str">
        <f t="shared" si="4"/>
        <v>$51,000</v>
      </c>
      <c r="M154" s="37">
        <f t="shared" si="5"/>
        <v>51000</v>
      </c>
      <c r="N154" s="41"/>
      <c r="O154" s="9"/>
      <c r="P154" s="90">
        <v>40982</v>
      </c>
      <c r="Q154" s="102"/>
      <c r="R154" s="102"/>
      <c r="S154" s="51"/>
      <c r="T154" s="51"/>
      <c r="U154" s="51"/>
      <c r="V154" s="51"/>
      <c r="W154" s="51"/>
    </row>
    <row r="155" spans="1:23">
      <c r="A155" s="49"/>
      <c r="B155" s="50"/>
      <c r="C155" s="50"/>
      <c r="D155" s="51"/>
      <c r="E155" s="51"/>
      <c r="F155" s="51"/>
      <c r="G155" s="4" t="s">
        <v>602</v>
      </c>
      <c r="H155" s="4" t="s">
        <v>279</v>
      </c>
      <c r="I155" s="7"/>
      <c r="J155" s="7" t="s">
        <v>107</v>
      </c>
      <c r="K155" s="7"/>
      <c r="L155" s="11" t="str">
        <f t="shared" si="4"/>
        <v>$1,581,000</v>
      </c>
      <c r="M155" s="37">
        <f t="shared" si="5"/>
        <v>1581000</v>
      </c>
      <c r="N155" s="41"/>
      <c r="O155" s="9"/>
      <c r="P155" s="90">
        <v>41123</v>
      </c>
      <c r="Q155" s="102"/>
      <c r="R155" s="102"/>
      <c r="S155" s="51"/>
      <c r="T155" s="51"/>
      <c r="U155" s="51"/>
      <c r="V155" s="51"/>
      <c r="W155" s="51"/>
    </row>
    <row r="156" spans="1:23">
      <c r="A156" s="49"/>
      <c r="B156" s="50"/>
      <c r="C156" s="50"/>
      <c r="D156" s="51"/>
      <c r="E156" s="51"/>
      <c r="F156" s="51"/>
      <c r="G156" s="4" t="s">
        <v>279</v>
      </c>
      <c r="H156" s="4" t="s">
        <v>279</v>
      </c>
      <c r="I156" s="7"/>
      <c r="J156" s="6" t="s">
        <v>107</v>
      </c>
      <c r="K156" s="7"/>
      <c r="L156" s="11" t="str">
        <f t="shared" si="4"/>
        <v>$1,581,000</v>
      </c>
      <c r="M156" s="37">
        <f t="shared" si="5"/>
        <v>1548241</v>
      </c>
      <c r="N156" s="41">
        <v>32759</v>
      </c>
      <c r="O156" s="9"/>
      <c r="P156" s="90">
        <v>41123</v>
      </c>
      <c r="Q156" s="102"/>
      <c r="R156" s="102"/>
      <c r="S156" s="51"/>
      <c r="T156" s="51"/>
      <c r="U156" s="51"/>
      <c r="V156" s="51"/>
      <c r="W156" s="51"/>
    </row>
    <row r="157" spans="1:23">
      <c r="A157" s="49"/>
      <c r="B157" s="50"/>
      <c r="C157" s="50"/>
      <c r="D157" s="51"/>
      <c r="E157" s="51"/>
      <c r="F157" s="51"/>
      <c r="G157" s="4" t="s">
        <v>280</v>
      </c>
      <c r="H157" s="4" t="s">
        <v>279</v>
      </c>
      <c r="I157" s="7"/>
      <c r="J157" s="6" t="s">
        <v>107</v>
      </c>
      <c r="K157" s="7"/>
      <c r="L157" s="11" t="str">
        <f t="shared" si="4"/>
        <v>$1,581,000</v>
      </c>
      <c r="M157" s="37">
        <f t="shared" si="5"/>
        <v>1580990</v>
      </c>
      <c r="N157" s="41">
        <v>10</v>
      </c>
      <c r="O157" s="9"/>
      <c r="P157" s="90">
        <v>41123</v>
      </c>
      <c r="Q157" s="102"/>
      <c r="R157" s="102"/>
      <c r="S157" s="51"/>
      <c r="T157" s="51"/>
      <c r="U157" s="51"/>
      <c r="V157" s="51"/>
      <c r="W157" s="51"/>
    </row>
    <row r="158" spans="1:23">
      <c r="A158" s="49"/>
      <c r="B158" s="50"/>
      <c r="C158" s="50"/>
      <c r="D158" s="51"/>
      <c r="E158" s="51"/>
      <c r="F158" s="51"/>
      <c r="G158" s="4" t="s">
        <v>281</v>
      </c>
      <c r="H158" s="4" t="s">
        <v>279</v>
      </c>
      <c r="I158" s="7"/>
      <c r="J158" s="7" t="s">
        <v>107</v>
      </c>
      <c r="K158" s="7"/>
      <c r="L158" s="11" t="str">
        <f t="shared" si="4"/>
        <v>$1,581,000</v>
      </c>
      <c r="M158" s="37">
        <f t="shared" si="5"/>
        <v>1580070</v>
      </c>
      <c r="N158" s="41">
        <v>930</v>
      </c>
      <c r="O158" s="9"/>
      <c r="P158" s="90">
        <v>41123</v>
      </c>
      <c r="Q158" s="102"/>
      <c r="R158" s="102"/>
      <c r="S158" s="51"/>
      <c r="T158" s="51"/>
      <c r="U158" s="51"/>
      <c r="V158" s="51"/>
      <c r="W158" s="51"/>
    </row>
    <row r="159" spans="1:23">
      <c r="A159" s="49"/>
      <c r="B159" s="50"/>
      <c r="C159" s="50"/>
      <c r="D159" s="51"/>
      <c r="E159" s="51"/>
      <c r="F159" s="51"/>
      <c r="G159" s="4" t="s">
        <v>182</v>
      </c>
      <c r="H159" s="4" t="s">
        <v>183</v>
      </c>
      <c r="I159" s="7"/>
      <c r="J159" s="6" t="s">
        <v>105</v>
      </c>
      <c r="K159" s="7"/>
      <c r="L159" s="11" t="str">
        <f t="shared" si="4"/>
        <v>$51,000</v>
      </c>
      <c r="M159" s="37">
        <f t="shared" si="5"/>
        <v>51000</v>
      </c>
      <c r="N159" s="41"/>
      <c r="O159" s="9"/>
      <c r="P159" s="90">
        <v>41053</v>
      </c>
      <c r="Q159" s="102"/>
      <c r="R159" s="102"/>
      <c r="S159" s="51"/>
      <c r="T159" s="51"/>
      <c r="U159" s="51"/>
      <c r="V159" s="51"/>
      <c r="W159" s="51"/>
    </row>
    <row r="160" spans="1:23">
      <c r="A160" s="49"/>
      <c r="B160" s="50"/>
      <c r="C160" s="50"/>
      <c r="D160" s="51"/>
      <c r="E160" s="51"/>
      <c r="F160" s="51"/>
      <c r="G160" s="4" t="s">
        <v>16</v>
      </c>
      <c r="H160" s="4" t="s">
        <v>64</v>
      </c>
      <c r="I160" s="6"/>
      <c r="J160" s="6" t="s">
        <v>105</v>
      </c>
      <c r="K160" s="6"/>
      <c r="L160" s="11" t="str">
        <f t="shared" si="4"/>
        <v>$51,000</v>
      </c>
      <c r="M160" s="36">
        <f t="shared" si="5"/>
        <v>51000</v>
      </c>
      <c r="N160" s="40"/>
      <c r="O160" s="9"/>
      <c r="P160" s="90">
        <v>40998</v>
      </c>
      <c r="Q160" s="102"/>
      <c r="R160" s="102"/>
      <c r="S160" s="51"/>
      <c r="T160" s="51"/>
      <c r="U160" s="51"/>
      <c r="V160" s="51"/>
      <c r="W160" s="51"/>
    </row>
    <row r="161" spans="1:23">
      <c r="A161" s="49"/>
      <c r="B161" s="50"/>
      <c r="C161" s="50"/>
      <c r="D161" s="51"/>
      <c r="E161" s="51"/>
      <c r="F161" s="51"/>
      <c r="G161" s="4" t="s">
        <v>24</v>
      </c>
      <c r="H161" s="4" t="s">
        <v>64</v>
      </c>
      <c r="I161" s="7"/>
      <c r="J161" s="7" t="s">
        <v>105</v>
      </c>
      <c r="K161" s="7"/>
      <c r="L161" s="11" t="str">
        <f t="shared" si="4"/>
        <v>$51,000</v>
      </c>
      <c r="M161" s="37">
        <f t="shared" si="5"/>
        <v>51000</v>
      </c>
      <c r="N161" s="41"/>
      <c r="O161" s="9"/>
      <c r="P161" s="90">
        <v>40998</v>
      </c>
      <c r="Q161" s="102"/>
      <c r="R161" s="102"/>
      <c r="S161" s="51"/>
      <c r="T161" s="51"/>
      <c r="U161" s="51"/>
      <c r="V161" s="51"/>
      <c r="W161" s="51"/>
    </row>
    <row r="162" spans="1:23">
      <c r="A162" s="49"/>
      <c r="B162" s="50"/>
      <c r="C162" s="50"/>
      <c r="D162" s="51"/>
      <c r="E162" s="51"/>
      <c r="F162" s="51"/>
      <c r="G162" s="4" t="s">
        <v>588</v>
      </c>
      <c r="H162" s="4" t="s">
        <v>589</v>
      </c>
      <c r="I162" s="7"/>
      <c r="J162" s="7" t="s">
        <v>105</v>
      </c>
      <c r="K162" s="7"/>
      <c r="L162" s="11" t="str">
        <f t="shared" si="4"/>
        <v>$51,000</v>
      </c>
      <c r="M162" s="37">
        <f t="shared" si="5"/>
        <v>51000</v>
      </c>
      <c r="N162" s="41"/>
      <c r="O162" s="9"/>
      <c r="P162" s="90">
        <v>41114</v>
      </c>
      <c r="Q162" s="102"/>
      <c r="R162" s="102"/>
      <c r="S162" s="51"/>
      <c r="T162" s="51"/>
      <c r="U162" s="51"/>
      <c r="V162" s="51"/>
      <c r="W162" s="51"/>
    </row>
    <row r="163" spans="1:23">
      <c r="A163" s="49"/>
      <c r="B163" s="50"/>
      <c r="C163" s="50"/>
      <c r="D163" s="51"/>
      <c r="E163" s="51"/>
      <c r="F163" s="51"/>
      <c r="G163" s="4" t="s">
        <v>27</v>
      </c>
      <c r="H163" s="4" t="s">
        <v>73</v>
      </c>
      <c r="I163" s="7"/>
      <c r="J163" s="7" t="s">
        <v>105</v>
      </c>
      <c r="K163" s="7"/>
      <c r="L163" s="11" t="str">
        <f t="shared" si="4"/>
        <v>$51,000</v>
      </c>
      <c r="M163" s="37">
        <f t="shared" si="5"/>
        <v>51000</v>
      </c>
      <c r="N163" s="41"/>
      <c r="O163" s="9"/>
      <c r="P163" s="90">
        <v>40975</v>
      </c>
      <c r="Q163" s="102"/>
      <c r="R163" s="102"/>
      <c r="S163" s="51"/>
      <c r="T163" s="51"/>
      <c r="U163" s="51"/>
      <c r="V163" s="51"/>
      <c r="W163" s="51"/>
    </row>
    <row r="164" spans="1:23">
      <c r="A164" s="49"/>
      <c r="B164" s="50"/>
      <c r="C164" s="50"/>
      <c r="D164" s="51"/>
      <c r="E164" s="51"/>
      <c r="F164" s="51"/>
      <c r="G164" s="4" t="s">
        <v>304</v>
      </c>
      <c r="H164" s="4" t="s">
        <v>305</v>
      </c>
      <c r="I164" s="7"/>
      <c r="J164" s="7" t="s">
        <v>105</v>
      </c>
      <c r="K164" s="7"/>
      <c r="L164" s="11" t="str">
        <f t="shared" si="4"/>
        <v>$51,000</v>
      </c>
      <c r="M164" s="37">
        <f t="shared" si="5"/>
        <v>51000</v>
      </c>
      <c r="N164" s="41"/>
      <c r="O164" s="9"/>
      <c r="P164" s="90">
        <v>40991</v>
      </c>
      <c r="Q164" s="102"/>
      <c r="R164" s="102"/>
      <c r="S164" s="51"/>
      <c r="T164" s="51"/>
      <c r="U164" s="51"/>
      <c r="V164" s="51"/>
      <c r="W164" s="51"/>
    </row>
    <row r="165" spans="1:23">
      <c r="A165" s="49"/>
      <c r="B165" s="50"/>
      <c r="C165" s="50"/>
      <c r="D165" s="51"/>
      <c r="E165" s="51"/>
      <c r="F165" s="51"/>
      <c r="G165" s="4" t="s">
        <v>456</v>
      </c>
      <c r="H165" s="4" t="s">
        <v>457</v>
      </c>
      <c r="I165" s="7"/>
      <c r="J165" s="7" t="s">
        <v>105</v>
      </c>
      <c r="K165" s="7"/>
      <c r="L165" s="11" t="str">
        <f t="shared" si="4"/>
        <v>$51,000</v>
      </c>
      <c r="M165" s="37">
        <f t="shared" si="5"/>
        <v>51000</v>
      </c>
      <c r="N165" s="41"/>
      <c r="O165" s="9"/>
      <c r="P165" s="90">
        <v>41008</v>
      </c>
      <c r="Q165" s="102"/>
      <c r="R165" s="102"/>
      <c r="S165" s="51"/>
      <c r="T165" s="51"/>
      <c r="U165" s="51"/>
      <c r="V165" s="51"/>
      <c r="W165" s="51"/>
    </row>
    <row r="166" spans="1:23">
      <c r="A166" s="49"/>
      <c r="B166" s="50"/>
      <c r="C166" s="50"/>
      <c r="D166" s="51"/>
      <c r="E166" s="51"/>
      <c r="F166" s="51"/>
      <c r="G166" s="4" t="s">
        <v>264</v>
      </c>
      <c r="H166" s="4" t="s">
        <v>265</v>
      </c>
      <c r="I166" s="7"/>
      <c r="J166" s="6" t="s">
        <v>105</v>
      </c>
      <c r="K166" s="7"/>
      <c r="L166" s="11" t="str">
        <f t="shared" si="4"/>
        <v>$51,000</v>
      </c>
      <c r="M166" s="37">
        <f t="shared" si="5"/>
        <v>51000</v>
      </c>
      <c r="N166" s="41"/>
      <c r="O166" s="9"/>
      <c r="P166" s="90">
        <v>41036</v>
      </c>
      <c r="Q166" s="102"/>
      <c r="R166" s="102"/>
      <c r="S166" s="51"/>
      <c r="T166" s="51"/>
      <c r="U166" s="51"/>
      <c r="V166" s="51"/>
      <c r="W166" s="51"/>
    </row>
    <row r="167" spans="1:23">
      <c r="A167" s="49"/>
      <c r="B167" s="50"/>
      <c r="C167" s="50"/>
      <c r="D167" s="51"/>
      <c r="E167" s="51"/>
      <c r="F167" s="51"/>
      <c r="G167" s="4" t="s">
        <v>232</v>
      </c>
      <c r="H167" s="4" t="s">
        <v>233</v>
      </c>
      <c r="I167" s="7"/>
      <c r="J167" s="6" t="s">
        <v>105</v>
      </c>
      <c r="K167" s="7"/>
      <c r="L167" s="11" t="str">
        <f t="shared" si="4"/>
        <v>$51,000</v>
      </c>
      <c r="M167" s="37">
        <f t="shared" si="5"/>
        <v>50250</v>
      </c>
      <c r="N167" s="41">
        <v>750</v>
      </c>
      <c r="O167" s="9"/>
      <c r="P167" s="90">
        <v>41118</v>
      </c>
      <c r="Q167" s="102"/>
      <c r="R167" s="102"/>
      <c r="S167" s="51"/>
      <c r="T167" s="51"/>
      <c r="U167" s="51"/>
      <c r="V167" s="51"/>
      <c r="W167" s="51"/>
    </row>
    <row r="168" spans="1:23">
      <c r="A168" s="49"/>
      <c r="B168" s="50"/>
      <c r="C168" s="50"/>
      <c r="D168" s="51"/>
      <c r="E168" s="51"/>
      <c r="F168" s="51"/>
      <c r="G168" s="4" t="s">
        <v>101</v>
      </c>
      <c r="H168" s="4" t="s">
        <v>100</v>
      </c>
      <c r="I168" s="7"/>
      <c r="J168" s="6" t="s">
        <v>105</v>
      </c>
      <c r="K168" s="7"/>
      <c r="L168" s="11" t="str">
        <f t="shared" si="4"/>
        <v>$51,000</v>
      </c>
      <c r="M168" s="37">
        <f t="shared" si="5"/>
        <v>51000</v>
      </c>
      <c r="N168" s="41"/>
      <c r="O168" s="9"/>
      <c r="P168" s="90">
        <v>41105</v>
      </c>
      <c r="Q168" s="102"/>
      <c r="R168" s="102"/>
      <c r="S168" s="51"/>
      <c r="T168" s="51"/>
      <c r="U168" s="51"/>
      <c r="V168" s="51"/>
      <c r="W168" s="51"/>
    </row>
    <row r="169" spans="1:23">
      <c r="A169" s="49"/>
      <c r="B169" s="50"/>
      <c r="C169" s="50"/>
      <c r="D169" s="51"/>
      <c r="E169" s="51"/>
      <c r="F169" s="51"/>
      <c r="G169" s="4" t="s">
        <v>298</v>
      </c>
      <c r="H169" s="4" t="s">
        <v>299</v>
      </c>
      <c r="I169" s="7"/>
      <c r="J169" s="7" t="s">
        <v>107</v>
      </c>
      <c r="K169" s="7"/>
      <c r="L169" s="11" t="str">
        <f t="shared" si="4"/>
        <v>$1,581,000</v>
      </c>
      <c r="M169" s="37">
        <f t="shared" si="5"/>
        <v>1581000</v>
      </c>
      <c r="N169" s="41"/>
      <c r="O169" s="9"/>
      <c r="P169" s="90">
        <v>41082</v>
      </c>
      <c r="Q169" s="102"/>
      <c r="R169" s="102"/>
      <c r="S169" s="51"/>
      <c r="T169" s="51"/>
      <c r="U169" s="51"/>
      <c r="V169" s="51"/>
      <c r="W169" s="51"/>
    </row>
    <row r="170" spans="1:23">
      <c r="A170" s="49"/>
      <c r="B170" s="50"/>
      <c r="C170" s="50"/>
      <c r="D170" s="51"/>
      <c r="E170" s="51"/>
      <c r="F170" s="51"/>
      <c r="G170" s="4" t="s">
        <v>399</v>
      </c>
      <c r="H170" s="4" t="s">
        <v>299</v>
      </c>
      <c r="I170" s="7"/>
      <c r="J170" s="6" t="s">
        <v>107</v>
      </c>
      <c r="K170" s="7"/>
      <c r="L170" s="11" t="str">
        <f t="shared" si="4"/>
        <v>$1,581,000</v>
      </c>
      <c r="M170" s="37">
        <f t="shared" si="5"/>
        <v>1581000</v>
      </c>
      <c r="N170" s="41"/>
      <c r="O170" s="9"/>
      <c r="P170" s="90">
        <v>41086</v>
      </c>
      <c r="Q170" s="102"/>
      <c r="R170" s="102"/>
      <c r="S170" s="51"/>
      <c r="T170" s="51"/>
      <c r="U170" s="51"/>
      <c r="V170" s="51"/>
      <c r="W170" s="51"/>
    </row>
    <row r="171" spans="1:23">
      <c r="A171" s="49"/>
      <c r="B171" s="50"/>
      <c r="C171" s="50"/>
      <c r="D171" s="51"/>
      <c r="E171" s="51"/>
      <c r="F171" s="51"/>
      <c r="G171" s="4" t="s">
        <v>571</v>
      </c>
      <c r="H171" s="4" t="s">
        <v>299</v>
      </c>
      <c r="I171" s="7"/>
      <c r="J171" s="7" t="s">
        <v>107</v>
      </c>
      <c r="K171" s="7"/>
      <c r="L171" s="11" t="str">
        <f t="shared" si="4"/>
        <v>$1,581,000</v>
      </c>
      <c r="M171" s="37">
        <f t="shared" si="5"/>
        <v>1581000</v>
      </c>
      <c r="N171" s="41"/>
      <c r="O171" s="9"/>
      <c r="P171" s="90">
        <v>41085</v>
      </c>
      <c r="Q171" s="102"/>
      <c r="R171" s="102"/>
      <c r="S171" s="51"/>
      <c r="T171" s="51"/>
      <c r="U171" s="51"/>
      <c r="V171" s="51"/>
      <c r="W171" s="51"/>
    </row>
    <row r="172" spans="1:23">
      <c r="A172" s="49"/>
      <c r="B172" s="50"/>
      <c r="C172" s="50"/>
      <c r="D172" s="51"/>
      <c r="E172" s="51"/>
      <c r="F172" s="51"/>
      <c r="G172" s="4" t="s">
        <v>311</v>
      </c>
      <c r="H172" s="4" t="s">
        <v>312</v>
      </c>
      <c r="I172" s="7"/>
      <c r="J172" s="7" t="s">
        <v>105</v>
      </c>
      <c r="K172" s="7"/>
      <c r="L172" s="11" t="str">
        <f t="shared" si="4"/>
        <v>$51,000</v>
      </c>
      <c r="M172" s="37">
        <f t="shared" si="5"/>
        <v>51000</v>
      </c>
      <c r="N172" s="41"/>
      <c r="O172" s="9"/>
      <c r="P172" s="90">
        <v>40987</v>
      </c>
      <c r="Q172" s="102"/>
      <c r="R172" s="102"/>
      <c r="S172" s="51"/>
      <c r="T172" s="51"/>
      <c r="U172" s="51"/>
      <c r="V172" s="51"/>
      <c r="W172" s="51"/>
    </row>
    <row r="173" spans="1:23">
      <c r="A173" s="49"/>
      <c r="B173" s="50"/>
      <c r="C173" s="50"/>
      <c r="D173" s="51"/>
      <c r="E173" s="51"/>
      <c r="F173" s="51"/>
      <c r="G173" s="4" t="s">
        <v>316</v>
      </c>
      <c r="H173" s="4" t="s">
        <v>317</v>
      </c>
      <c r="I173" s="7"/>
      <c r="J173" s="7" t="s">
        <v>105</v>
      </c>
      <c r="K173" s="7"/>
      <c r="L173" s="11" t="str">
        <f t="shared" si="4"/>
        <v>$51,000</v>
      </c>
      <c r="M173" s="37">
        <f t="shared" si="5"/>
        <v>51000</v>
      </c>
      <c r="N173" s="41"/>
      <c r="O173" s="9"/>
      <c r="P173" s="90">
        <v>41094</v>
      </c>
      <c r="Q173" s="102"/>
      <c r="R173" s="102"/>
      <c r="S173" s="51"/>
      <c r="T173" s="51"/>
      <c r="U173" s="51"/>
      <c r="V173" s="51"/>
      <c r="W173" s="51"/>
    </row>
    <row r="174" spans="1:23">
      <c r="A174" s="49"/>
      <c r="B174" s="50"/>
      <c r="C174" s="50"/>
      <c r="D174" s="51"/>
      <c r="E174" s="51"/>
      <c r="F174" s="51"/>
      <c r="G174" s="4" t="s">
        <v>322</v>
      </c>
      <c r="H174" s="4" t="s">
        <v>322</v>
      </c>
      <c r="I174" s="7"/>
      <c r="J174" s="7" t="s">
        <v>105</v>
      </c>
      <c r="K174" s="7"/>
      <c r="L174" s="11" t="str">
        <f t="shared" si="4"/>
        <v>$51,000</v>
      </c>
      <c r="M174" s="37">
        <f t="shared" si="5"/>
        <v>51000</v>
      </c>
      <c r="N174" s="41"/>
      <c r="O174" s="9"/>
      <c r="P174" s="90">
        <v>41061</v>
      </c>
      <c r="Q174" s="102"/>
      <c r="R174" s="102"/>
      <c r="S174" s="51"/>
      <c r="T174" s="51"/>
      <c r="U174" s="51"/>
      <c r="V174" s="51"/>
      <c r="W174" s="51"/>
    </row>
    <row r="175" spans="1:23">
      <c r="A175" s="49"/>
      <c r="B175" s="50"/>
      <c r="C175" s="50"/>
      <c r="D175" s="51"/>
      <c r="E175" s="51"/>
      <c r="F175" s="51"/>
      <c r="G175" s="4" t="s">
        <v>344</v>
      </c>
      <c r="H175" s="4" t="s">
        <v>345</v>
      </c>
      <c r="I175" s="7"/>
      <c r="J175" s="6" t="s">
        <v>105</v>
      </c>
      <c r="K175" s="7"/>
      <c r="L175" s="11" t="str">
        <f t="shared" si="4"/>
        <v>$51,000</v>
      </c>
      <c r="M175" s="37">
        <f t="shared" si="5"/>
        <v>51000</v>
      </c>
      <c r="N175" s="41"/>
      <c r="O175" s="9"/>
      <c r="P175" s="90">
        <v>41106</v>
      </c>
      <c r="Q175" s="102"/>
      <c r="R175" s="102"/>
      <c r="S175" s="51"/>
      <c r="T175" s="51"/>
      <c r="U175" s="51"/>
      <c r="V175" s="51"/>
      <c r="W175" s="51"/>
    </row>
    <row r="176" spans="1:23">
      <c r="A176" s="49"/>
      <c r="B176" s="50"/>
      <c r="C176" s="50"/>
      <c r="D176" s="51"/>
      <c r="E176" s="51"/>
      <c r="F176" s="51"/>
      <c r="G176" s="4" t="s">
        <v>96</v>
      </c>
      <c r="H176" s="4" t="s">
        <v>95</v>
      </c>
      <c r="I176" s="7"/>
      <c r="J176" s="7" t="s">
        <v>105</v>
      </c>
      <c r="K176" s="7"/>
      <c r="L176" s="11" t="str">
        <f t="shared" si="4"/>
        <v>$51,000</v>
      </c>
      <c r="M176" s="37">
        <f t="shared" si="5"/>
        <v>51000</v>
      </c>
      <c r="N176" s="41"/>
      <c r="O176" s="9"/>
      <c r="P176" s="90">
        <v>41079</v>
      </c>
      <c r="Q176" s="102"/>
      <c r="R176" s="102"/>
      <c r="S176" s="51"/>
      <c r="T176" s="51"/>
      <c r="U176" s="51"/>
      <c r="V176" s="51"/>
      <c r="W176" s="51"/>
    </row>
    <row r="177" spans="1:23">
      <c r="A177" s="49"/>
      <c r="B177" s="50"/>
      <c r="C177" s="50"/>
      <c r="D177" s="51"/>
      <c r="E177" s="51"/>
      <c r="F177" s="51"/>
      <c r="G177" s="4" t="s">
        <v>542</v>
      </c>
      <c r="H177" s="4" t="s">
        <v>543</v>
      </c>
      <c r="I177" s="6"/>
      <c r="J177" s="6" t="s">
        <v>105</v>
      </c>
      <c r="K177" s="6"/>
      <c r="L177" s="11" t="str">
        <f t="shared" si="4"/>
        <v>$51,000</v>
      </c>
      <c r="M177" s="36">
        <f t="shared" si="5"/>
        <v>51000</v>
      </c>
      <c r="N177" s="40"/>
      <c r="O177" s="9"/>
      <c r="P177" s="90">
        <v>41077</v>
      </c>
      <c r="Q177" s="102"/>
      <c r="R177" s="102"/>
      <c r="S177" s="51"/>
      <c r="T177" s="51"/>
      <c r="U177" s="51"/>
      <c r="V177" s="51"/>
      <c r="W177" s="51"/>
    </row>
    <row r="178" spans="1:23">
      <c r="A178" s="49"/>
      <c r="B178" s="50"/>
      <c r="C178" s="50"/>
      <c r="D178" s="51"/>
      <c r="E178" s="51"/>
      <c r="F178" s="51"/>
      <c r="G178" s="4" t="s">
        <v>34</v>
      </c>
      <c r="H178" s="4" t="s">
        <v>80</v>
      </c>
      <c r="I178" s="7"/>
      <c r="J178" s="6" t="s">
        <v>106</v>
      </c>
      <c r="K178" s="7"/>
      <c r="L178" s="11" t="str">
        <f t="shared" si="4"/>
        <v>$306,000</v>
      </c>
      <c r="M178" s="37">
        <f t="shared" si="5"/>
        <v>306000</v>
      </c>
      <c r="N178" s="41"/>
      <c r="O178" s="9"/>
      <c r="P178" s="90">
        <v>41007</v>
      </c>
      <c r="Q178" s="102"/>
      <c r="R178" s="102"/>
      <c r="S178" s="51"/>
      <c r="T178" s="51"/>
      <c r="U178" s="51"/>
      <c r="V178" s="51"/>
      <c r="W178" s="51"/>
    </row>
    <row r="179" spans="1:23">
      <c r="A179" s="49"/>
      <c r="B179" s="50"/>
      <c r="C179" s="50"/>
      <c r="D179" s="51"/>
      <c r="E179" s="51"/>
      <c r="F179" s="51"/>
      <c r="G179" s="4" t="s">
        <v>354</v>
      </c>
      <c r="H179" s="4" t="s">
        <v>354</v>
      </c>
      <c r="I179" s="7"/>
      <c r="J179" s="6" t="s">
        <v>105</v>
      </c>
      <c r="K179" s="7"/>
      <c r="L179" s="11" t="str">
        <f t="shared" si="4"/>
        <v>$51,000</v>
      </c>
      <c r="M179" s="37">
        <f t="shared" si="5"/>
        <v>51000</v>
      </c>
      <c r="N179" s="41"/>
      <c r="O179" s="9"/>
      <c r="P179" s="90">
        <v>41094</v>
      </c>
      <c r="Q179" s="102"/>
      <c r="R179" s="102"/>
      <c r="S179" s="51"/>
      <c r="T179" s="51"/>
      <c r="U179" s="51"/>
      <c r="V179" s="51"/>
      <c r="W179" s="51"/>
    </row>
    <row r="180" spans="1:23">
      <c r="A180" s="49"/>
      <c r="B180" s="50"/>
      <c r="C180" s="50"/>
      <c r="D180" s="51"/>
      <c r="E180" s="51"/>
      <c r="F180" s="51"/>
      <c r="G180" s="4" t="s">
        <v>412</v>
      </c>
      <c r="H180" s="4" t="s">
        <v>413</v>
      </c>
      <c r="I180" s="7"/>
      <c r="J180" s="7" t="s">
        <v>105</v>
      </c>
      <c r="K180" s="7"/>
      <c r="L180" s="11" t="str">
        <f t="shared" si="4"/>
        <v>$51,000</v>
      </c>
      <c r="M180" s="37">
        <f t="shared" si="5"/>
        <v>51000</v>
      </c>
      <c r="N180" s="41"/>
      <c r="O180" s="9"/>
      <c r="P180" s="90">
        <v>41075</v>
      </c>
      <c r="Q180" s="102"/>
      <c r="R180" s="102"/>
      <c r="S180" s="51"/>
      <c r="T180" s="51"/>
      <c r="U180" s="51"/>
      <c r="V180" s="51"/>
      <c r="W180" s="51"/>
    </row>
    <row r="181" spans="1:23">
      <c r="A181" s="49"/>
      <c r="B181" s="50"/>
      <c r="C181" s="50"/>
      <c r="D181" s="51"/>
      <c r="E181" s="51"/>
      <c r="F181" s="51"/>
      <c r="G181" s="4" t="s">
        <v>119</v>
      </c>
      <c r="H181" s="4" t="s">
        <v>120</v>
      </c>
      <c r="I181" s="7"/>
      <c r="J181" s="7" t="s">
        <v>105</v>
      </c>
      <c r="K181" s="7"/>
      <c r="L181" s="11" t="str">
        <f t="shared" si="4"/>
        <v>$51,000</v>
      </c>
      <c r="M181" s="37">
        <f t="shared" si="5"/>
        <v>51000</v>
      </c>
      <c r="N181" s="41"/>
      <c r="O181" s="9"/>
      <c r="P181" s="90">
        <v>41044</v>
      </c>
      <c r="Q181" s="102"/>
      <c r="R181" s="102"/>
      <c r="S181" s="51"/>
      <c r="T181" s="51"/>
      <c r="U181" s="51"/>
      <c r="V181" s="51"/>
      <c r="W181" s="51"/>
    </row>
    <row r="182" spans="1:23">
      <c r="A182" s="49"/>
      <c r="B182" s="50"/>
      <c r="C182" s="50"/>
      <c r="D182" s="51"/>
      <c r="E182" s="51"/>
      <c r="F182" s="51"/>
      <c r="G182" s="4" t="s">
        <v>92</v>
      </c>
      <c r="H182" s="4" t="s">
        <v>90</v>
      </c>
      <c r="I182" s="7"/>
      <c r="J182" s="6" t="s">
        <v>108</v>
      </c>
      <c r="K182" s="7"/>
      <c r="L182" s="11" t="str">
        <f t="shared" si="4"/>
        <v>$0</v>
      </c>
      <c r="M182" s="37">
        <f t="shared" si="5"/>
        <v>0</v>
      </c>
      <c r="N182" s="41"/>
      <c r="O182" s="9"/>
      <c r="P182" s="90">
        <v>40980</v>
      </c>
      <c r="Q182" s="102"/>
      <c r="R182" s="102"/>
      <c r="S182" s="51"/>
      <c r="T182" s="51"/>
      <c r="U182" s="51"/>
      <c r="V182" s="51"/>
      <c r="W182" s="51"/>
    </row>
    <row r="183" spans="1:23">
      <c r="A183" s="49"/>
      <c r="B183" s="50"/>
      <c r="C183" s="50"/>
      <c r="D183" s="51"/>
      <c r="E183" s="51"/>
      <c r="F183" s="51"/>
      <c r="G183" s="4" t="s">
        <v>149</v>
      </c>
      <c r="H183" s="4" t="s">
        <v>148</v>
      </c>
      <c r="I183" s="6"/>
      <c r="J183" s="6" t="s">
        <v>106</v>
      </c>
      <c r="K183" s="6"/>
      <c r="L183" s="11" t="str">
        <f t="shared" si="4"/>
        <v>$306,000</v>
      </c>
      <c r="M183" s="36">
        <f t="shared" si="5"/>
        <v>285899</v>
      </c>
      <c r="N183" s="40">
        <v>20101</v>
      </c>
      <c r="O183" s="9"/>
      <c r="P183" s="90">
        <v>41123</v>
      </c>
      <c r="Q183" s="102"/>
      <c r="R183" s="102"/>
      <c r="S183" s="51"/>
      <c r="T183" s="51"/>
      <c r="U183" s="51"/>
      <c r="V183" s="51"/>
      <c r="W183" s="51"/>
    </row>
    <row r="184" spans="1:23">
      <c r="A184" s="49"/>
      <c r="B184" s="50"/>
      <c r="C184" s="50"/>
      <c r="D184" s="51"/>
      <c r="E184" s="51"/>
      <c r="F184" s="51"/>
      <c r="G184" s="4" t="s">
        <v>569</v>
      </c>
      <c r="H184" s="4" t="s">
        <v>570</v>
      </c>
      <c r="I184" s="7"/>
      <c r="J184" s="7" t="s">
        <v>105</v>
      </c>
      <c r="K184" s="7"/>
      <c r="L184" s="11" t="str">
        <f t="shared" si="4"/>
        <v>$51,000</v>
      </c>
      <c r="M184" s="37">
        <f t="shared" si="5"/>
        <v>51000</v>
      </c>
      <c r="N184" s="41"/>
      <c r="O184" s="9"/>
      <c r="P184" s="90">
        <v>41080</v>
      </c>
      <c r="Q184" s="102"/>
      <c r="R184" s="102"/>
      <c r="S184" s="51"/>
      <c r="T184" s="51"/>
      <c r="U184" s="51"/>
      <c r="V184" s="51"/>
      <c r="W184" s="51"/>
    </row>
    <row r="185" spans="1:23">
      <c r="A185" s="49"/>
      <c r="B185" s="50"/>
      <c r="C185" s="50"/>
      <c r="D185" s="51"/>
      <c r="E185" s="51"/>
      <c r="F185" s="51"/>
      <c r="G185" s="4" t="s">
        <v>534</v>
      </c>
      <c r="H185" s="4" t="s">
        <v>535</v>
      </c>
      <c r="I185" s="7"/>
      <c r="J185" s="7" t="s">
        <v>107</v>
      </c>
      <c r="K185" s="7"/>
      <c r="L185" s="11" t="str">
        <f t="shared" si="4"/>
        <v>$1,581,000</v>
      </c>
      <c r="M185" s="37">
        <f t="shared" si="5"/>
        <v>1581000</v>
      </c>
      <c r="N185" s="41"/>
      <c r="O185" s="9"/>
      <c r="P185" s="90">
        <v>41118</v>
      </c>
      <c r="Q185" s="102"/>
      <c r="R185" s="102"/>
      <c r="S185" s="51"/>
      <c r="T185" s="51"/>
      <c r="U185" s="51"/>
      <c r="V185" s="51"/>
      <c r="W185" s="51"/>
    </row>
    <row r="186" spans="1:23">
      <c r="A186" s="49"/>
      <c r="B186" s="50"/>
      <c r="C186" s="50"/>
      <c r="D186" s="51"/>
      <c r="E186" s="51"/>
      <c r="F186" s="51"/>
      <c r="G186" s="4" t="s">
        <v>563</v>
      </c>
      <c r="H186" s="4" t="s">
        <v>535</v>
      </c>
      <c r="I186" s="7"/>
      <c r="J186" s="7" t="s">
        <v>107</v>
      </c>
      <c r="K186" s="7"/>
      <c r="L186" s="11" t="str">
        <f t="shared" si="4"/>
        <v>$1,581,000</v>
      </c>
      <c r="M186" s="37">
        <f t="shared" si="5"/>
        <v>1551150</v>
      </c>
      <c r="N186" s="41">
        <v>29850</v>
      </c>
      <c r="O186" s="9"/>
      <c r="P186" s="90">
        <v>41123</v>
      </c>
      <c r="Q186" s="102"/>
      <c r="R186" s="102"/>
      <c r="S186" s="51"/>
      <c r="T186" s="51"/>
      <c r="U186" s="51"/>
      <c r="V186" s="51"/>
      <c r="W186" s="51"/>
    </row>
    <row r="187" spans="1:23">
      <c r="A187" s="49"/>
      <c r="B187" s="50"/>
      <c r="C187" s="50"/>
      <c r="D187" s="51"/>
      <c r="E187" s="51"/>
      <c r="F187" s="51"/>
      <c r="G187" s="4" t="s">
        <v>170</v>
      </c>
      <c r="H187" s="4" t="s">
        <v>171</v>
      </c>
      <c r="I187" s="7"/>
      <c r="J187" s="7" t="s">
        <v>109</v>
      </c>
      <c r="K187" s="7"/>
      <c r="L187" s="11" t="str">
        <f t="shared" si="4"/>
        <v>$0</v>
      </c>
      <c r="M187" s="37">
        <f t="shared" si="5"/>
        <v>-367829</v>
      </c>
      <c r="N187" s="41">
        <v>367829</v>
      </c>
      <c r="O187" s="9"/>
      <c r="P187" s="90">
        <v>41117</v>
      </c>
      <c r="Q187" s="102"/>
      <c r="R187" s="102"/>
      <c r="S187" s="51"/>
      <c r="T187" s="51"/>
      <c r="U187" s="51"/>
      <c r="V187" s="51"/>
      <c r="W187" s="51"/>
    </row>
    <row r="188" spans="1:23">
      <c r="A188" s="49"/>
      <c r="B188" s="50"/>
      <c r="C188" s="50"/>
      <c r="D188" s="51"/>
      <c r="E188" s="51"/>
      <c r="F188" s="51"/>
      <c r="G188" s="4" t="s">
        <v>521</v>
      </c>
      <c r="H188" s="4" t="s">
        <v>171</v>
      </c>
      <c r="I188" s="7"/>
      <c r="J188" s="7" t="s">
        <v>109</v>
      </c>
      <c r="K188" s="7"/>
      <c r="L188" s="11" t="str">
        <f t="shared" si="4"/>
        <v>$0</v>
      </c>
      <c r="M188" s="37">
        <f t="shared" si="5"/>
        <v>-6600</v>
      </c>
      <c r="N188" s="41">
        <v>6600</v>
      </c>
      <c r="O188" s="9"/>
      <c r="P188" s="90">
        <v>41117</v>
      </c>
      <c r="Q188" s="102"/>
      <c r="R188" s="102"/>
      <c r="S188" s="51"/>
      <c r="T188" s="51"/>
      <c r="U188" s="51"/>
      <c r="V188" s="51"/>
      <c r="W188" s="51"/>
    </row>
    <row r="189" spans="1:23">
      <c r="A189" s="49"/>
      <c r="B189" s="50"/>
      <c r="C189" s="50"/>
      <c r="D189" s="51"/>
      <c r="E189" s="51"/>
      <c r="F189" s="51"/>
      <c r="G189" s="4" t="s">
        <v>579</v>
      </c>
      <c r="H189" s="4" t="s">
        <v>171</v>
      </c>
      <c r="I189" s="7"/>
      <c r="J189" s="7" t="s">
        <v>109</v>
      </c>
      <c r="K189" s="7"/>
      <c r="L189" s="11" t="str">
        <f t="shared" si="4"/>
        <v>$0</v>
      </c>
      <c r="M189" s="37">
        <f t="shared" si="5"/>
        <v>-12960</v>
      </c>
      <c r="N189" s="41">
        <v>12960</v>
      </c>
      <c r="O189" s="9"/>
      <c r="P189" s="90">
        <v>41117</v>
      </c>
      <c r="Q189" s="102"/>
      <c r="R189" s="102"/>
      <c r="S189" s="51"/>
      <c r="T189" s="51"/>
      <c r="U189" s="51"/>
      <c r="V189" s="51"/>
      <c r="W189" s="51"/>
    </row>
    <row r="190" spans="1:23">
      <c r="A190" s="49"/>
      <c r="B190" s="50"/>
      <c r="C190" s="50"/>
      <c r="D190" s="51"/>
      <c r="E190" s="51"/>
      <c r="F190" s="51"/>
      <c r="G190" s="4" t="s">
        <v>359</v>
      </c>
      <c r="H190" s="4" t="s">
        <v>360</v>
      </c>
      <c r="I190" s="7"/>
      <c r="J190" s="6" t="s">
        <v>105</v>
      </c>
      <c r="K190" s="7"/>
      <c r="L190" s="11" t="str">
        <f t="shared" si="4"/>
        <v>$51,000</v>
      </c>
      <c r="M190" s="37">
        <f t="shared" si="5"/>
        <v>51000</v>
      </c>
      <c r="N190" s="41"/>
      <c r="O190" s="9"/>
      <c r="P190" s="90">
        <v>40972</v>
      </c>
      <c r="Q190" s="102"/>
      <c r="R190" s="102"/>
      <c r="S190" s="51"/>
      <c r="T190" s="51"/>
      <c r="U190" s="51"/>
      <c r="V190" s="51"/>
      <c r="W190" s="51"/>
    </row>
    <row r="191" spans="1:23">
      <c r="A191" s="49"/>
      <c r="B191" s="50"/>
      <c r="C191" s="50"/>
      <c r="D191" s="51"/>
      <c r="E191" s="51"/>
      <c r="F191" s="51"/>
      <c r="G191" s="4" t="s">
        <v>361</v>
      </c>
      <c r="H191" s="4" t="s">
        <v>361</v>
      </c>
      <c r="I191" s="7"/>
      <c r="J191" s="6" t="s">
        <v>106</v>
      </c>
      <c r="K191" s="7"/>
      <c r="L191" s="11" t="str">
        <f t="shared" si="4"/>
        <v>$306,000</v>
      </c>
      <c r="M191" s="37">
        <f t="shared" si="5"/>
        <v>248115</v>
      </c>
      <c r="N191" s="41">
        <v>57885</v>
      </c>
      <c r="O191" s="9"/>
      <c r="P191" s="90">
        <v>41124</v>
      </c>
      <c r="Q191" s="102"/>
      <c r="R191" s="102"/>
      <c r="S191" s="51"/>
      <c r="T191" s="51"/>
      <c r="U191" s="51"/>
      <c r="V191" s="51"/>
      <c r="W191" s="51"/>
    </row>
    <row r="192" spans="1:23">
      <c r="A192" s="49"/>
      <c r="B192" s="50"/>
      <c r="C192" s="50"/>
      <c r="D192" s="51"/>
      <c r="E192" s="51"/>
      <c r="F192" s="51"/>
      <c r="G192" s="4" t="s">
        <v>20</v>
      </c>
      <c r="H192" s="4" t="s">
        <v>68</v>
      </c>
      <c r="I192" s="6"/>
      <c r="J192" s="6" t="s">
        <v>105</v>
      </c>
      <c r="K192" s="6"/>
      <c r="L192" s="11" t="str">
        <f t="shared" si="4"/>
        <v>$51,000</v>
      </c>
      <c r="M192" s="36">
        <f t="shared" si="5"/>
        <v>51000</v>
      </c>
      <c r="N192" s="40"/>
      <c r="O192" s="9"/>
      <c r="P192" s="90">
        <v>41009</v>
      </c>
      <c r="Q192" s="102"/>
      <c r="R192" s="102"/>
      <c r="S192" s="51"/>
      <c r="T192" s="51"/>
      <c r="U192" s="51"/>
      <c r="V192" s="51"/>
      <c r="W192" s="51"/>
    </row>
    <row r="193" spans="1:23">
      <c r="A193" s="49"/>
      <c r="B193" s="50"/>
      <c r="C193" s="50"/>
      <c r="D193" s="51"/>
      <c r="E193" s="51"/>
      <c r="F193" s="51"/>
      <c r="G193" s="4" t="s">
        <v>35</v>
      </c>
      <c r="H193" s="4" t="s">
        <v>68</v>
      </c>
      <c r="I193" s="7"/>
      <c r="J193" s="6" t="s">
        <v>105</v>
      </c>
      <c r="K193" s="7"/>
      <c r="L193" s="11" t="str">
        <f t="shared" si="4"/>
        <v>$51,000</v>
      </c>
      <c r="M193" s="37">
        <f t="shared" si="5"/>
        <v>51000</v>
      </c>
      <c r="N193" s="41"/>
      <c r="O193" s="9"/>
      <c r="P193" s="90">
        <v>41062</v>
      </c>
      <c r="Q193" s="102"/>
      <c r="R193" s="102"/>
      <c r="S193" s="51"/>
      <c r="T193" s="51"/>
      <c r="U193" s="51"/>
      <c r="V193" s="51"/>
      <c r="W193" s="51"/>
    </row>
    <row r="194" spans="1:23">
      <c r="A194" s="49"/>
      <c r="B194" s="50"/>
      <c r="C194" s="50"/>
      <c r="D194" s="51"/>
      <c r="E194" s="51"/>
      <c r="F194" s="51"/>
      <c r="G194" s="4" t="s">
        <v>273</v>
      </c>
      <c r="H194" s="4" t="s">
        <v>68</v>
      </c>
      <c r="I194" s="7"/>
      <c r="J194" s="6" t="s">
        <v>105</v>
      </c>
      <c r="K194" s="7"/>
      <c r="L194" s="11" t="str">
        <f t="shared" si="4"/>
        <v>$51,000</v>
      </c>
      <c r="M194" s="37">
        <f t="shared" si="5"/>
        <v>51000</v>
      </c>
      <c r="N194" s="41"/>
      <c r="O194" s="9"/>
      <c r="P194" s="90">
        <v>41009</v>
      </c>
      <c r="Q194" s="102"/>
      <c r="R194" s="102"/>
      <c r="S194" s="51"/>
      <c r="T194" s="51"/>
      <c r="U194" s="51"/>
      <c r="V194" s="51"/>
      <c r="W194" s="51"/>
    </row>
    <row r="195" spans="1:23">
      <c r="A195" s="49"/>
      <c r="B195" s="50"/>
      <c r="C195" s="50"/>
      <c r="D195" s="51"/>
      <c r="E195" s="51"/>
      <c r="F195" s="51"/>
      <c r="G195" s="4" t="s">
        <v>370</v>
      </c>
      <c r="H195" s="4" t="s">
        <v>68</v>
      </c>
      <c r="I195" s="7"/>
      <c r="J195" s="7" t="s">
        <v>105</v>
      </c>
      <c r="K195" s="7"/>
      <c r="L195" s="11" t="str">
        <f t="shared" si="4"/>
        <v>$51,000</v>
      </c>
      <c r="M195" s="37">
        <f t="shared" si="5"/>
        <v>51000</v>
      </c>
      <c r="N195" s="41"/>
      <c r="O195" s="9"/>
      <c r="P195" s="90">
        <v>41009</v>
      </c>
      <c r="Q195" s="102"/>
      <c r="R195" s="102"/>
      <c r="S195" s="51"/>
      <c r="T195" s="51"/>
      <c r="U195" s="51"/>
      <c r="V195" s="51"/>
      <c r="W195" s="51"/>
    </row>
    <row r="196" spans="1:23">
      <c r="A196" s="49"/>
      <c r="B196" s="50"/>
      <c r="C196" s="50"/>
      <c r="D196" s="51"/>
      <c r="E196" s="51"/>
      <c r="F196" s="51"/>
      <c r="G196" s="4" t="s">
        <v>204</v>
      </c>
      <c r="H196" s="4" t="s">
        <v>205</v>
      </c>
      <c r="I196" s="7"/>
      <c r="J196" s="7" t="s">
        <v>105</v>
      </c>
      <c r="K196" s="7"/>
      <c r="L196" s="11" t="str">
        <f t="shared" si="4"/>
        <v>$51,000</v>
      </c>
      <c r="M196" s="37">
        <f t="shared" si="5"/>
        <v>51000</v>
      </c>
      <c r="N196" s="41"/>
      <c r="O196" s="9"/>
      <c r="P196" s="90">
        <v>41010</v>
      </c>
      <c r="Q196" s="102"/>
      <c r="R196" s="102"/>
      <c r="S196" s="51"/>
      <c r="T196" s="51"/>
      <c r="U196" s="51"/>
      <c r="V196" s="51"/>
      <c r="W196" s="51"/>
    </row>
    <row r="197" spans="1:23">
      <c r="A197" s="49"/>
      <c r="B197" s="50"/>
      <c r="C197" s="50"/>
      <c r="D197" s="51"/>
      <c r="E197" s="51"/>
      <c r="F197" s="51"/>
      <c r="G197" s="4" t="s">
        <v>266</v>
      </c>
      <c r="H197" s="4" t="s">
        <v>267</v>
      </c>
      <c r="I197" s="7"/>
      <c r="J197" s="6" t="s">
        <v>105</v>
      </c>
      <c r="K197" s="7"/>
      <c r="L197" s="11" t="str">
        <f t="shared" si="4"/>
        <v>$51,000</v>
      </c>
      <c r="M197" s="37">
        <f t="shared" si="5"/>
        <v>51000</v>
      </c>
      <c r="N197" s="41"/>
      <c r="O197" s="9"/>
      <c r="P197" s="90">
        <v>41106</v>
      </c>
      <c r="Q197" s="102"/>
      <c r="R197" s="102"/>
      <c r="S197" s="51"/>
      <c r="T197" s="51"/>
      <c r="U197" s="51"/>
      <c r="V197" s="51"/>
      <c r="W197" s="51"/>
    </row>
    <row r="198" spans="1:23">
      <c r="A198" s="49"/>
      <c r="B198" s="50"/>
      <c r="C198" s="50"/>
      <c r="D198" s="51"/>
      <c r="E198" s="51"/>
      <c r="F198" s="51"/>
      <c r="G198" s="4" t="s">
        <v>379</v>
      </c>
      <c r="H198" s="4" t="s">
        <v>380</v>
      </c>
      <c r="I198" s="7"/>
      <c r="J198" s="6" t="s">
        <v>105</v>
      </c>
      <c r="K198" s="7"/>
      <c r="L198" s="11" t="str">
        <f t="shared" ref="L198:L261" si="6">IF(J198="0. Initiate","$51,000",IF(J198="1. Junior Member","$306,000",IF(J198="2. Member","$1,581,000",IF(J198="3. Senior Member","$0",IF(J198="4. Consul Initiate","$0","$0")))))</f>
        <v>$51,000</v>
      </c>
      <c r="M198" s="37">
        <f t="shared" ref="M198:M261" si="7">L198-N198</f>
        <v>51000</v>
      </c>
      <c r="N198" s="41"/>
      <c r="O198" s="9"/>
      <c r="P198" s="90">
        <v>41083</v>
      </c>
      <c r="Q198" s="102"/>
      <c r="R198" s="102"/>
      <c r="S198" s="51"/>
      <c r="T198" s="51"/>
      <c r="U198" s="51"/>
      <c r="V198" s="51"/>
      <c r="W198" s="51"/>
    </row>
    <row r="199" spans="1:23">
      <c r="A199" s="49"/>
      <c r="B199" s="50"/>
      <c r="C199" s="50"/>
      <c r="D199" s="51"/>
      <c r="E199" s="51"/>
      <c r="F199" s="51"/>
      <c r="G199" s="4" t="s">
        <v>121</v>
      </c>
      <c r="H199" s="4" t="s">
        <v>122</v>
      </c>
      <c r="I199" s="6"/>
      <c r="J199" s="6" t="s">
        <v>105</v>
      </c>
      <c r="K199" s="6"/>
      <c r="L199" s="11" t="str">
        <f t="shared" si="6"/>
        <v>$51,000</v>
      </c>
      <c r="M199" s="36">
        <f t="shared" si="7"/>
        <v>51000</v>
      </c>
      <c r="N199" s="40"/>
      <c r="O199" s="9"/>
      <c r="P199" s="90">
        <v>41120</v>
      </c>
      <c r="Q199" s="102"/>
      <c r="R199" s="102"/>
      <c r="S199" s="51"/>
      <c r="T199" s="51"/>
      <c r="U199" s="51"/>
      <c r="V199" s="51"/>
      <c r="W199" s="51"/>
    </row>
    <row r="200" spans="1:23">
      <c r="A200" s="49"/>
      <c r="B200" s="50"/>
      <c r="C200" s="50"/>
      <c r="D200" s="51"/>
      <c r="E200" s="51"/>
      <c r="F200" s="51"/>
      <c r="G200" s="4" t="s">
        <v>296</v>
      </c>
      <c r="H200" s="4" t="s">
        <v>297</v>
      </c>
      <c r="I200" s="7"/>
      <c r="J200" s="6" t="s">
        <v>105</v>
      </c>
      <c r="K200" s="7"/>
      <c r="L200" s="11" t="str">
        <f t="shared" si="6"/>
        <v>$51,000</v>
      </c>
      <c r="M200" s="37">
        <f t="shared" si="7"/>
        <v>49300</v>
      </c>
      <c r="N200" s="41">
        <v>1700</v>
      </c>
      <c r="O200" s="9"/>
      <c r="P200" s="90">
        <v>41121</v>
      </c>
      <c r="Q200" s="102"/>
      <c r="R200" s="102"/>
      <c r="S200" s="51"/>
      <c r="T200" s="51"/>
      <c r="U200" s="51"/>
      <c r="V200" s="51"/>
      <c r="W200" s="51"/>
    </row>
    <row r="201" spans="1:23">
      <c r="A201" s="49"/>
      <c r="B201" s="50"/>
      <c r="C201" s="50"/>
      <c r="D201" s="51"/>
      <c r="E201" s="51"/>
      <c r="F201" s="51"/>
      <c r="G201" s="4" t="s">
        <v>277</v>
      </c>
      <c r="H201" s="4" t="s">
        <v>278</v>
      </c>
      <c r="I201" s="7"/>
      <c r="J201" s="6" t="s">
        <v>105</v>
      </c>
      <c r="K201" s="7"/>
      <c r="L201" s="11" t="str">
        <f t="shared" si="6"/>
        <v>$51,000</v>
      </c>
      <c r="M201" s="37">
        <f t="shared" si="7"/>
        <v>51000</v>
      </c>
      <c r="N201" s="41"/>
      <c r="O201" s="9"/>
      <c r="P201" s="90">
        <v>41119</v>
      </c>
      <c r="Q201" s="102"/>
      <c r="R201" s="102"/>
      <c r="S201" s="51"/>
      <c r="T201" s="51"/>
      <c r="U201" s="51"/>
      <c r="V201" s="51"/>
      <c r="W201" s="51"/>
    </row>
    <row r="202" spans="1:23">
      <c r="A202" s="49"/>
      <c r="B202" s="50"/>
      <c r="C202" s="50"/>
      <c r="D202" s="51"/>
      <c r="E202" s="51"/>
      <c r="F202" s="51"/>
      <c r="G202" s="4" t="s">
        <v>193</v>
      </c>
      <c r="H202" s="4" t="s">
        <v>194</v>
      </c>
      <c r="I202" s="7"/>
      <c r="J202" s="6" t="s">
        <v>105</v>
      </c>
      <c r="K202" s="7"/>
      <c r="L202" s="11" t="str">
        <f t="shared" si="6"/>
        <v>$51,000</v>
      </c>
      <c r="M202" s="37">
        <f t="shared" si="7"/>
        <v>38050</v>
      </c>
      <c r="N202" s="41">
        <v>12950</v>
      </c>
      <c r="O202" s="9"/>
      <c r="P202" s="90">
        <v>41118</v>
      </c>
      <c r="Q202" s="102"/>
      <c r="R202" s="102"/>
      <c r="S202" s="51"/>
      <c r="T202" s="51"/>
      <c r="U202" s="51"/>
      <c r="V202" s="51"/>
      <c r="W202" s="51"/>
    </row>
    <row r="203" spans="1:23">
      <c r="A203" s="49"/>
      <c r="B203" s="50"/>
      <c r="C203" s="50"/>
      <c r="D203" s="51"/>
      <c r="E203" s="51"/>
      <c r="F203" s="51"/>
      <c r="G203" s="4" t="s">
        <v>392</v>
      </c>
      <c r="H203" s="4" t="s">
        <v>393</v>
      </c>
      <c r="I203" s="7"/>
      <c r="J203" s="6" t="s">
        <v>105</v>
      </c>
      <c r="K203" s="7"/>
      <c r="L203" s="11" t="str">
        <f t="shared" si="6"/>
        <v>$51,000</v>
      </c>
      <c r="M203" s="37">
        <f t="shared" si="7"/>
        <v>51000</v>
      </c>
      <c r="N203" s="41"/>
      <c r="O203" s="9"/>
      <c r="P203" s="90">
        <v>41092</v>
      </c>
      <c r="Q203" s="102"/>
      <c r="R203" s="102"/>
      <c r="S203" s="51"/>
      <c r="T203" s="51"/>
      <c r="U203" s="51"/>
      <c r="V203" s="51"/>
      <c r="W203" s="51"/>
    </row>
    <row r="204" spans="1:23">
      <c r="A204" s="49"/>
      <c r="B204" s="50"/>
      <c r="C204" s="50"/>
      <c r="D204" s="51"/>
      <c r="E204" s="51"/>
      <c r="F204" s="51"/>
      <c r="G204" s="4" t="s">
        <v>274</v>
      </c>
      <c r="H204" s="4" t="s">
        <v>275</v>
      </c>
      <c r="I204" s="7"/>
      <c r="J204" s="6" t="s">
        <v>105</v>
      </c>
      <c r="K204" s="7"/>
      <c r="L204" s="11" t="str">
        <f t="shared" si="6"/>
        <v>$51,000</v>
      </c>
      <c r="M204" s="37">
        <f t="shared" si="7"/>
        <v>47800</v>
      </c>
      <c r="N204" s="41">
        <v>3200</v>
      </c>
      <c r="O204" s="9"/>
      <c r="P204" s="90">
        <v>41104</v>
      </c>
      <c r="Q204" s="102"/>
      <c r="R204" s="102"/>
      <c r="S204" s="51"/>
      <c r="T204" s="51"/>
      <c r="U204" s="51"/>
      <c r="V204" s="51"/>
      <c r="W204" s="51"/>
    </row>
    <row r="205" spans="1:23">
      <c r="A205" s="49"/>
      <c r="B205" s="50"/>
      <c r="C205" s="50"/>
      <c r="D205" s="51"/>
      <c r="E205" s="51"/>
      <c r="F205" s="51"/>
      <c r="G205" s="4" t="s">
        <v>251</v>
      </c>
      <c r="H205" s="4" t="s">
        <v>252</v>
      </c>
      <c r="I205" s="7"/>
      <c r="J205" s="6" t="s">
        <v>105</v>
      </c>
      <c r="K205" s="7"/>
      <c r="L205" s="11" t="str">
        <f t="shared" si="6"/>
        <v>$51,000</v>
      </c>
      <c r="M205" s="37">
        <f t="shared" si="7"/>
        <v>47650</v>
      </c>
      <c r="N205" s="41">
        <v>3350</v>
      </c>
      <c r="O205" s="9"/>
      <c r="P205" s="90">
        <v>41119</v>
      </c>
      <c r="Q205" s="102"/>
      <c r="R205" s="102"/>
      <c r="S205" s="51"/>
      <c r="T205" s="51"/>
      <c r="U205" s="51"/>
      <c r="V205" s="51"/>
      <c r="W205" s="51"/>
    </row>
    <row r="206" spans="1:23">
      <c r="A206" s="49"/>
      <c r="B206" s="50"/>
      <c r="C206" s="50"/>
      <c r="D206" s="51"/>
      <c r="E206" s="51"/>
      <c r="F206" s="51"/>
      <c r="G206" s="4" t="s">
        <v>403</v>
      </c>
      <c r="H206" s="4" t="s">
        <v>404</v>
      </c>
      <c r="I206" s="7"/>
      <c r="J206" s="7" t="s">
        <v>106</v>
      </c>
      <c r="K206" s="7"/>
      <c r="L206" s="11" t="str">
        <f t="shared" si="6"/>
        <v>$306,000</v>
      </c>
      <c r="M206" s="37">
        <f t="shared" si="7"/>
        <v>306000</v>
      </c>
      <c r="N206" s="41"/>
      <c r="O206" s="9"/>
      <c r="P206" s="90">
        <v>41042</v>
      </c>
      <c r="Q206" s="102"/>
      <c r="R206" s="102"/>
      <c r="S206" s="51"/>
      <c r="T206" s="51"/>
      <c r="U206" s="51"/>
      <c r="V206" s="51"/>
      <c r="W206" s="51"/>
    </row>
    <row r="207" spans="1:23">
      <c r="A207" s="49"/>
      <c r="B207" s="50"/>
      <c r="C207" s="50"/>
      <c r="D207" s="51"/>
      <c r="E207" s="51"/>
      <c r="F207" s="51"/>
      <c r="G207" s="4" t="s">
        <v>384</v>
      </c>
      <c r="H207" s="4" t="s">
        <v>385</v>
      </c>
      <c r="I207" s="7"/>
      <c r="J207" s="7" t="s">
        <v>111</v>
      </c>
      <c r="K207" s="7"/>
      <c r="L207" s="11" t="str">
        <f t="shared" si="6"/>
        <v>$0</v>
      </c>
      <c r="M207" s="37">
        <f t="shared" si="7"/>
        <v>-250</v>
      </c>
      <c r="N207" s="41">
        <v>250</v>
      </c>
      <c r="O207" s="9"/>
      <c r="P207" s="90">
        <v>41104</v>
      </c>
      <c r="Q207" s="102"/>
      <c r="R207" s="102"/>
      <c r="S207" s="51"/>
      <c r="T207" s="51"/>
      <c r="U207" s="51"/>
      <c r="V207" s="51"/>
      <c r="W207" s="51"/>
    </row>
    <row r="208" spans="1:23">
      <c r="A208" s="49"/>
      <c r="B208" s="50"/>
      <c r="C208" s="50"/>
      <c r="D208" s="51"/>
      <c r="E208" s="51"/>
      <c r="F208" s="51"/>
      <c r="G208" s="4" t="s">
        <v>415</v>
      </c>
      <c r="H208" s="4" t="s">
        <v>385</v>
      </c>
      <c r="I208" s="7"/>
      <c r="J208" s="7" t="s">
        <v>111</v>
      </c>
      <c r="K208" s="7"/>
      <c r="L208" s="11" t="str">
        <f t="shared" si="6"/>
        <v>$0</v>
      </c>
      <c r="M208" s="37">
        <f t="shared" si="7"/>
        <v>-250</v>
      </c>
      <c r="N208" s="41">
        <v>250</v>
      </c>
      <c r="O208" s="9"/>
      <c r="P208" s="90">
        <v>41104</v>
      </c>
      <c r="Q208" s="102"/>
      <c r="R208" s="102"/>
      <c r="S208" s="51"/>
      <c r="T208" s="51"/>
      <c r="U208" s="51"/>
      <c r="V208" s="51"/>
      <c r="W208" s="51"/>
    </row>
    <row r="209" spans="1:23">
      <c r="A209" s="49"/>
      <c r="B209" s="50"/>
      <c r="C209" s="50"/>
      <c r="D209" s="51"/>
      <c r="E209" s="51"/>
      <c r="F209" s="51"/>
      <c r="G209" s="4" t="s">
        <v>435</v>
      </c>
      <c r="H209" s="4" t="s">
        <v>385</v>
      </c>
      <c r="I209" s="6"/>
      <c r="J209" s="7" t="s">
        <v>111</v>
      </c>
      <c r="K209" s="7"/>
      <c r="L209" s="11" t="str">
        <f t="shared" si="6"/>
        <v>$0</v>
      </c>
      <c r="M209" s="37">
        <f t="shared" si="7"/>
        <v>-347973</v>
      </c>
      <c r="N209" s="41">
        <v>347973</v>
      </c>
      <c r="O209" s="9"/>
      <c r="P209" s="90">
        <v>41124</v>
      </c>
      <c r="Q209" s="102"/>
      <c r="R209" s="102"/>
      <c r="S209" s="51"/>
      <c r="T209" s="51"/>
      <c r="U209" s="51"/>
      <c r="V209" s="51"/>
      <c r="W209" s="51"/>
    </row>
    <row r="210" spans="1:23">
      <c r="A210" s="49"/>
      <c r="B210" s="50"/>
      <c r="C210" s="50"/>
      <c r="D210" s="51"/>
      <c r="E210" s="51"/>
      <c r="F210" s="51"/>
      <c r="G210" s="4" t="s">
        <v>436</v>
      </c>
      <c r="H210" s="4" t="s">
        <v>385</v>
      </c>
      <c r="I210" s="7"/>
      <c r="J210" s="7" t="s">
        <v>111</v>
      </c>
      <c r="K210" s="7"/>
      <c r="L210" s="11" t="str">
        <f t="shared" si="6"/>
        <v>$0</v>
      </c>
      <c r="M210" s="37">
        <f t="shared" si="7"/>
        <v>-250</v>
      </c>
      <c r="N210" s="41">
        <v>250</v>
      </c>
      <c r="O210" s="9"/>
      <c r="P210" s="90">
        <v>41104</v>
      </c>
      <c r="Q210" s="102"/>
      <c r="R210" s="102"/>
      <c r="S210" s="51"/>
      <c r="T210" s="51"/>
      <c r="U210" s="51"/>
      <c r="V210" s="51"/>
      <c r="W210" s="51"/>
    </row>
    <row r="211" spans="1:23">
      <c r="A211" s="49"/>
      <c r="B211" s="50"/>
      <c r="C211" s="50"/>
      <c r="D211" s="51"/>
      <c r="E211" s="51"/>
      <c r="F211" s="51"/>
      <c r="G211" s="4" t="s">
        <v>437</v>
      </c>
      <c r="H211" s="4" t="s">
        <v>385</v>
      </c>
      <c r="I211" s="7"/>
      <c r="J211" s="7" t="s">
        <v>111</v>
      </c>
      <c r="K211" s="7"/>
      <c r="L211" s="11" t="str">
        <f t="shared" si="6"/>
        <v>$0</v>
      </c>
      <c r="M211" s="37">
        <f t="shared" si="7"/>
        <v>-250</v>
      </c>
      <c r="N211" s="41">
        <v>250</v>
      </c>
      <c r="O211" s="9"/>
      <c r="P211" s="90">
        <v>41104</v>
      </c>
      <c r="Q211" s="102"/>
      <c r="R211" s="102"/>
      <c r="S211" s="51"/>
      <c r="T211" s="51"/>
      <c r="U211" s="51"/>
      <c r="V211" s="51"/>
      <c r="W211" s="51"/>
    </row>
    <row r="212" spans="1:23">
      <c r="A212" s="49"/>
      <c r="B212" s="50"/>
      <c r="C212" s="50"/>
      <c r="D212" s="51"/>
      <c r="E212" s="51"/>
      <c r="F212" s="51"/>
      <c r="G212" s="4" t="s">
        <v>98</v>
      </c>
      <c r="H212" s="4" t="s">
        <v>97</v>
      </c>
      <c r="I212" s="7"/>
      <c r="J212" s="6" t="s">
        <v>106</v>
      </c>
      <c r="K212" s="7"/>
      <c r="L212" s="11" t="str">
        <f t="shared" si="6"/>
        <v>$306,000</v>
      </c>
      <c r="M212" s="37">
        <f t="shared" si="7"/>
        <v>273444</v>
      </c>
      <c r="N212" s="41">
        <v>32556</v>
      </c>
      <c r="O212" s="9"/>
      <c r="P212" s="90">
        <v>41124</v>
      </c>
      <c r="Q212" s="102"/>
      <c r="R212" s="102"/>
      <c r="S212" s="51"/>
      <c r="T212" s="51"/>
      <c r="U212" s="51"/>
      <c r="V212" s="51"/>
      <c r="W212" s="51"/>
    </row>
    <row r="213" spans="1:23">
      <c r="A213" s="49"/>
      <c r="B213" s="50"/>
      <c r="C213" s="50"/>
      <c r="D213" s="51"/>
      <c r="E213" s="51"/>
      <c r="F213" s="51"/>
      <c r="G213" s="4" t="s">
        <v>8</v>
      </c>
      <c r="H213" s="4" t="s">
        <v>58</v>
      </c>
      <c r="I213" s="6"/>
      <c r="J213" s="6" t="s">
        <v>108</v>
      </c>
      <c r="K213" s="6"/>
      <c r="L213" s="11" t="str">
        <f t="shared" si="6"/>
        <v>$0</v>
      </c>
      <c r="M213" s="36">
        <f t="shared" si="7"/>
        <v>0</v>
      </c>
      <c r="N213" s="40"/>
      <c r="O213" s="9"/>
      <c r="P213" s="90">
        <v>41108</v>
      </c>
      <c r="Q213" s="102"/>
      <c r="R213" s="102"/>
      <c r="S213" s="51"/>
      <c r="T213" s="51"/>
      <c r="U213" s="51"/>
      <c r="V213" s="51"/>
      <c r="W213" s="51"/>
    </row>
    <row r="214" spans="1:23">
      <c r="A214" s="49"/>
      <c r="B214" s="50"/>
      <c r="C214" s="50"/>
      <c r="D214" s="51"/>
      <c r="E214" s="51"/>
      <c r="F214" s="51"/>
      <c r="G214" s="4" t="s">
        <v>308</v>
      </c>
      <c r="H214" s="4" t="s">
        <v>58</v>
      </c>
      <c r="I214" s="7"/>
      <c r="J214" s="7" t="s">
        <v>108</v>
      </c>
      <c r="K214" s="7"/>
      <c r="L214" s="11" t="str">
        <f t="shared" si="6"/>
        <v>$0</v>
      </c>
      <c r="M214" s="37">
        <f t="shared" si="7"/>
        <v>-22550</v>
      </c>
      <c r="N214" s="41">
        <v>22550</v>
      </c>
      <c r="O214" s="9"/>
      <c r="P214" s="90">
        <v>41114</v>
      </c>
      <c r="Q214" s="102"/>
      <c r="R214" s="102"/>
      <c r="S214" s="51"/>
      <c r="T214" s="51"/>
      <c r="U214" s="51"/>
      <c r="V214" s="51"/>
      <c r="W214" s="51"/>
    </row>
    <row r="215" spans="1:23">
      <c r="A215" s="49"/>
      <c r="B215" s="50"/>
      <c r="C215" s="50"/>
      <c r="D215" s="51"/>
      <c r="E215" s="51"/>
      <c r="F215" s="51"/>
      <c r="G215" s="4" t="s">
        <v>627</v>
      </c>
      <c r="H215" s="4" t="s">
        <v>628</v>
      </c>
      <c r="I215" s="7"/>
      <c r="J215" s="7" t="s">
        <v>105</v>
      </c>
      <c r="K215" s="7"/>
      <c r="L215" s="11" t="str">
        <f t="shared" si="6"/>
        <v>$51,000</v>
      </c>
      <c r="M215" s="37">
        <f t="shared" si="7"/>
        <v>51000</v>
      </c>
      <c r="N215" s="41"/>
      <c r="O215" s="9"/>
      <c r="P215" s="90">
        <v>41132</v>
      </c>
      <c r="Q215" s="102"/>
      <c r="R215" s="102"/>
      <c r="S215" s="51"/>
      <c r="T215" s="51"/>
      <c r="U215" s="51"/>
      <c r="V215" s="51"/>
      <c r="W215" s="51"/>
    </row>
    <row r="216" spans="1:23">
      <c r="A216" s="49"/>
      <c r="B216" s="50"/>
      <c r="C216" s="50"/>
      <c r="D216" s="51"/>
      <c r="E216" s="51"/>
      <c r="F216" s="51"/>
      <c r="G216" s="4" t="s">
        <v>282</v>
      </c>
      <c r="H216" s="4" t="s">
        <v>283</v>
      </c>
      <c r="I216" s="7"/>
      <c r="J216" s="6" t="s">
        <v>106</v>
      </c>
      <c r="K216" s="7"/>
      <c r="L216" s="11" t="str">
        <f t="shared" si="6"/>
        <v>$306,000</v>
      </c>
      <c r="M216" s="37">
        <f t="shared" si="7"/>
        <v>299000</v>
      </c>
      <c r="N216" s="41">
        <v>7000</v>
      </c>
      <c r="O216" s="9"/>
      <c r="P216" s="90">
        <v>41115</v>
      </c>
      <c r="Q216" s="102"/>
      <c r="R216" s="102"/>
      <c r="S216" s="51"/>
      <c r="T216" s="51"/>
      <c r="U216" s="51"/>
      <c r="V216" s="51"/>
      <c r="W216" s="51"/>
    </row>
    <row r="217" spans="1:23">
      <c r="A217" s="49"/>
      <c r="B217" s="50"/>
      <c r="C217" s="50"/>
      <c r="D217" s="51"/>
      <c r="E217" s="51"/>
      <c r="F217" s="51"/>
      <c r="G217" s="4" t="s">
        <v>430</v>
      </c>
      <c r="H217" s="4" t="s">
        <v>283</v>
      </c>
      <c r="I217" s="7"/>
      <c r="J217" s="7" t="s">
        <v>106</v>
      </c>
      <c r="K217" s="7"/>
      <c r="L217" s="11" t="str">
        <f t="shared" si="6"/>
        <v>$306,000</v>
      </c>
      <c r="M217" s="37">
        <f t="shared" si="7"/>
        <v>301750</v>
      </c>
      <c r="N217" s="41">
        <v>4250</v>
      </c>
      <c r="O217" s="9"/>
      <c r="P217" s="90">
        <v>41120</v>
      </c>
      <c r="Q217" s="102"/>
      <c r="R217" s="102"/>
      <c r="S217" s="51"/>
      <c r="T217" s="51"/>
      <c r="U217" s="51"/>
      <c r="V217" s="51"/>
      <c r="W217" s="51"/>
    </row>
    <row r="218" spans="1:23">
      <c r="A218" s="49"/>
      <c r="B218" s="50"/>
      <c r="C218" s="50"/>
      <c r="D218" s="51"/>
      <c r="E218" s="51"/>
      <c r="F218" s="51"/>
      <c r="G218" s="4" t="s">
        <v>213</v>
      </c>
      <c r="H218" s="4" t="s">
        <v>214</v>
      </c>
      <c r="I218" s="7"/>
      <c r="J218" s="7" t="s">
        <v>106</v>
      </c>
      <c r="K218" s="7"/>
      <c r="L218" s="11" t="str">
        <f t="shared" si="6"/>
        <v>$306,000</v>
      </c>
      <c r="M218" s="37">
        <f t="shared" si="7"/>
        <v>177026</v>
      </c>
      <c r="N218" s="41">
        <v>128974</v>
      </c>
      <c r="O218" s="9"/>
      <c r="P218" s="90">
        <v>41124</v>
      </c>
      <c r="Q218" s="102"/>
      <c r="R218" s="102"/>
      <c r="S218" s="51"/>
      <c r="T218" s="51"/>
      <c r="U218" s="51"/>
      <c r="V218" s="51"/>
      <c r="W218" s="51"/>
    </row>
    <row r="219" spans="1:23">
      <c r="A219" s="49"/>
      <c r="B219" s="50"/>
      <c r="C219" s="50"/>
      <c r="D219" s="51"/>
      <c r="E219" s="51"/>
      <c r="F219" s="51"/>
      <c r="G219" s="4" t="s">
        <v>397</v>
      </c>
      <c r="H219" s="4" t="s">
        <v>214</v>
      </c>
      <c r="I219" s="7"/>
      <c r="J219" s="6" t="s">
        <v>106</v>
      </c>
      <c r="K219" s="7"/>
      <c r="L219" s="11" t="str">
        <f t="shared" si="6"/>
        <v>$306,000</v>
      </c>
      <c r="M219" s="37">
        <f t="shared" si="7"/>
        <v>122396</v>
      </c>
      <c r="N219" s="41">
        <v>183604</v>
      </c>
      <c r="O219" s="9"/>
      <c r="P219" s="90">
        <v>41121</v>
      </c>
      <c r="Q219" s="102"/>
      <c r="R219" s="102"/>
      <c r="S219" s="51"/>
      <c r="T219" s="51"/>
      <c r="U219" s="51"/>
      <c r="V219" s="51"/>
      <c r="W219" s="51"/>
    </row>
    <row r="220" spans="1:23">
      <c r="A220" s="49"/>
      <c r="B220" s="50"/>
      <c r="C220" s="50"/>
      <c r="D220" s="51"/>
      <c r="E220" s="51"/>
      <c r="F220" s="51"/>
      <c r="G220" s="4" t="s">
        <v>398</v>
      </c>
      <c r="H220" s="4" t="s">
        <v>214</v>
      </c>
      <c r="I220" s="7"/>
      <c r="J220" s="7" t="s">
        <v>106</v>
      </c>
      <c r="K220" s="7"/>
      <c r="L220" s="11" t="str">
        <f t="shared" si="6"/>
        <v>$306,000</v>
      </c>
      <c r="M220" s="37">
        <f t="shared" si="7"/>
        <v>306000</v>
      </c>
      <c r="N220" s="41"/>
      <c r="O220" s="9"/>
      <c r="P220" s="90">
        <v>41120</v>
      </c>
      <c r="Q220" s="102"/>
      <c r="R220" s="102"/>
      <c r="S220" s="51"/>
      <c r="T220" s="51"/>
      <c r="U220" s="51"/>
      <c r="V220" s="51"/>
      <c r="W220" s="51"/>
    </row>
    <row r="221" spans="1:23">
      <c r="A221" s="49"/>
      <c r="B221" s="50"/>
      <c r="C221" s="50"/>
      <c r="D221" s="51"/>
      <c r="E221" s="51"/>
      <c r="F221" s="51"/>
      <c r="G221" s="4" t="s">
        <v>406</v>
      </c>
      <c r="H221" s="4" t="s">
        <v>407</v>
      </c>
      <c r="I221" s="7"/>
      <c r="J221" s="7" t="s">
        <v>105</v>
      </c>
      <c r="K221" s="7"/>
      <c r="L221" s="11" t="str">
        <f t="shared" si="6"/>
        <v>$51,000</v>
      </c>
      <c r="M221" s="37">
        <f t="shared" si="7"/>
        <v>20959</v>
      </c>
      <c r="N221" s="41">
        <v>30041</v>
      </c>
      <c r="O221" s="9"/>
      <c r="P221" s="90">
        <v>41123</v>
      </c>
      <c r="Q221" s="102"/>
      <c r="R221" s="102"/>
      <c r="S221" s="51"/>
      <c r="T221" s="51"/>
      <c r="U221" s="51"/>
      <c r="V221" s="51"/>
      <c r="W221" s="51"/>
    </row>
    <row r="222" spans="1:23">
      <c r="A222" s="49"/>
      <c r="B222" s="50"/>
      <c r="C222" s="50"/>
      <c r="D222" s="51"/>
      <c r="E222" s="51"/>
      <c r="F222" s="51"/>
      <c r="G222" s="4" t="s">
        <v>349</v>
      </c>
      <c r="H222" s="4" t="s">
        <v>350</v>
      </c>
      <c r="I222" s="7"/>
      <c r="J222" s="6" t="s">
        <v>105</v>
      </c>
      <c r="K222" s="7"/>
      <c r="L222" s="11" t="str">
        <f t="shared" si="6"/>
        <v>$51,000</v>
      </c>
      <c r="M222" s="37">
        <f t="shared" si="7"/>
        <v>51000</v>
      </c>
      <c r="N222" s="41"/>
      <c r="O222" s="9"/>
      <c r="P222" s="90">
        <v>41082</v>
      </c>
      <c r="Q222" s="102"/>
      <c r="R222" s="102"/>
      <c r="S222" s="51"/>
      <c r="T222" s="51"/>
      <c r="U222" s="51"/>
      <c r="V222" s="51"/>
      <c r="W222" s="51"/>
    </row>
    <row r="223" spans="1:23">
      <c r="A223" s="49"/>
      <c r="B223" s="50"/>
      <c r="C223" s="50"/>
      <c r="D223" s="51"/>
      <c r="E223" s="51"/>
      <c r="F223" s="51"/>
      <c r="G223" s="4" t="s">
        <v>408</v>
      </c>
      <c r="H223" s="4" t="s">
        <v>409</v>
      </c>
      <c r="I223" s="7"/>
      <c r="J223" s="7" t="s">
        <v>105</v>
      </c>
      <c r="K223" s="7"/>
      <c r="L223" s="11" t="str">
        <f t="shared" si="6"/>
        <v>$51,000</v>
      </c>
      <c r="M223" s="37">
        <f t="shared" si="7"/>
        <v>50000</v>
      </c>
      <c r="N223" s="41">
        <v>1000</v>
      </c>
      <c r="O223" s="9"/>
      <c r="P223" s="90">
        <v>41117</v>
      </c>
      <c r="Q223" s="102"/>
      <c r="R223" s="102"/>
      <c r="S223" s="51"/>
      <c r="T223" s="51"/>
      <c r="U223" s="51"/>
      <c r="V223" s="51"/>
      <c r="W223" s="51"/>
    </row>
    <row r="224" spans="1:23">
      <c r="A224" s="49"/>
      <c r="B224" s="50"/>
      <c r="C224" s="50"/>
      <c r="D224" s="51"/>
      <c r="E224" s="51"/>
      <c r="F224" s="51"/>
      <c r="G224" s="4" t="s">
        <v>419</v>
      </c>
      <c r="H224" s="4" t="s">
        <v>420</v>
      </c>
      <c r="I224" s="7"/>
      <c r="J224" s="7" t="s">
        <v>105</v>
      </c>
      <c r="K224" s="7"/>
      <c r="L224" s="11" t="str">
        <f t="shared" si="6"/>
        <v>$51,000</v>
      </c>
      <c r="M224" s="37">
        <f t="shared" si="7"/>
        <v>51000</v>
      </c>
      <c r="N224" s="41"/>
      <c r="O224" s="9"/>
      <c r="P224" s="90">
        <v>41074</v>
      </c>
      <c r="Q224" s="102"/>
      <c r="R224" s="102"/>
      <c r="S224" s="51"/>
      <c r="T224" s="51"/>
      <c r="U224" s="51"/>
      <c r="V224" s="51"/>
      <c r="W224" s="51"/>
    </row>
    <row r="225" spans="1:23">
      <c r="A225" s="49"/>
      <c r="B225" s="50"/>
      <c r="C225" s="50"/>
      <c r="D225" s="51"/>
      <c r="E225" s="51"/>
      <c r="F225" s="51"/>
      <c r="G225" s="4" t="s">
        <v>421</v>
      </c>
      <c r="H225" s="4" t="s">
        <v>422</v>
      </c>
      <c r="I225" s="7"/>
      <c r="J225" s="7" t="s">
        <v>105</v>
      </c>
      <c r="K225" s="7"/>
      <c r="L225" s="11" t="str">
        <f t="shared" si="6"/>
        <v>$51,000</v>
      </c>
      <c r="M225" s="37">
        <f t="shared" si="7"/>
        <v>51000</v>
      </c>
      <c r="N225" s="41"/>
      <c r="O225" s="9"/>
      <c r="P225" s="90">
        <v>41007</v>
      </c>
      <c r="Q225" s="102"/>
      <c r="R225" s="102"/>
      <c r="S225" s="51"/>
      <c r="T225" s="51"/>
      <c r="U225" s="51"/>
      <c r="V225" s="51"/>
      <c r="W225" s="51"/>
    </row>
    <row r="226" spans="1:23">
      <c r="A226" s="49"/>
      <c r="B226" s="50"/>
      <c r="C226" s="50"/>
      <c r="D226" s="51"/>
      <c r="E226" s="51"/>
      <c r="F226" s="51"/>
      <c r="G226" s="4" t="s">
        <v>325</v>
      </c>
      <c r="H226" s="4" t="s">
        <v>326</v>
      </c>
      <c r="I226" s="7"/>
      <c r="J226" s="7" t="s">
        <v>105</v>
      </c>
      <c r="K226" s="7"/>
      <c r="L226" s="11" t="str">
        <f t="shared" si="6"/>
        <v>$51,000</v>
      </c>
      <c r="M226" s="37">
        <f t="shared" si="7"/>
        <v>-12900</v>
      </c>
      <c r="N226" s="41">
        <v>63900</v>
      </c>
      <c r="O226" s="9"/>
      <c r="P226" s="90">
        <v>41123</v>
      </c>
      <c r="Q226" s="102"/>
      <c r="R226" s="102"/>
      <c r="S226" s="51"/>
      <c r="T226" s="51"/>
      <c r="U226" s="51"/>
      <c r="V226" s="51"/>
      <c r="W226" s="51"/>
    </row>
    <row r="227" spans="1:23">
      <c r="A227" s="49"/>
      <c r="B227" s="50"/>
      <c r="C227" s="50"/>
      <c r="D227" s="51"/>
      <c r="E227" s="51"/>
      <c r="F227" s="51"/>
      <c r="G227" s="4" t="s">
        <v>375</v>
      </c>
      <c r="H227" s="4" t="s">
        <v>376</v>
      </c>
      <c r="I227" s="7"/>
      <c r="J227" s="6" t="s">
        <v>105</v>
      </c>
      <c r="K227" s="7"/>
      <c r="L227" s="11" t="str">
        <f t="shared" si="6"/>
        <v>$51,000</v>
      </c>
      <c r="M227" s="37">
        <f t="shared" si="7"/>
        <v>51000</v>
      </c>
      <c r="N227" s="41"/>
      <c r="O227" s="9"/>
      <c r="P227" s="90">
        <v>41034</v>
      </c>
      <c r="Q227" s="102"/>
      <c r="R227" s="102"/>
      <c r="S227" s="51"/>
      <c r="T227" s="51"/>
      <c r="U227" s="51"/>
      <c r="V227" s="51"/>
      <c r="W227" s="51"/>
    </row>
    <row r="228" spans="1:23">
      <c r="A228" s="49"/>
      <c r="B228" s="50"/>
      <c r="C228" s="50"/>
      <c r="D228" s="51"/>
      <c r="E228" s="51"/>
      <c r="F228" s="51"/>
      <c r="G228" s="4" t="s">
        <v>425</v>
      </c>
      <c r="H228" s="4" t="s">
        <v>376</v>
      </c>
      <c r="I228" s="7"/>
      <c r="J228" s="7" t="s">
        <v>105</v>
      </c>
      <c r="K228" s="7"/>
      <c r="L228" s="11" t="str">
        <f t="shared" si="6"/>
        <v>$51,000</v>
      </c>
      <c r="M228" s="37">
        <f t="shared" si="7"/>
        <v>51000</v>
      </c>
      <c r="N228" s="41"/>
      <c r="O228" s="9"/>
      <c r="P228" s="90">
        <v>41122</v>
      </c>
      <c r="Q228" s="102"/>
      <c r="R228" s="102"/>
      <c r="S228" s="51"/>
      <c r="T228" s="51"/>
      <c r="U228" s="51"/>
      <c r="V228" s="51"/>
      <c r="W228" s="51"/>
    </row>
    <row r="229" spans="1:23">
      <c r="A229" s="49"/>
      <c r="B229" s="50"/>
      <c r="C229" s="50"/>
      <c r="D229" s="51"/>
      <c r="E229" s="51"/>
      <c r="F229" s="51"/>
      <c r="G229" s="4" t="s">
        <v>386</v>
      </c>
      <c r="H229" s="4" t="s">
        <v>387</v>
      </c>
      <c r="I229" s="7"/>
      <c r="J229" s="7" t="s">
        <v>106</v>
      </c>
      <c r="K229" s="7"/>
      <c r="L229" s="11" t="str">
        <f t="shared" si="6"/>
        <v>$306,000</v>
      </c>
      <c r="M229" s="37">
        <f t="shared" si="7"/>
        <v>-8119</v>
      </c>
      <c r="N229" s="41">
        <v>314119</v>
      </c>
      <c r="O229" s="9"/>
      <c r="P229" s="90">
        <v>41123</v>
      </c>
      <c r="Q229" s="102"/>
      <c r="R229" s="102"/>
      <c r="S229" s="51"/>
      <c r="T229" s="51"/>
      <c r="U229" s="51"/>
      <c r="V229" s="51"/>
      <c r="W229" s="51"/>
    </row>
    <row r="230" spans="1:23">
      <c r="A230" s="49"/>
      <c r="B230" s="50"/>
      <c r="C230" s="50"/>
      <c r="D230" s="51"/>
      <c r="E230" s="51"/>
      <c r="F230" s="51"/>
      <c r="G230" s="4" t="s">
        <v>45</v>
      </c>
      <c r="H230" s="4" t="s">
        <v>86</v>
      </c>
      <c r="I230" s="7"/>
      <c r="J230" s="6" t="s">
        <v>105</v>
      </c>
      <c r="K230" s="7"/>
      <c r="L230" s="11" t="str">
        <f t="shared" si="6"/>
        <v>$51,000</v>
      </c>
      <c r="M230" s="37">
        <f t="shared" si="7"/>
        <v>51000</v>
      </c>
      <c r="N230" s="41"/>
      <c r="O230" s="9"/>
      <c r="P230" s="90">
        <v>41023</v>
      </c>
      <c r="Q230" s="102"/>
      <c r="R230" s="102"/>
      <c r="S230" s="51"/>
      <c r="T230" s="51"/>
      <c r="U230" s="51"/>
      <c r="V230" s="51"/>
      <c r="W230" s="51"/>
    </row>
    <row r="231" spans="1:23">
      <c r="A231" s="49"/>
      <c r="B231" s="50"/>
      <c r="C231" s="50"/>
      <c r="D231" s="51"/>
      <c r="E231" s="51"/>
      <c r="F231" s="51"/>
      <c r="G231" s="4" t="s">
        <v>614</v>
      </c>
      <c r="H231" s="4" t="s">
        <v>615</v>
      </c>
      <c r="I231" s="7"/>
      <c r="J231" s="7" t="s">
        <v>105</v>
      </c>
      <c r="K231" s="7"/>
      <c r="L231" s="11" t="str">
        <f t="shared" si="6"/>
        <v>$51,000</v>
      </c>
      <c r="M231" s="37">
        <f t="shared" si="7"/>
        <v>51000</v>
      </c>
      <c r="N231" s="41"/>
      <c r="O231" s="9"/>
      <c r="P231" s="90">
        <v>41129</v>
      </c>
      <c r="Q231" s="102"/>
      <c r="R231" s="102"/>
      <c r="S231" s="51"/>
      <c r="T231" s="51"/>
      <c r="U231" s="51"/>
      <c r="V231" s="51"/>
      <c r="W231" s="51"/>
    </row>
    <row r="232" spans="1:23">
      <c r="A232" s="49"/>
      <c r="B232" s="50"/>
      <c r="C232" s="50"/>
      <c r="D232" s="51"/>
      <c r="E232" s="51"/>
      <c r="F232" s="51"/>
      <c r="G232" s="4" t="s">
        <v>432</v>
      </c>
      <c r="H232" s="4" t="s">
        <v>432</v>
      </c>
      <c r="I232" s="7"/>
      <c r="J232" s="7" t="s">
        <v>105</v>
      </c>
      <c r="K232" s="7"/>
      <c r="L232" s="11" t="str">
        <f t="shared" si="6"/>
        <v>$51,000</v>
      </c>
      <c r="M232" s="37">
        <f t="shared" si="7"/>
        <v>51000</v>
      </c>
      <c r="N232" s="41"/>
      <c r="O232" s="9"/>
      <c r="P232" s="90">
        <v>41122</v>
      </c>
      <c r="Q232" s="102"/>
      <c r="R232" s="102"/>
      <c r="S232" s="51"/>
      <c r="T232" s="51"/>
      <c r="U232" s="51"/>
      <c r="V232" s="51"/>
      <c r="W232" s="51"/>
    </row>
    <row r="233" spans="1:23">
      <c r="A233" s="49"/>
      <c r="B233" s="50"/>
      <c r="C233" s="50"/>
      <c r="D233" s="51"/>
      <c r="E233" s="51"/>
      <c r="F233" s="51"/>
      <c r="G233" s="4" t="s">
        <v>433</v>
      </c>
      <c r="H233" s="4" t="s">
        <v>434</v>
      </c>
      <c r="I233" s="7"/>
      <c r="J233" s="6" t="s">
        <v>105</v>
      </c>
      <c r="K233" s="7"/>
      <c r="L233" s="11" t="str">
        <f t="shared" si="6"/>
        <v>$51,000</v>
      </c>
      <c r="M233" s="37">
        <f t="shared" si="7"/>
        <v>51000</v>
      </c>
      <c r="N233" s="41"/>
      <c r="O233" s="9"/>
      <c r="P233" s="90">
        <v>40996</v>
      </c>
      <c r="Q233" s="102"/>
      <c r="R233" s="102"/>
      <c r="S233" s="51"/>
      <c r="T233" s="51"/>
      <c r="U233" s="51"/>
      <c r="V233" s="51"/>
      <c r="W233" s="51"/>
    </row>
    <row r="234" spans="1:23">
      <c r="A234" s="49"/>
      <c r="B234" s="50"/>
      <c r="C234" s="50"/>
      <c r="D234" s="51"/>
      <c r="E234" s="51"/>
      <c r="F234" s="51"/>
      <c r="G234" s="4" t="s">
        <v>42</v>
      </c>
      <c r="H234" s="4" t="s">
        <v>85</v>
      </c>
      <c r="I234" s="7"/>
      <c r="J234" s="6" t="s">
        <v>111</v>
      </c>
      <c r="K234" s="7"/>
      <c r="L234" s="11" t="str">
        <f t="shared" si="6"/>
        <v>$0</v>
      </c>
      <c r="M234" s="37">
        <f t="shared" si="7"/>
        <v>-97069</v>
      </c>
      <c r="N234" s="41">
        <v>97069</v>
      </c>
      <c r="O234" s="9"/>
      <c r="P234" s="90">
        <v>41122</v>
      </c>
      <c r="Q234" s="102"/>
      <c r="R234" s="102"/>
      <c r="S234" s="51"/>
      <c r="T234" s="51"/>
      <c r="U234" s="51"/>
      <c r="V234" s="51"/>
      <c r="W234" s="51"/>
    </row>
    <row r="235" spans="1:23">
      <c r="A235" s="49"/>
      <c r="B235" s="50"/>
      <c r="C235" s="50"/>
      <c r="D235" s="51"/>
      <c r="E235" s="51"/>
      <c r="F235" s="51"/>
      <c r="G235" s="4" t="s">
        <v>43</v>
      </c>
      <c r="H235" s="4" t="s">
        <v>85</v>
      </c>
      <c r="I235" s="7"/>
      <c r="J235" s="7" t="s">
        <v>111</v>
      </c>
      <c r="K235" s="7"/>
      <c r="L235" s="11" t="str">
        <f t="shared" si="6"/>
        <v>$0</v>
      </c>
      <c r="M235" s="37">
        <f t="shared" si="7"/>
        <v>-1920</v>
      </c>
      <c r="N235" s="41">
        <v>1920</v>
      </c>
      <c r="O235" s="9"/>
      <c r="P235" s="90">
        <v>41116</v>
      </c>
      <c r="Q235" s="102"/>
      <c r="R235" s="102"/>
      <c r="S235" s="51"/>
      <c r="T235" s="51"/>
      <c r="U235" s="51"/>
      <c r="V235" s="51"/>
      <c r="W235" s="51"/>
    </row>
    <row r="236" spans="1:23">
      <c r="A236" s="49"/>
      <c r="B236" s="50"/>
      <c r="C236" s="50"/>
      <c r="D236" s="51"/>
      <c r="E236" s="51"/>
      <c r="F236" s="51"/>
      <c r="G236" s="4" t="s">
        <v>47</v>
      </c>
      <c r="H236" s="4" t="s">
        <v>85</v>
      </c>
      <c r="I236" s="7"/>
      <c r="J236" s="7" t="s">
        <v>111</v>
      </c>
      <c r="K236" s="7"/>
      <c r="L236" s="11" t="str">
        <f t="shared" si="6"/>
        <v>$0</v>
      </c>
      <c r="M236" s="37">
        <f t="shared" si="7"/>
        <v>-1200</v>
      </c>
      <c r="N236" s="41">
        <v>1200</v>
      </c>
      <c r="O236" s="9"/>
      <c r="P236" s="90">
        <v>41124</v>
      </c>
      <c r="Q236" s="102"/>
      <c r="R236" s="102"/>
      <c r="S236" s="51"/>
      <c r="T236" s="51"/>
      <c r="U236" s="51"/>
      <c r="V236" s="51"/>
      <c r="W236" s="51"/>
    </row>
    <row r="237" spans="1:23">
      <c r="A237" s="49"/>
      <c r="B237" s="50"/>
      <c r="C237" s="50"/>
      <c r="D237" s="51"/>
      <c r="E237" s="51"/>
      <c r="F237" s="51"/>
      <c r="G237" s="4" t="s">
        <v>231</v>
      </c>
      <c r="H237" s="4" t="s">
        <v>85</v>
      </c>
      <c r="I237" s="7"/>
      <c r="J237" s="7" t="s">
        <v>111</v>
      </c>
      <c r="K237" s="7"/>
      <c r="L237" s="11" t="str">
        <f t="shared" si="6"/>
        <v>$0</v>
      </c>
      <c r="M237" s="37">
        <f t="shared" si="7"/>
        <v>-6981</v>
      </c>
      <c r="N237" s="41">
        <v>6981</v>
      </c>
      <c r="O237" s="9"/>
      <c r="P237" s="90">
        <v>41121</v>
      </c>
      <c r="Q237" s="102"/>
      <c r="R237" s="102"/>
      <c r="S237" s="51"/>
      <c r="T237" s="51"/>
      <c r="U237" s="51"/>
      <c r="V237" s="51"/>
      <c r="W237" s="51"/>
    </row>
    <row r="238" spans="1:23">
      <c r="A238" s="49"/>
      <c r="B238" s="50"/>
      <c r="C238" s="50"/>
      <c r="D238" s="51"/>
      <c r="E238" s="51"/>
      <c r="F238" s="51"/>
      <c r="G238" s="4" t="s">
        <v>324</v>
      </c>
      <c r="H238" s="4" t="s">
        <v>85</v>
      </c>
      <c r="I238" s="7"/>
      <c r="J238" s="7" t="s">
        <v>109</v>
      </c>
      <c r="K238" s="7"/>
      <c r="L238" s="11" t="str">
        <f t="shared" si="6"/>
        <v>$0</v>
      </c>
      <c r="M238" s="37">
        <f t="shared" si="7"/>
        <v>0</v>
      </c>
      <c r="N238" s="41"/>
      <c r="O238" s="9"/>
      <c r="P238" s="90">
        <v>41120</v>
      </c>
      <c r="Q238" s="102"/>
      <c r="R238" s="102"/>
      <c r="S238" s="51"/>
      <c r="T238" s="51"/>
      <c r="U238" s="51"/>
      <c r="V238" s="51"/>
      <c r="W238" s="51"/>
    </row>
    <row r="239" spans="1:23">
      <c r="A239" s="49"/>
      <c r="B239" s="50"/>
      <c r="C239" s="50"/>
      <c r="D239" s="51"/>
      <c r="E239" s="51"/>
      <c r="F239" s="51"/>
      <c r="G239" s="4" t="s">
        <v>178</v>
      </c>
      <c r="H239" s="4" t="s">
        <v>89</v>
      </c>
      <c r="I239" s="7"/>
      <c r="J239" s="6" t="s">
        <v>108</v>
      </c>
      <c r="K239" s="7"/>
      <c r="L239" s="11" t="str">
        <f t="shared" si="6"/>
        <v>$0</v>
      </c>
      <c r="M239" s="37">
        <f t="shared" si="7"/>
        <v>0</v>
      </c>
      <c r="N239" s="41"/>
      <c r="O239" s="9"/>
      <c r="P239" s="90">
        <v>41001</v>
      </c>
      <c r="Q239" s="102"/>
      <c r="R239" s="102"/>
      <c r="S239" s="51"/>
      <c r="T239" s="51"/>
      <c r="U239" s="51"/>
      <c r="V239" s="51"/>
      <c r="W239" s="51"/>
    </row>
    <row r="240" spans="1:23">
      <c r="A240" s="49"/>
      <c r="B240" s="50"/>
      <c r="C240" s="50"/>
      <c r="D240" s="51"/>
      <c r="E240" s="51"/>
      <c r="F240" s="51"/>
      <c r="G240" s="4" t="s">
        <v>188</v>
      </c>
      <c r="H240" s="4" t="s">
        <v>89</v>
      </c>
      <c r="I240" s="7"/>
      <c r="J240" s="7" t="s">
        <v>108</v>
      </c>
      <c r="K240" s="7"/>
      <c r="L240" s="11" t="str">
        <f t="shared" si="6"/>
        <v>$0</v>
      </c>
      <c r="M240" s="37">
        <f t="shared" si="7"/>
        <v>0</v>
      </c>
      <c r="N240" s="41"/>
      <c r="O240" s="9"/>
      <c r="P240" s="90">
        <v>41000</v>
      </c>
      <c r="Q240" s="102"/>
      <c r="R240" s="102"/>
      <c r="S240" s="51"/>
      <c r="T240" s="51"/>
      <c r="U240" s="51"/>
      <c r="V240" s="51"/>
      <c r="W240" s="51"/>
    </row>
    <row r="241" spans="1:23">
      <c r="A241" s="49"/>
      <c r="B241" s="50"/>
      <c r="C241" s="50"/>
      <c r="D241" s="51"/>
      <c r="E241" s="51"/>
      <c r="F241" s="51"/>
      <c r="G241" s="4" t="s">
        <v>261</v>
      </c>
      <c r="H241" s="4" t="s">
        <v>89</v>
      </c>
      <c r="I241" s="7"/>
      <c r="J241" s="6" t="s">
        <v>108</v>
      </c>
      <c r="K241" s="7"/>
      <c r="L241" s="11" t="str">
        <f t="shared" si="6"/>
        <v>$0</v>
      </c>
      <c r="M241" s="37">
        <f t="shared" si="7"/>
        <v>0</v>
      </c>
      <c r="N241" s="41"/>
      <c r="O241" s="9"/>
      <c r="P241" s="90">
        <v>41039</v>
      </c>
      <c r="Q241" s="102"/>
      <c r="R241" s="102"/>
      <c r="S241" s="51"/>
      <c r="T241" s="51"/>
      <c r="U241" s="51"/>
      <c r="V241" s="51"/>
      <c r="W241" s="51"/>
    </row>
    <row r="242" spans="1:23">
      <c r="A242" s="49"/>
      <c r="B242" s="50"/>
      <c r="C242" s="50"/>
      <c r="D242" s="51"/>
      <c r="E242" s="51"/>
      <c r="F242" s="51"/>
      <c r="G242" s="4" t="s">
        <v>260</v>
      </c>
      <c r="H242" s="4" t="s">
        <v>89</v>
      </c>
      <c r="I242" s="7"/>
      <c r="J242" s="6" t="s">
        <v>108</v>
      </c>
      <c r="K242" s="7"/>
      <c r="L242" s="11" t="str">
        <f t="shared" si="6"/>
        <v>$0</v>
      </c>
      <c r="M242" s="37">
        <f t="shared" si="7"/>
        <v>0</v>
      </c>
      <c r="N242" s="41"/>
      <c r="O242" s="9"/>
      <c r="P242" s="90">
        <v>41011</v>
      </c>
      <c r="Q242" s="102"/>
      <c r="R242" s="102"/>
      <c r="S242" s="51"/>
      <c r="T242" s="51"/>
      <c r="U242" s="51"/>
      <c r="V242" s="51"/>
      <c r="W242" s="51"/>
    </row>
    <row r="243" spans="1:23">
      <c r="A243" s="49"/>
      <c r="B243" s="50"/>
      <c r="C243" s="50"/>
      <c r="D243" s="51"/>
      <c r="E243" s="51"/>
      <c r="F243" s="51"/>
      <c r="G243" s="4" t="s">
        <v>577</v>
      </c>
      <c r="H243" s="4" t="s">
        <v>89</v>
      </c>
      <c r="I243" s="7"/>
      <c r="J243" s="7" t="s">
        <v>108</v>
      </c>
      <c r="K243" s="7"/>
      <c r="L243" s="11" t="str">
        <f t="shared" si="6"/>
        <v>$0</v>
      </c>
      <c r="M243" s="37">
        <f t="shared" si="7"/>
        <v>0</v>
      </c>
      <c r="N243" s="41"/>
      <c r="O243" s="9"/>
      <c r="P243" s="90">
        <v>41080</v>
      </c>
      <c r="Q243" s="102"/>
      <c r="R243" s="102"/>
      <c r="S243" s="51"/>
      <c r="T243" s="51"/>
      <c r="U243" s="51"/>
      <c r="V243" s="51"/>
      <c r="W243" s="51"/>
    </row>
    <row r="244" spans="1:23">
      <c r="A244" s="49"/>
      <c r="B244" s="50"/>
      <c r="C244" s="50"/>
      <c r="D244" s="51"/>
      <c r="E244" s="51"/>
      <c r="F244" s="51"/>
      <c r="G244" s="4" t="s">
        <v>124</v>
      </c>
      <c r="H244" s="4" t="s">
        <v>123</v>
      </c>
      <c r="I244" s="6"/>
      <c r="J244" s="6" t="s">
        <v>106</v>
      </c>
      <c r="K244" s="6"/>
      <c r="L244" s="11" t="str">
        <f t="shared" si="6"/>
        <v>$306,000</v>
      </c>
      <c r="M244" s="36">
        <f t="shared" si="7"/>
        <v>246571</v>
      </c>
      <c r="N244" s="40">
        <v>59429</v>
      </c>
      <c r="O244" s="9"/>
      <c r="P244" s="90">
        <v>41123</v>
      </c>
      <c r="Q244" s="102"/>
      <c r="R244" s="102"/>
      <c r="S244" s="51"/>
      <c r="T244" s="51"/>
      <c r="U244" s="51"/>
      <c r="V244" s="51"/>
      <c r="W244" s="51"/>
    </row>
    <row r="245" spans="1:23">
      <c r="A245" s="49"/>
      <c r="B245" s="50"/>
      <c r="C245" s="50"/>
      <c r="D245" s="51"/>
      <c r="E245" s="51"/>
      <c r="F245" s="51"/>
      <c r="G245" s="4" t="s">
        <v>256</v>
      </c>
      <c r="H245" s="4" t="s">
        <v>257</v>
      </c>
      <c r="I245" s="6"/>
      <c r="J245" s="6" t="s">
        <v>105</v>
      </c>
      <c r="K245" s="7"/>
      <c r="L245" s="11" t="str">
        <f t="shared" si="6"/>
        <v>$51,000</v>
      </c>
      <c r="M245" s="37">
        <f t="shared" si="7"/>
        <v>51000</v>
      </c>
      <c r="N245" s="41"/>
      <c r="O245" s="9"/>
      <c r="P245" s="90">
        <v>41103</v>
      </c>
      <c r="Q245" s="102"/>
      <c r="R245" s="102"/>
      <c r="S245" s="51"/>
      <c r="T245" s="51"/>
      <c r="U245" s="51"/>
      <c r="V245" s="51"/>
      <c r="W245" s="51"/>
    </row>
    <row r="246" spans="1:23">
      <c r="A246" s="49"/>
      <c r="B246" s="50"/>
      <c r="C246" s="50"/>
      <c r="D246" s="51"/>
      <c r="E246" s="51"/>
      <c r="F246" s="51"/>
      <c r="G246" s="4" t="s">
        <v>538</v>
      </c>
      <c r="H246" s="4" t="s">
        <v>539</v>
      </c>
      <c r="I246" s="7"/>
      <c r="J246" s="7" t="s">
        <v>105</v>
      </c>
      <c r="K246" s="7"/>
      <c r="L246" s="11" t="str">
        <f t="shared" si="6"/>
        <v>$51,000</v>
      </c>
      <c r="M246" s="37">
        <f t="shared" si="7"/>
        <v>51000</v>
      </c>
      <c r="N246" s="41"/>
      <c r="O246" s="9"/>
      <c r="P246" s="90">
        <v>41093</v>
      </c>
      <c r="Q246" s="102"/>
      <c r="R246" s="102"/>
      <c r="S246" s="51"/>
      <c r="T246" s="51"/>
      <c r="U246" s="51"/>
      <c r="V246" s="51"/>
      <c r="W246" s="51"/>
    </row>
    <row r="247" spans="1:23">
      <c r="A247" s="49"/>
      <c r="B247" s="50"/>
      <c r="C247" s="50"/>
      <c r="D247" s="51"/>
      <c r="E247" s="51"/>
      <c r="F247" s="51"/>
      <c r="G247" s="4" t="s">
        <v>306</v>
      </c>
      <c r="H247" s="4" t="s">
        <v>307</v>
      </c>
      <c r="I247" s="7"/>
      <c r="J247" s="7" t="s">
        <v>105</v>
      </c>
      <c r="K247" s="7"/>
      <c r="L247" s="11" t="str">
        <f t="shared" si="6"/>
        <v>$51,000</v>
      </c>
      <c r="M247" s="37">
        <f t="shared" si="7"/>
        <v>51000</v>
      </c>
      <c r="N247" s="41"/>
      <c r="O247" s="9"/>
      <c r="P247" s="90">
        <v>41076</v>
      </c>
      <c r="Q247" s="102"/>
      <c r="R247" s="102"/>
      <c r="S247" s="51"/>
      <c r="T247" s="51"/>
      <c r="U247" s="51"/>
      <c r="V247" s="51"/>
      <c r="W247" s="51"/>
    </row>
    <row r="248" spans="1:23">
      <c r="A248" s="49"/>
      <c r="B248" s="50"/>
      <c r="C248" s="50"/>
      <c r="D248" s="51"/>
      <c r="E248" s="51"/>
      <c r="F248" s="51"/>
      <c r="G248" s="4" t="s">
        <v>553</v>
      </c>
      <c r="H248" s="4" t="s">
        <v>554</v>
      </c>
      <c r="I248" s="7"/>
      <c r="J248" s="7" t="s">
        <v>105</v>
      </c>
      <c r="K248" s="7"/>
      <c r="L248" s="11" t="str">
        <f t="shared" si="6"/>
        <v>$51,000</v>
      </c>
      <c r="M248" s="37">
        <f t="shared" si="7"/>
        <v>51000</v>
      </c>
      <c r="N248" s="41"/>
      <c r="O248" s="9"/>
      <c r="P248" s="90">
        <v>41103</v>
      </c>
      <c r="Q248" s="102"/>
      <c r="R248" s="102"/>
      <c r="S248" s="51"/>
      <c r="T248" s="51"/>
      <c r="U248" s="51"/>
      <c r="V248" s="51"/>
      <c r="W248" s="51"/>
    </row>
    <row r="249" spans="1:23">
      <c r="A249" s="49"/>
      <c r="B249" s="50"/>
      <c r="C249" s="50"/>
      <c r="D249" s="51"/>
      <c r="E249" s="51"/>
      <c r="F249" s="51"/>
      <c r="G249" s="4" t="s">
        <v>133</v>
      </c>
      <c r="H249" s="4" t="s">
        <v>134</v>
      </c>
      <c r="I249" s="7"/>
      <c r="J249" s="7" t="s">
        <v>110</v>
      </c>
      <c r="K249" s="7"/>
      <c r="L249" s="11" t="str">
        <f t="shared" si="6"/>
        <v>$0</v>
      </c>
      <c r="M249" s="37">
        <f t="shared" si="7"/>
        <v>-9685</v>
      </c>
      <c r="N249" s="41">
        <v>9685</v>
      </c>
      <c r="O249" s="9"/>
      <c r="P249" s="90">
        <v>41123</v>
      </c>
      <c r="Q249" s="102"/>
      <c r="R249" s="102"/>
      <c r="S249" s="51"/>
      <c r="T249" s="51"/>
      <c r="U249" s="51"/>
      <c r="V249" s="51"/>
      <c r="W249" s="51"/>
    </row>
    <row r="250" spans="1:23">
      <c r="A250" s="49"/>
      <c r="B250" s="50"/>
      <c r="C250" s="50"/>
      <c r="D250" s="51"/>
      <c r="E250" s="51"/>
      <c r="F250" s="51"/>
      <c r="G250" s="4" t="s">
        <v>135</v>
      </c>
      <c r="H250" s="4" t="s">
        <v>134</v>
      </c>
      <c r="I250" s="7"/>
      <c r="J250" s="7" t="s">
        <v>110</v>
      </c>
      <c r="K250" s="7"/>
      <c r="L250" s="11" t="str">
        <f t="shared" si="6"/>
        <v>$0</v>
      </c>
      <c r="M250" s="37">
        <f t="shared" si="7"/>
        <v>-2784</v>
      </c>
      <c r="N250" s="41">
        <v>2784</v>
      </c>
      <c r="O250" s="9"/>
      <c r="P250" s="90">
        <v>41123</v>
      </c>
      <c r="Q250" s="102"/>
      <c r="R250" s="102"/>
      <c r="S250" s="51"/>
      <c r="T250" s="51"/>
      <c r="U250" s="51"/>
      <c r="V250" s="51"/>
      <c r="W250" s="51"/>
    </row>
    <row r="251" spans="1:23">
      <c r="A251" s="49"/>
      <c r="B251" s="50"/>
      <c r="C251" s="50"/>
      <c r="D251" s="51"/>
      <c r="E251" s="51"/>
      <c r="F251" s="51"/>
      <c r="G251" s="4" t="s">
        <v>150</v>
      </c>
      <c r="H251" s="4" t="s">
        <v>99</v>
      </c>
      <c r="I251" s="6"/>
      <c r="J251" s="6" t="s">
        <v>110</v>
      </c>
      <c r="K251" s="6"/>
      <c r="L251" s="11" t="str">
        <f t="shared" si="6"/>
        <v>$0</v>
      </c>
      <c r="M251" s="36">
        <f t="shared" si="7"/>
        <v>-6450</v>
      </c>
      <c r="N251" s="40">
        <v>6450</v>
      </c>
      <c r="O251" s="9"/>
      <c r="P251" s="90">
        <v>41123</v>
      </c>
      <c r="Q251" s="102"/>
      <c r="R251" s="102"/>
      <c r="S251" s="51"/>
      <c r="T251" s="51"/>
      <c r="U251" s="51"/>
      <c r="V251" s="51"/>
      <c r="W251" s="51"/>
    </row>
    <row r="252" spans="1:23">
      <c r="A252" s="49"/>
      <c r="B252" s="50"/>
      <c r="C252" s="50"/>
      <c r="D252" s="51"/>
      <c r="E252" s="51"/>
      <c r="F252" s="51"/>
      <c r="G252" s="4" t="s">
        <v>99</v>
      </c>
      <c r="H252" s="4" t="s">
        <v>99</v>
      </c>
      <c r="I252" s="7"/>
      <c r="J252" s="7" t="s">
        <v>110</v>
      </c>
      <c r="K252" s="7"/>
      <c r="L252" s="11" t="str">
        <f t="shared" si="6"/>
        <v>$0</v>
      </c>
      <c r="M252" s="37">
        <f t="shared" si="7"/>
        <v>-307129</v>
      </c>
      <c r="N252" s="41">
        <v>307129</v>
      </c>
      <c r="O252" s="9"/>
      <c r="P252" s="90">
        <v>41124</v>
      </c>
      <c r="Q252" s="102"/>
      <c r="R252" s="102"/>
      <c r="S252" s="51"/>
      <c r="T252" s="51"/>
      <c r="U252" s="51"/>
      <c r="V252" s="51"/>
      <c r="W252" s="51"/>
    </row>
    <row r="253" spans="1:23">
      <c r="A253" s="49"/>
      <c r="B253" s="50"/>
      <c r="C253" s="50"/>
      <c r="D253" s="51"/>
      <c r="E253" s="51"/>
      <c r="F253" s="51"/>
      <c r="G253" s="4" t="s">
        <v>458</v>
      </c>
      <c r="H253" s="4" t="s">
        <v>458</v>
      </c>
      <c r="I253" s="7"/>
      <c r="J253" s="7" t="s">
        <v>108</v>
      </c>
      <c r="K253" s="7"/>
      <c r="L253" s="11" t="str">
        <f t="shared" si="6"/>
        <v>$0</v>
      </c>
      <c r="M253" s="37">
        <f t="shared" si="7"/>
        <v>-6880</v>
      </c>
      <c r="N253" s="41">
        <v>6880</v>
      </c>
      <c r="O253" s="9"/>
      <c r="P253" s="90">
        <v>41118</v>
      </c>
      <c r="Q253" s="102"/>
      <c r="R253" s="102"/>
      <c r="S253" s="51"/>
      <c r="T253" s="51"/>
      <c r="U253" s="51"/>
      <c r="V253" s="51"/>
      <c r="W253" s="51"/>
    </row>
    <row r="254" spans="1:23">
      <c r="A254" s="49"/>
      <c r="B254" s="50"/>
      <c r="C254" s="50"/>
      <c r="D254" s="51"/>
      <c r="E254" s="51"/>
      <c r="F254" s="51"/>
      <c r="G254" s="4" t="s">
        <v>459</v>
      </c>
      <c r="H254" s="4" t="s">
        <v>458</v>
      </c>
      <c r="I254" s="7"/>
      <c r="J254" s="7" t="s">
        <v>108</v>
      </c>
      <c r="K254" s="7"/>
      <c r="L254" s="11" t="str">
        <f t="shared" si="6"/>
        <v>$0</v>
      </c>
      <c r="M254" s="37">
        <f t="shared" si="7"/>
        <v>-9860</v>
      </c>
      <c r="N254" s="41">
        <v>9860</v>
      </c>
      <c r="O254" s="9"/>
      <c r="P254" s="90">
        <v>41119</v>
      </c>
      <c r="Q254" s="102"/>
      <c r="R254" s="102"/>
      <c r="S254" s="51"/>
      <c r="T254" s="51"/>
      <c r="U254" s="51"/>
      <c r="V254" s="51"/>
      <c r="W254" s="51"/>
    </row>
    <row r="255" spans="1:23">
      <c r="A255" s="49"/>
      <c r="B255" s="50"/>
      <c r="C255" s="50"/>
      <c r="D255" s="51"/>
      <c r="E255" s="51"/>
      <c r="F255" s="51"/>
      <c r="G255" s="4" t="s">
        <v>520</v>
      </c>
      <c r="H255" s="4" t="s">
        <v>519</v>
      </c>
      <c r="I255" s="7"/>
      <c r="J255" s="7" t="s">
        <v>105</v>
      </c>
      <c r="K255" s="7"/>
      <c r="L255" s="11" t="str">
        <f t="shared" si="6"/>
        <v>$51,000</v>
      </c>
      <c r="M255" s="37">
        <f t="shared" si="7"/>
        <v>51000</v>
      </c>
      <c r="N255" s="41"/>
      <c r="O255" s="9"/>
      <c r="P255" s="90">
        <v>41080</v>
      </c>
      <c r="Q255" s="102"/>
      <c r="R255" s="102"/>
      <c r="S255" s="51"/>
      <c r="T255" s="51"/>
      <c r="U255" s="51"/>
      <c r="V255" s="51"/>
      <c r="W255" s="51"/>
    </row>
    <row r="256" spans="1:23">
      <c r="A256" s="49"/>
      <c r="B256" s="50"/>
      <c r="C256" s="50"/>
      <c r="D256" s="51"/>
      <c r="E256" s="51"/>
      <c r="F256" s="51"/>
      <c r="G256" s="4" t="s">
        <v>336</v>
      </c>
      <c r="H256" s="4" t="s">
        <v>337</v>
      </c>
      <c r="I256" s="7"/>
      <c r="J256" s="6" t="s">
        <v>111</v>
      </c>
      <c r="K256" s="7"/>
      <c r="L256" s="11" t="str">
        <f t="shared" si="6"/>
        <v>$0</v>
      </c>
      <c r="M256" s="37">
        <f t="shared" si="7"/>
        <v>-6150</v>
      </c>
      <c r="N256" s="41">
        <v>6150</v>
      </c>
      <c r="O256" s="9"/>
      <c r="P256" s="90">
        <v>41123</v>
      </c>
      <c r="Q256" s="102"/>
      <c r="R256" s="102"/>
      <c r="S256" s="51"/>
      <c r="T256" s="51"/>
      <c r="U256" s="51"/>
      <c r="V256" s="51"/>
      <c r="W256" s="51"/>
    </row>
    <row r="257" spans="1:23">
      <c r="A257" s="49"/>
      <c r="B257" s="50"/>
      <c r="C257" s="50"/>
      <c r="D257" s="51"/>
      <c r="E257" s="51"/>
      <c r="F257" s="51"/>
      <c r="G257" s="4" t="s">
        <v>460</v>
      </c>
      <c r="H257" s="4" t="s">
        <v>337</v>
      </c>
      <c r="I257" s="7"/>
      <c r="J257" s="6" t="s">
        <v>111</v>
      </c>
      <c r="K257" s="7"/>
      <c r="L257" s="11" t="str">
        <f t="shared" si="6"/>
        <v>$0</v>
      </c>
      <c r="M257" s="37">
        <f t="shared" si="7"/>
        <v>-310656</v>
      </c>
      <c r="N257" s="41">
        <v>310656</v>
      </c>
      <c r="O257" s="9"/>
      <c r="P257" s="90">
        <v>41123</v>
      </c>
      <c r="Q257" s="102"/>
      <c r="R257" s="102"/>
      <c r="S257" s="51"/>
      <c r="T257" s="51"/>
      <c r="U257" s="51"/>
      <c r="V257" s="51"/>
      <c r="W257" s="51"/>
    </row>
    <row r="258" spans="1:23">
      <c r="A258" s="49"/>
      <c r="B258" s="50"/>
      <c r="C258" s="50"/>
      <c r="D258" s="51"/>
      <c r="E258" s="51"/>
      <c r="F258" s="51"/>
      <c r="G258" s="4" t="s">
        <v>461</v>
      </c>
      <c r="H258" s="4" t="s">
        <v>337</v>
      </c>
      <c r="I258" s="7"/>
      <c r="J258" s="6" t="s">
        <v>111</v>
      </c>
      <c r="K258" s="7"/>
      <c r="L258" s="11" t="str">
        <f t="shared" si="6"/>
        <v>$0</v>
      </c>
      <c r="M258" s="37">
        <f t="shared" si="7"/>
        <v>-3550</v>
      </c>
      <c r="N258" s="41">
        <v>3550</v>
      </c>
      <c r="O258" s="9"/>
      <c r="P258" s="90">
        <v>41123</v>
      </c>
      <c r="Q258" s="102"/>
      <c r="R258" s="102"/>
      <c r="S258" s="51"/>
      <c r="T258" s="51"/>
      <c r="U258" s="51"/>
      <c r="V258" s="51"/>
      <c r="W258" s="51"/>
    </row>
    <row r="259" spans="1:23">
      <c r="A259" s="49"/>
      <c r="B259" s="50"/>
      <c r="C259" s="50"/>
      <c r="D259" s="51"/>
      <c r="E259" s="51"/>
      <c r="F259" s="51"/>
      <c r="G259" s="4" t="s">
        <v>462</v>
      </c>
      <c r="H259" s="4" t="s">
        <v>337</v>
      </c>
      <c r="I259" s="7"/>
      <c r="J259" s="6" t="s">
        <v>111</v>
      </c>
      <c r="K259" s="7"/>
      <c r="L259" s="11" t="str">
        <f t="shared" si="6"/>
        <v>$0</v>
      </c>
      <c r="M259" s="37">
        <f t="shared" si="7"/>
        <v>-3950</v>
      </c>
      <c r="N259" s="41">
        <v>3950</v>
      </c>
      <c r="O259" s="9"/>
      <c r="P259" s="90">
        <v>41123</v>
      </c>
      <c r="Q259" s="102"/>
      <c r="R259" s="102"/>
      <c r="S259" s="51"/>
      <c r="T259" s="51"/>
      <c r="U259" s="51"/>
      <c r="V259" s="51"/>
      <c r="W259" s="51"/>
    </row>
    <row r="260" spans="1:23">
      <c r="A260" s="49"/>
      <c r="B260" s="50"/>
      <c r="C260" s="50"/>
      <c r="D260" s="51"/>
      <c r="E260" s="51"/>
      <c r="F260" s="51"/>
      <c r="G260" s="4" t="s">
        <v>518</v>
      </c>
      <c r="H260" s="4" t="s">
        <v>337</v>
      </c>
      <c r="I260" s="7"/>
      <c r="J260" s="7" t="s">
        <v>111</v>
      </c>
      <c r="K260" s="7"/>
      <c r="L260" s="11" t="str">
        <f t="shared" si="6"/>
        <v>$0</v>
      </c>
      <c r="M260" s="37">
        <f t="shared" si="7"/>
        <v>-3750</v>
      </c>
      <c r="N260" s="41">
        <v>3750</v>
      </c>
      <c r="O260" s="9"/>
      <c r="P260" s="90">
        <v>41123</v>
      </c>
      <c r="Q260" s="102"/>
      <c r="R260" s="102"/>
      <c r="S260" s="51"/>
      <c r="T260" s="51"/>
      <c r="U260" s="51"/>
      <c r="V260" s="51"/>
      <c r="W260" s="51"/>
    </row>
    <row r="261" spans="1:23">
      <c r="A261" s="49"/>
      <c r="B261" s="50"/>
      <c r="C261" s="50"/>
      <c r="D261" s="51"/>
      <c r="E261" s="51"/>
      <c r="F261" s="51"/>
      <c r="G261" s="4" t="s">
        <v>215</v>
      </c>
      <c r="H261" s="4" t="s">
        <v>216</v>
      </c>
      <c r="I261" s="7"/>
      <c r="J261" s="7" t="s">
        <v>105</v>
      </c>
      <c r="K261" s="7"/>
      <c r="L261" s="11" t="str">
        <f t="shared" si="6"/>
        <v>$51,000</v>
      </c>
      <c r="M261" s="37">
        <f t="shared" si="7"/>
        <v>51000</v>
      </c>
      <c r="N261" s="41"/>
      <c r="O261" s="9"/>
      <c r="P261" s="90">
        <v>41054</v>
      </c>
      <c r="Q261" s="102"/>
      <c r="R261" s="102"/>
      <c r="S261" s="51"/>
      <c r="T261" s="51"/>
      <c r="U261" s="51"/>
      <c r="V261" s="51"/>
      <c r="W261" s="51"/>
    </row>
    <row r="262" spans="1:23">
      <c r="A262" s="49"/>
      <c r="B262" s="50"/>
      <c r="C262" s="50"/>
      <c r="D262" s="51"/>
      <c r="E262" s="51"/>
      <c r="F262" s="51"/>
      <c r="G262" s="4" t="s">
        <v>465</v>
      </c>
      <c r="H262" s="4" t="s">
        <v>466</v>
      </c>
      <c r="I262" s="7"/>
      <c r="J262" s="7" t="s">
        <v>106</v>
      </c>
      <c r="K262" s="7"/>
      <c r="L262" s="11" t="str">
        <f t="shared" ref="L262:L325" si="8">IF(J262="0. Initiate","$51,000",IF(J262="1. Junior Member","$306,000",IF(J262="2. Member","$1,581,000",IF(J262="3. Senior Member","$0",IF(J262="4. Consul Initiate","$0","$0")))))</f>
        <v>$306,000</v>
      </c>
      <c r="M262" s="37">
        <f t="shared" ref="M262:M325" si="9">L262-N262</f>
        <v>306000</v>
      </c>
      <c r="N262" s="41"/>
      <c r="O262" s="9"/>
      <c r="P262" s="90">
        <v>41097</v>
      </c>
      <c r="Q262" s="102"/>
      <c r="R262" s="102"/>
      <c r="S262" s="51"/>
      <c r="T262" s="51"/>
      <c r="U262" s="51"/>
      <c r="V262" s="51"/>
      <c r="W262" s="51"/>
    </row>
    <row r="263" spans="1:23">
      <c r="A263" s="49"/>
      <c r="B263" s="50"/>
      <c r="C263" s="50"/>
      <c r="D263" s="51"/>
      <c r="E263" s="51"/>
      <c r="F263" s="51"/>
      <c r="G263" s="4" t="s">
        <v>524</v>
      </c>
      <c r="H263" s="4" t="s">
        <v>466</v>
      </c>
      <c r="I263" s="7"/>
      <c r="J263" s="6" t="s">
        <v>106</v>
      </c>
      <c r="K263" s="7"/>
      <c r="L263" s="11" t="str">
        <f t="shared" si="8"/>
        <v>$306,000</v>
      </c>
      <c r="M263" s="37">
        <f t="shared" si="9"/>
        <v>294750</v>
      </c>
      <c r="N263" s="41">
        <v>11250</v>
      </c>
      <c r="O263" s="9"/>
      <c r="P263" s="90">
        <v>41119</v>
      </c>
      <c r="Q263" s="102"/>
      <c r="R263" s="102"/>
      <c r="S263" s="51"/>
      <c r="T263" s="51"/>
      <c r="U263" s="51"/>
      <c r="V263" s="51"/>
      <c r="W263" s="51"/>
    </row>
    <row r="264" spans="1:23">
      <c r="A264" s="49"/>
      <c r="B264" s="50"/>
      <c r="C264" s="50"/>
      <c r="D264" s="51"/>
      <c r="E264" s="51"/>
      <c r="F264" s="51"/>
      <c r="G264" s="4" t="s">
        <v>587</v>
      </c>
      <c r="H264" s="4" t="s">
        <v>466</v>
      </c>
      <c r="I264" s="7"/>
      <c r="J264" s="6" t="s">
        <v>106</v>
      </c>
      <c r="K264" s="7"/>
      <c r="L264" s="11" t="str">
        <f t="shared" si="8"/>
        <v>$306,000</v>
      </c>
      <c r="M264" s="37">
        <f t="shared" si="9"/>
        <v>306000</v>
      </c>
      <c r="N264" s="41"/>
      <c r="O264" s="9"/>
      <c r="P264" s="90">
        <v>41119</v>
      </c>
      <c r="Q264" s="102"/>
      <c r="R264" s="102"/>
      <c r="S264" s="51"/>
      <c r="T264" s="51"/>
      <c r="U264" s="51"/>
      <c r="V264" s="51"/>
      <c r="W264" s="51"/>
    </row>
    <row r="265" spans="1:23">
      <c r="A265" s="49"/>
      <c r="B265" s="50"/>
      <c r="C265" s="50"/>
      <c r="D265" s="51"/>
      <c r="E265" s="51"/>
      <c r="F265" s="51"/>
      <c r="G265" s="4" t="s">
        <v>516</v>
      </c>
      <c r="H265" s="4" t="s">
        <v>517</v>
      </c>
      <c r="I265" s="7"/>
      <c r="J265" s="7" t="s">
        <v>106</v>
      </c>
      <c r="K265" s="7"/>
      <c r="L265" s="11" t="str">
        <f t="shared" si="8"/>
        <v>$306,000</v>
      </c>
      <c r="M265" s="37">
        <f t="shared" si="9"/>
        <v>237447</v>
      </c>
      <c r="N265" s="41">
        <v>68553</v>
      </c>
      <c r="O265" s="9"/>
      <c r="P265" s="90">
        <v>41124</v>
      </c>
      <c r="Q265" s="102"/>
      <c r="R265" s="102"/>
      <c r="S265" s="51"/>
      <c r="T265" s="51"/>
      <c r="U265" s="51"/>
      <c r="V265" s="51"/>
      <c r="W265" s="51"/>
    </row>
    <row r="266" spans="1:23">
      <c r="A266" s="49"/>
      <c r="B266" s="50"/>
      <c r="C266" s="50"/>
      <c r="D266" s="51"/>
      <c r="E266" s="51"/>
      <c r="F266" s="51"/>
      <c r="G266" s="4" t="s">
        <v>475</v>
      </c>
      <c r="H266" s="4" t="s">
        <v>476</v>
      </c>
      <c r="I266" s="7"/>
      <c r="J266" s="7" t="s">
        <v>105</v>
      </c>
      <c r="K266" s="7"/>
      <c r="L266" s="11" t="str">
        <f t="shared" si="8"/>
        <v>$51,000</v>
      </c>
      <c r="M266" s="37">
        <f t="shared" si="9"/>
        <v>43900</v>
      </c>
      <c r="N266" s="41">
        <v>7100</v>
      </c>
      <c r="O266" s="9"/>
      <c r="P266" s="90">
        <v>41121</v>
      </c>
      <c r="Q266" s="102"/>
      <c r="R266" s="102"/>
      <c r="S266" s="51"/>
      <c r="T266" s="51"/>
      <c r="U266" s="51"/>
      <c r="V266" s="51"/>
      <c r="W266" s="51"/>
    </row>
    <row r="267" spans="1:23">
      <c r="A267" s="49"/>
      <c r="B267" s="50"/>
      <c r="C267" s="50"/>
      <c r="D267" s="51"/>
      <c r="E267" s="51"/>
      <c r="F267" s="51"/>
      <c r="G267" s="4" t="s">
        <v>492</v>
      </c>
      <c r="H267" s="4" t="s">
        <v>493</v>
      </c>
      <c r="I267" s="7"/>
      <c r="J267" s="7" t="s">
        <v>105</v>
      </c>
      <c r="K267" s="7"/>
      <c r="L267" s="11" t="str">
        <f t="shared" si="8"/>
        <v>$51,000</v>
      </c>
      <c r="M267" s="37">
        <f t="shared" si="9"/>
        <v>51000</v>
      </c>
      <c r="N267" s="41"/>
      <c r="O267" s="9"/>
      <c r="P267" s="90">
        <v>41112</v>
      </c>
      <c r="Q267" s="102"/>
      <c r="R267" s="102"/>
      <c r="S267" s="51"/>
      <c r="T267" s="51"/>
      <c r="U267" s="51"/>
      <c r="V267" s="51"/>
      <c r="W267" s="51"/>
    </row>
    <row r="268" spans="1:23">
      <c r="A268" s="49"/>
      <c r="B268" s="50"/>
      <c r="C268" s="50"/>
      <c r="D268" s="51"/>
      <c r="E268" s="51"/>
      <c r="F268" s="51"/>
      <c r="G268" s="4" t="s">
        <v>159</v>
      </c>
      <c r="H268" s="4" t="s">
        <v>158</v>
      </c>
      <c r="I268" s="7"/>
      <c r="J268" s="7" t="s">
        <v>105</v>
      </c>
      <c r="K268" s="7"/>
      <c r="L268" s="11" t="str">
        <f t="shared" si="8"/>
        <v>$51,000</v>
      </c>
      <c r="M268" s="37">
        <f t="shared" si="9"/>
        <v>47100</v>
      </c>
      <c r="N268" s="41">
        <v>3900</v>
      </c>
      <c r="O268" s="9"/>
      <c r="P268" s="90">
        <v>41117</v>
      </c>
      <c r="Q268" s="102"/>
      <c r="R268" s="102"/>
      <c r="S268" s="51"/>
      <c r="T268" s="51"/>
      <c r="U268" s="51"/>
      <c r="V268" s="51"/>
      <c r="W268" s="51"/>
    </row>
    <row r="269" spans="1:23">
      <c r="A269" s="49"/>
      <c r="B269" s="50"/>
      <c r="C269" s="50"/>
      <c r="D269" s="51"/>
      <c r="E269" s="51"/>
      <c r="F269" s="51"/>
      <c r="G269" s="27" t="s">
        <v>477</v>
      </c>
      <c r="H269" s="27" t="s">
        <v>158</v>
      </c>
      <c r="I269" s="29"/>
      <c r="J269" s="29" t="s">
        <v>105</v>
      </c>
      <c r="K269" s="29"/>
      <c r="L269" s="11" t="str">
        <f t="shared" si="8"/>
        <v>$51,000</v>
      </c>
      <c r="M269" s="39">
        <f t="shared" si="9"/>
        <v>50900</v>
      </c>
      <c r="N269" s="42">
        <v>100</v>
      </c>
      <c r="O269" s="9"/>
      <c r="P269" s="90">
        <v>41114</v>
      </c>
      <c r="Q269" s="102"/>
      <c r="R269" s="102"/>
      <c r="S269" s="51"/>
      <c r="T269" s="51"/>
      <c r="U269" s="51"/>
      <c r="V269" s="51"/>
      <c r="W269" s="51"/>
    </row>
    <row r="270" spans="1:23">
      <c r="A270" s="49"/>
      <c r="B270" s="50"/>
      <c r="C270" s="50"/>
      <c r="D270" s="51"/>
      <c r="E270" s="51"/>
      <c r="F270" s="51"/>
      <c r="G270" s="4" t="s">
        <v>338</v>
      </c>
      <c r="H270" s="4" t="s">
        <v>339</v>
      </c>
      <c r="I270" s="7"/>
      <c r="J270" s="7" t="s">
        <v>110</v>
      </c>
      <c r="K270" s="7"/>
      <c r="L270" s="11" t="str">
        <f t="shared" si="8"/>
        <v>$0</v>
      </c>
      <c r="M270" s="37">
        <f t="shared" si="9"/>
        <v>-74934</v>
      </c>
      <c r="N270" s="41">
        <v>74934</v>
      </c>
      <c r="O270" s="9"/>
      <c r="P270" s="90">
        <v>41122</v>
      </c>
      <c r="Q270" s="102"/>
      <c r="R270" s="102"/>
      <c r="S270" s="51"/>
      <c r="T270" s="51"/>
      <c r="U270" s="51"/>
      <c r="V270" s="51"/>
      <c r="W270" s="51"/>
    </row>
    <row r="271" spans="1:23">
      <c r="A271" s="49"/>
      <c r="B271" s="50"/>
      <c r="C271" s="50"/>
      <c r="D271" s="51"/>
      <c r="E271" s="51"/>
      <c r="F271" s="51"/>
      <c r="G271" s="4" t="s">
        <v>208</v>
      </c>
      <c r="H271" s="4" t="s">
        <v>209</v>
      </c>
      <c r="I271" s="7"/>
      <c r="J271" s="7" t="s">
        <v>105</v>
      </c>
      <c r="K271" s="7"/>
      <c r="L271" s="11" t="str">
        <f t="shared" si="8"/>
        <v>$51,000</v>
      </c>
      <c r="M271" s="37">
        <f t="shared" si="9"/>
        <v>51000</v>
      </c>
      <c r="N271" s="41"/>
      <c r="O271" s="9"/>
      <c r="P271" s="90">
        <v>41083</v>
      </c>
      <c r="Q271" s="102"/>
      <c r="R271" s="102"/>
      <c r="S271" s="51"/>
      <c r="T271" s="51"/>
      <c r="U271" s="51"/>
      <c r="V271" s="51"/>
      <c r="W271" s="51"/>
    </row>
    <row r="272" spans="1:23">
      <c r="A272" s="49"/>
      <c r="B272" s="50"/>
      <c r="C272" s="50"/>
      <c r="D272" s="51"/>
      <c r="E272" s="51"/>
      <c r="F272" s="51"/>
      <c r="G272" s="4" t="s">
        <v>514</v>
      </c>
      <c r="H272" s="4" t="s">
        <v>515</v>
      </c>
      <c r="I272" s="7"/>
      <c r="J272" s="7" t="s">
        <v>105</v>
      </c>
      <c r="K272" s="7"/>
      <c r="L272" s="11" t="str">
        <f t="shared" si="8"/>
        <v>$51,000</v>
      </c>
      <c r="M272" s="37">
        <f t="shared" si="9"/>
        <v>51000</v>
      </c>
      <c r="N272" s="41"/>
      <c r="O272" s="9"/>
      <c r="P272" s="90">
        <v>41032</v>
      </c>
      <c r="Q272" s="102"/>
      <c r="R272" s="102"/>
      <c r="S272" s="51"/>
      <c r="T272" s="51"/>
      <c r="U272" s="51"/>
      <c r="V272" s="51"/>
      <c r="W272" s="51"/>
    </row>
    <row r="273" spans="1:23">
      <c r="A273" s="49"/>
      <c r="B273" s="50"/>
      <c r="C273" s="50"/>
      <c r="D273" s="51"/>
      <c r="E273" s="51"/>
      <c r="F273" s="51"/>
      <c r="G273" s="4" t="s">
        <v>217</v>
      </c>
      <c r="H273" s="4" t="s">
        <v>218</v>
      </c>
      <c r="I273" s="7"/>
      <c r="J273" s="7" t="s">
        <v>105</v>
      </c>
      <c r="K273" s="7"/>
      <c r="L273" s="11" t="str">
        <f t="shared" si="8"/>
        <v>$51,000</v>
      </c>
      <c r="M273" s="37">
        <f t="shared" si="9"/>
        <v>51000</v>
      </c>
      <c r="N273" s="41"/>
      <c r="O273" s="9"/>
      <c r="P273" s="90">
        <v>41120</v>
      </c>
      <c r="Q273" s="102"/>
      <c r="R273" s="102"/>
      <c r="S273" s="51"/>
      <c r="T273" s="51"/>
      <c r="U273" s="51"/>
      <c r="V273" s="51"/>
      <c r="W273" s="51"/>
    </row>
    <row r="274" spans="1:23">
      <c r="A274" s="49"/>
      <c r="B274" s="50"/>
      <c r="C274" s="50"/>
      <c r="D274" s="51"/>
      <c r="E274" s="51"/>
      <c r="F274" s="51"/>
      <c r="G274" s="4" t="s">
        <v>239</v>
      </c>
      <c r="H274" s="4" t="s">
        <v>218</v>
      </c>
      <c r="I274" s="7"/>
      <c r="J274" s="6" t="s">
        <v>105</v>
      </c>
      <c r="K274" s="7"/>
      <c r="L274" s="11" t="str">
        <f t="shared" si="8"/>
        <v>$51,000</v>
      </c>
      <c r="M274" s="37">
        <f t="shared" si="9"/>
        <v>49900</v>
      </c>
      <c r="N274" s="41">
        <v>1100</v>
      </c>
      <c r="O274" s="9"/>
      <c r="P274" s="90">
        <v>41117</v>
      </c>
      <c r="Q274" s="102"/>
      <c r="R274" s="102"/>
      <c r="S274" s="51"/>
      <c r="T274" s="51"/>
      <c r="U274" s="51"/>
      <c r="V274" s="51"/>
      <c r="W274" s="51"/>
    </row>
    <row r="275" spans="1:23">
      <c r="A275" s="49"/>
      <c r="B275" s="50"/>
      <c r="C275" s="50"/>
      <c r="D275" s="51"/>
      <c r="E275" s="51"/>
      <c r="F275" s="51"/>
      <c r="G275" s="4" t="s">
        <v>253</v>
      </c>
      <c r="H275" s="4" t="s">
        <v>218</v>
      </c>
      <c r="I275" s="7"/>
      <c r="J275" s="6" t="s">
        <v>105</v>
      </c>
      <c r="K275" s="7"/>
      <c r="L275" s="11" t="str">
        <f t="shared" si="8"/>
        <v>$51,000</v>
      </c>
      <c r="M275" s="37">
        <f t="shared" si="9"/>
        <v>44750</v>
      </c>
      <c r="N275" s="41">
        <v>6250</v>
      </c>
      <c r="O275" s="9"/>
      <c r="P275" s="90">
        <v>41117</v>
      </c>
      <c r="Q275" s="102"/>
      <c r="R275" s="102"/>
      <c r="S275" s="51"/>
      <c r="T275" s="51"/>
      <c r="U275" s="51"/>
      <c r="V275" s="51"/>
      <c r="W275" s="51"/>
    </row>
    <row r="276" spans="1:23">
      <c r="A276" s="49"/>
      <c r="B276" s="50"/>
      <c r="C276" s="50"/>
      <c r="D276" s="51"/>
      <c r="E276" s="51"/>
      <c r="F276" s="51"/>
      <c r="G276" s="4" t="s">
        <v>536</v>
      </c>
      <c r="H276" s="4" t="s">
        <v>537</v>
      </c>
      <c r="I276" s="7"/>
      <c r="J276" s="6" t="s">
        <v>105</v>
      </c>
      <c r="K276" s="7"/>
      <c r="L276" s="11" t="str">
        <f t="shared" si="8"/>
        <v>$51,000</v>
      </c>
      <c r="M276" s="37">
        <f t="shared" si="9"/>
        <v>51000</v>
      </c>
      <c r="N276" s="41"/>
      <c r="O276" s="9"/>
      <c r="P276" s="90">
        <v>41005</v>
      </c>
      <c r="Q276" s="102"/>
      <c r="R276" s="102"/>
      <c r="S276" s="51"/>
      <c r="T276" s="51"/>
      <c r="U276" s="51"/>
      <c r="V276" s="51"/>
      <c r="W276" s="51"/>
    </row>
    <row r="277" spans="1:23">
      <c r="A277" s="49"/>
      <c r="B277" s="50"/>
      <c r="C277" s="50"/>
      <c r="D277" s="51"/>
      <c r="E277" s="51"/>
      <c r="F277" s="51"/>
      <c r="G277" s="4" t="s">
        <v>145</v>
      </c>
      <c r="H277" s="4" t="s">
        <v>144</v>
      </c>
      <c r="I277" s="6"/>
      <c r="J277" s="6" t="s">
        <v>105</v>
      </c>
      <c r="K277" s="6"/>
      <c r="L277" s="11" t="str">
        <f t="shared" si="8"/>
        <v>$51,000</v>
      </c>
      <c r="M277" s="36">
        <f t="shared" si="9"/>
        <v>51000</v>
      </c>
      <c r="N277" s="40"/>
      <c r="O277" s="9"/>
      <c r="P277" s="90">
        <v>41079</v>
      </c>
      <c r="Q277" s="102"/>
      <c r="R277" s="102"/>
      <c r="S277" s="51"/>
      <c r="T277" s="51"/>
      <c r="U277" s="51"/>
      <c r="V277" s="51"/>
      <c r="W277" s="51"/>
    </row>
    <row r="278" spans="1:23">
      <c r="A278" s="49"/>
      <c r="B278" s="50"/>
      <c r="C278" s="50"/>
      <c r="D278" s="51"/>
      <c r="E278" s="51"/>
      <c r="F278" s="51"/>
      <c r="G278" s="4" t="s">
        <v>271</v>
      </c>
      <c r="H278" s="4" t="s">
        <v>272</v>
      </c>
      <c r="I278" s="7"/>
      <c r="J278" s="7" t="s">
        <v>105</v>
      </c>
      <c r="K278" s="7"/>
      <c r="L278" s="11" t="str">
        <f t="shared" si="8"/>
        <v>$51,000</v>
      </c>
      <c r="M278" s="88">
        <f t="shared" si="9"/>
        <v>43100</v>
      </c>
      <c r="N278" s="41">
        <v>7900</v>
      </c>
      <c r="O278" s="9"/>
      <c r="P278" s="90">
        <v>41118</v>
      </c>
      <c r="Q278" s="102"/>
      <c r="R278" s="102"/>
      <c r="S278" s="51"/>
      <c r="T278" s="51"/>
      <c r="U278" s="51"/>
      <c r="V278" s="51"/>
      <c r="W278" s="51"/>
    </row>
    <row r="279" spans="1:23">
      <c r="A279" s="49"/>
      <c r="B279" s="50"/>
      <c r="C279" s="50"/>
      <c r="D279" s="51"/>
      <c r="E279" s="51"/>
      <c r="F279" s="51"/>
      <c r="G279" s="4" t="s">
        <v>237</v>
      </c>
      <c r="H279" s="4" t="s">
        <v>238</v>
      </c>
      <c r="I279" s="7"/>
      <c r="J279" s="7" t="s">
        <v>106</v>
      </c>
      <c r="K279" s="7"/>
      <c r="L279" s="11" t="str">
        <f t="shared" si="8"/>
        <v>$306,000</v>
      </c>
      <c r="M279" s="37">
        <f t="shared" si="9"/>
        <v>74890</v>
      </c>
      <c r="N279" s="41">
        <v>231110</v>
      </c>
      <c r="O279" s="9"/>
      <c r="P279" s="90">
        <v>41119</v>
      </c>
      <c r="Q279" s="102"/>
      <c r="R279" s="102"/>
      <c r="S279" s="51"/>
      <c r="T279" s="51"/>
      <c r="U279" s="51"/>
      <c r="V279" s="51"/>
      <c r="W279" s="51"/>
    </row>
    <row r="280" spans="1:23">
      <c r="A280" s="49"/>
      <c r="B280" s="50"/>
      <c r="C280" s="50"/>
      <c r="D280" s="51"/>
      <c r="E280" s="51"/>
      <c r="F280" s="51"/>
      <c r="G280" s="4" t="s">
        <v>367</v>
      </c>
      <c r="H280" s="4" t="s">
        <v>238</v>
      </c>
      <c r="I280" s="7"/>
      <c r="J280" s="6" t="s">
        <v>106</v>
      </c>
      <c r="K280" s="7"/>
      <c r="L280" s="11" t="str">
        <f t="shared" si="8"/>
        <v>$306,000</v>
      </c>
      <c r="M280" s="37">
        <f t="shared" si="9"/>
        <v>305450</v>
      </c>
      <c r="N280" s="41">
        <v>550</v>
      </c>
      <c r="O280" s="9"/>
      <c r="P280" s="90">
        <v>41118</v>
      </c>
      <c r="Q280" s="102"/>
      <c r="R280" s="102"/>
      <c r="S280" s="51"/>
      <c r="T280" s="51"/>
      <c r="U280" s="51"/>
      <c r="V280" s="51"/>
      <c r="W280" s="51"/>
    </row>
    <row r="281" spans="1:23">
      <c r="A281" s="49"/>
      <c r="B281" s="50"/>
      <c r="C281" s="50"/>
      <c r="D281" s="51"/>
      <c r="E281" s="51"/>
      <c r="F281" s="51"/>
      <c r="G281" s="4" t="s">
        <v>451</v>
      </c>
      <c r="H281" s="4" t="s">
        <v>238</v>
      </c>
      <c r="I281" s="7"/>
      <c r="J281" s="6" t="s">
        <v>106</v>
      </c>
      <c r="K281" s="7"/>
      <c r="L281" s="11" t="str">
        <f t="shared" si="8"/>
        <v>$306,000</v>
      </c>
      <c r="M281" s="37">
        <f t="shared" si="9"/>
        <v>305100</v>
      </c>
      <c r="N281" s="41">
        <v>900</v>
      </c>
      <c r="O281" s="9"/>
      <c r="P281" s="90">
        <v>41118</v>
      </c>
      <c r="Q281" s="102"/>
      <c r="R281" s="102"/>
      <c r="S281" s="51"/>
      <c r="T281" s="51"/>
      <c r="U281" s="51"/>
      <c r="V281" s="51"/>
      <c r="W281" s="51"/>
    </row>
    <row r="282" spans="1:23">
      <c r="A282" s="49"/>
      <c r="B282" s="50"/>
      <c r="C282" s="50"/>
      <c r="D282" s="51"/>
      <c r="E282" s="51"/>
      <c r="F282" s="51"/>
      <c r="G282" s="4" t="s">
        <v>37</v>
      </c>
      <c r="H282" s="4" t="s">
        <v>51</v>
      </c>
      <c r="I282" s="7"/>
      <c r="J282" s="6" t="s">
        <v>107</v>
      </c>
      <c r="K282" s="7"/>
      <c r="L282" s="11" t="str">
        <f t="shared" si="8"/>
        <v>$1,581,000</v>
      </c>
      <c r="M282" s="37">
        <f t="shared" si="9"/>
        <v>1581000</v>
      </c>
      <c r="N282" s="41"/>
      <c r="O282" s="9"/>
      <c r="P282" s="90">
        <v>40985</v>
      </c>
      <c r="Q282" s="102"/>
      <c r="R282" s="102"/>
      <c r="S282" s="51"/>
      <c r="T282" s="51"/>
      <c r="U282" s="51"/>
      <c r="V282" s="51"/>
      <c r="W282" s="51"/>
    </row>
    <row r="283" spans="1:23">
      <c r="A283" s="49"/>
      <c r="B283" s="50"/>
      <c r="C283" s="50"/>
      <c r="D283" s="51"/>
      <c r="E283" s="51"/>
      <c r="F283" s="51"/>
      <c r="G283" s="4" t="s">
        <v>284</v>
      </c>
      <c r="H283" s="4" t="s">
        <v>51</v>
      </c>
      <c r="I283" s="7"/>
      <c r="J283" s="7" t="s">
        <v>107</v>
      </c>
      <c r="K283" s="7"/>
      <c r="L283" s="11" t="str">
        <f t="shared" si="8"/>
        <v>$1,581,000</v>
      </c>
      <c r="M283" s="37">
        <f t="shared" si="9"/>
        <v>1581000</v>
      </c>
      <c r="N283" s="41"/>
      <c r="O283" s="9"/>
      <c r="P283" s="90">
        <v>41029</v>
      </c>
      <c r="Q283" s="102"/>
      <c r="R283" s="102"/>
      <c r="S283" s="51"/>
      <c r="T283" s="51"/>
      <c r="U283" s="51"/>
      <c r="V283" s="51"/>
      <c r="W283" s="51"/>
    </row>
    <row r="284" spans="1:23">
      <c r="A284" s="49"/>
      <c r="B284" s="50"/>
      <c r="C284" s="50"/>
      <c r="D284" s="51"/>
      <c r="E284" s="51"/>
      <c r="F284" s="51"/>
      <c r="G284" s="4" t="s">
        <v>51</v>
      </c>
      <c r="H284" s="4" t="s">
        <v>51</v>
      </c>
      <c r="I284" s="7"/>
      <c r="J284" s="7" t="s">
        <v>107</v>
      </c>
      <c r="K284" s="7"/>
      <c r="L284" s="11" t="str">
        <f t="shared" si="8"/>
        <v>$1,581,000</v>
      </c>
      <c r="M284" s="37">
        <f t="shared" si="9"/>
        <v>1581000</v>
      </c>
      <c r="N284" s="41"/>
      <c r="O284" s="9"/>
      <c r="P284" s="90">
        <v>40984</v>
      </c>
      <c r="Q284" s="102"/>
      <c r="R284" s="102"/>
      <c r="S284" s="51"/>
      <c r="T284" s="51"/>
      <c r="U284" s="51"/>
      <c r="V284" s="51"/>
      <c r="W284" s="51"/>
    </row>
    <row r="285" spans="1:23">
      <c r="A285" s="49"/>
      <c r="B285" s="50"/>
      <c r="C285" s="50"/>
      <c r="D285" s="51"/>
      <c r="E285" s="51"/>
      <c r="F285" s="51"/>
      <c r="G285" s="4" t="s">
        <v>38</v>
      </c>
      <c r="H285" s="4" t="s">
        <v>82</v>
      </c>
      <c r="I285" s="7"/>
      <c r="J285" s="6" t="s">
        <v>105</v>
      </c>
      <c r="K285" s="7"/>
      <c r="L285" s="11" t="str">
        <f t="shared" si="8"/>
        <v>$51,000</v>
      </c>
      <c r="M285" s="37">
        <f t="shared" si="9"/>
        <v>51000</v>
      </c>
      <c r="N285" s="41"/>
      <c r="O285" s="9"/>
      <c r="P285" s="90">
        <v>41052</v>
      </c>
      <c r="Q285" s="102"/>
      <c r="R285" s="102"/>
      <c r="S285" s="51"/>
      <c r="T285" s="51"/>
      <c r="U285" s="51"/>
      <c r="V285" s="51"/>
      <c r="W285" s="51"/>
    </row>
    <row r="286" spans="1:23">
      <c r="A286" s="49"/>
      <c r="B286" s="50"/>
      <c r="C286" s="50"/>
      <c r="D286" s="51"/>
      <c r="E286" s="51"/>
      <c r="F286" s="51"/>
      <c r="G286" s="4" t="s">
        <v>48</v>
      </c>
      <c r="H286" s="4" t="s">
        <v>87</v>
      </c>
      <c r="I286" s="7"/>
      <c r="J286" s="6" t="s">
        <v>105</v>
      </c>
      <c r="K286" s="7"/>
      <c r="L286" s="11" t="str">
        <f t="shared" si="8"/>
        <v>$51,000</v>
      </c>
      <c r="M286" s="37">
        <f t="shared" si="9"/>
        <v>51000</v>
      </c>
      <c r="N286" s="41"/>
      <c r="O286" s="9"/>
      <c r="P286" s="90">
        <v>41074</v>
      </c>
      <c r="Q286" s="102"/>
      <c r="R286" s="102"/>
      <c r="S286" s="51"/>
      <c r="T286" s="51"/>
      <c r="U286" s="51"/>
      <c r="V286" s="51"/>
      <c r="W286" s="51"/>
    </row>
    <row r="287" spans="1:23">
      <c r="A287" s="49"/>
      <c r="B287" s="50"/>
      <c r="C287" s="50"/>
      <c r="D287" s="51"/>
      <c r="E287" s="51"/>
      <c r="F287" s="51"/>
      <c r="G287" s="4" t="s">
        <v>426</v>
      </c>
      <c r="H287" s="4" t="s">
        <v>427</v>
      </c>
      <c r="I287" s="7"/>
      <c r="J287" s="7" t="s">
        <v>105</v>
      </c>
      <c r="K287" s="7"/>
      <c r="L287" s="11" t="str">
        <f t="shared" si="8"/>
        <v>$51,000</v>
      </c>
      <c r="M287" s="37">
        <f t="shared" si="9"/>
        <v>51000</v>
      </c>
      <c r="N287" s="41"/>
      <c r="O287" s="9"/>
      <c r="P287" s="90">
        <v>41098</v>
      </c>
      <c r="Q287" s="102"/>
      <c r="R287" s="102"/>
      <c r="S287" s="51"/>
      <c r="T287" s="51"/>
      <c r="U287" s="51"/>
      <c r="V287" s="51"/>
      <c r="W287" s="51"/>
    </row>
    <row r="288" spans="1:23">
      <c r="A288" s="49"/>
      <c r="B288" s="50"/>
      <c r="C288" s="50"/>
      <c r="D288" s="51"/>
      <c r="E288" s="51"/>
      <c r="F288" s="51"/>
      <c r="G288" s="4" t="s">
        <v>467</v>
      </c>
      <c r="H288" s="4" t="s">
        <v>468</v>
      </c>
      <c r="I288" s="7"/>
      <c r="J288" s="7" t="s">
        <v>105</v>
      </c>
      <c r="K288" s="7"/>
      <c r="L288" s="11" t="str">
        <f t="shared" si="8"/>
        <v>$51,000</v>
      </c>
      <c r="M288" s="37">
        <f t="shared" si="9"/>
        <v>51000</v>
      </c>
      <c r="N288" s="41"/>
      <c r="O288" s="9"/>
      <c r="P288" s="90">
        <v>41121</v>
      </c>
      <c r="Q288" s="102"/>
      <c r="R288" s="102"/>
      <c r="S288" s="51"/>
      <c r="T288" s="51"/>
      <c r="U288" s="51"/>
      <c r="V288" s="51"/>
      <c r="W288" s="51"/>
    </row>
    <row r="289" spans="1:23">
      <c r="A289" s="49"/>
      <c r="B289" s="50"/>
      <c r="C289" s="50"/>
      <c r="D289" s="51"/>
      <c r="E289" s="51"/>
      <c r="F289" s="51"/>
      <c r="G289" s="4" t="s">
        <v>184</v>
      </c>
      <c r="H289" s="4" t="s">
        <v>185</v>
      </c>
      <c r="I289" s="7"/>
      <c r="J289" s="7" t="s">
        <v>106</v>
      </c>
      <c r="K289" s="7"/>
      <c r="L289" s="11" t="str">
        <f t="shared" si="8"/>
        <v>$306,000</v>
      </c>
      <c r="M289" s="37">
        <f t="shared" si="9"/>
        <v>188563</v>
      </c>
      <c r="N289" s="41">
        <v>117437</v>
      </c>
      <c r="O289" s="9"/>
      <c r="P289" s="90">
        <v>41123</v>
      </c>
      <c r="Q289" s="102"/>
      <c r="R289" s="102"/>
      <c r="S289" s="51"/>
      <c r="T289" s="51"/>
      <c r="U289" s="51"/>
      <c r="V289" s="51"/>
      <c r="W289" s="51"/>
    </row>
    <row r="290" spans="1:23">
      <c r="A290" s="49"/>
      <c r="B290" s="50"/>
      <c r="C290" s="50"/>
      <c r="D290" s="51"/>
      <c r="E290" s="51"/>
      <c r="F290" s="51"/>
      <c r="G290" s="4" t="s">
        <v>314</v>
      </c>
      <c r="H290" s="4" t="s">
        <v>315</v>
      </c>
      <c r="I290" s="7"/>
      <c r="J290" s="7" t="s">
        <v>106</v>
      </c>
      <c r="K290" s="7"/>
      <c r="L290" s="11" t="str">
        <f t="shared" si="8"/>
        <v>$306,000</v>
      </c>
      <c r="M290" s="37">
        <f t="shared" si="9"/>
        <v>290350</v>
      </c>
      <c r="N290" s="41">
        <v>15650</v>
      </c>
      <c r="O290" s="9"/>
      <c r="P290" s="90">
        <v>41117</v>
      </c>
      <c r="Q290" s="102"/>
      <c r="R290" s="102"/>
      <c r="S290" s="51"/>
      <c r="T290" s="51"/>
      <c r="U290" s="51"/>
      <c r="V290" s="51"/>
      <c r="W290" s="51"/>
    </row>
    <row r="291" spans="1:23">
      <c r="A291" s="49"/>
      <c r="B291" s="50"/>
      <c r="C291" s="50"/>
      <c r="D291" s="51"/>
      <c r="E291" s="51"/>
      <c r="F291" s="51"/>
      <c r="G291" s="4" t="s">
        <v>586</v>
      </c>
      <c r="H291" s="4" t="s">
        <v>315</v>
      </c>
      <c r="I291" s="7"/>
      <c r="J291" s="7" t="s">
        <v>106</v>
      </c>
      <c r="K291" s="7"/>
      <c r="L291" s="11" t="str">
        <f t="shared" si="8"/>
        <v>$306,000</v>
      </c>
      <c r="M291" s="37">
        <f t="shared" si="9"/>
        <v>133635</v>
      </c>
      <c r="N291" s="41">
        <v>172365</v>
      </c>
      <c r="O291" s="9"/>
      <c r="P291" s="90">
        <v>41118</v>
      </c>
      <c r="Q291" s="102"/>
      <c r="R291" s="102"/>
      <c r="S291" s="51"/>
      <c r="T291" s="51"/>
      <c r="U291" s="51"/>
      <c r="V291" s="51"/>
      <c r="W291" s="51"/>
    </row>
    <row r="292" spans="1:23">
      <c r="A292" s="49"/>
      <c r="B292" s="50"/>
      <c r="C292" s="50"/>
      <c r="D292" s="51"/>
      <c r="E292" s="51"/>
      <c r="F292" s="51"/>
      <c r="G292" s="4" t="s">
        <v>531</v>
      </c>
      <c r="H292" s="4" t="s">
        <v>532</v>
      </c>
      <c r="I292" s="7"/>
      <c r="J292" s="7" t="s">
        <v>105</v>
      </c>
      <c r="K292" s="7"/>
      <c r="L292" s="11" t="str">
        <f t="shared" si="8"/>
        <v>$51,000</v>
      </c>
      <c r="M292" s="37">
        <f t="shared" si="9"/>
        <v>45394</v>
      </c>
      <c r="N292" s="41">
        <v>5606</v>
      </c>
      <c r="O292" s="9"/>
      <c r="P292" s="90">
        <v>41120</v>
      </c>
      <c r="Q292" s="102"/>
      <c r="R292" s="102"/>
      <c r="S292" s="51"/>
      <c r="T292" s="51"/>
      <c r="U292" s="51"/>
      <c r="V292" s="51"/>
      <c r="W292" s="51"/>
    </row>
    <row r="293" spans="1:23">
      <c r="A293" s="49"/>
      <c r="B293" s="50"/>
      <c r="C293" s="50"/>
      <c r="D293" s="51"/>
      <c r="E293" s="51"/>
      <c r="F293" s="51"/>
      <c r="G293" s="4" t="s">
        <v>533</v>
      </c>
      <c r="H293" s="4" t="s">
        <v>532</v>
      </c>
      <c r="I293" s="7"/>
      <c r="J293" s="7" t="s">
        <v>105</v>
      </c>
      <c r="K293" s="7"/>
      <c r="L293" s="11" t="str">
        <f t="shared" si="8"/>
        <v>$51,000</v>
      </c>
      <c r="M293" s="37">
        <f t="shared" si="9"/>
        <v>35200</v>
      </c>
      <c r="N293" s="41">
        <v>15800</v>
      </c>
      <c r="O293" s="9"/>
      <c r="P293" s="90">
        <v>41120</v>
      </c>
      <c r="Q293" s="102"/>
      <c r="R293" s="102"/>
      <c r="S293" s="51"/>
      <c r="T293" s="51"/>
      <c r="U293" s="51"/>
      <c r="V293" s="51"/>
      <c r="W293" s="51"/>
    </row>
    <row r="294" spans="1:23">
      <c r="A294" s="49"/>
      <c r="B294" s="50"/>
      <c r="C294" s="50"/>
      <c r="D294" s="51"/>
      <c r="E294" s="51"/>
      <c r="F294" s="51"/>
      <c r="G294" s="4" t="s">
        <v>223</v>
      </c>
      <c r="H294" s="4" t="s">
        <v>224</v>
      </c>
      <c r="I294" s="7"/>
      <c r="J294" s="7" t="s">
        <v>105</v>
      </c>
      <c r="K294" s="7"/>
      <c r="L294" s="11" t="str">
        <f t="shared" si="8"/>
        <v>$51,000</v>
      </c>
      <c r="M294" s="37">
        <f t="shared" si="9"/>
        <v>51000</v>
      </c>
      <c r="N294" s="41"/>
      <c r="O294" s="9"/>
      <c r="P294" s="90">
        <v>41119</v>
      </c>
      <c r="Q294" s="102"/>
      <c r="R294" s="102"/>
      <c r="S294" s="51"/>
      <c r="T294" s="51"/>
      <c r="U294" s="51"/>
      <c r="V294" s="51"/>
      <c r="W294" s="51"/>
    </row>
    <row r="295" spans="1:23">
      <c r="A295" s="49"/>
      <c r="B295" s="50"/>
      <c r="C295" s="50"/>
      <c r="D295" s="51"/>
      <c r="E295" s="51"/>
      <c r="F295" s="51"/>
      <c r="G295" s="4" t="s">
        <v>224</v>
      </c>
      <c r="H295" s="4" t="s">
        <v>224</v>
      </c>
      <c r="I295" s="7"/>
      <c r="J295" s="7" t="s">
        <v>105</v>
      </c>
      <c r="K295" s="7"/>
      <c r="L295" s="11" t="str">
        <f t="shared" si="8"/>
        <v>$51,000</v>
      </c>
      <c r="M295" s="37">
        <f t="shared" si="9"/>
        <v>50400</v>
      </c>
      <c r="N295" s="41">
        <v>600</v>
      </c>
      <c r="O295" s="9"/>
      <c r="P295" s="90">
        <v>41119</v>
      </c>
      <c r="Q295" s="102"/>
      <c r="R295" s="102"/>
      <c r="S295" s="51"/>
      <c r="T295" s="51"/>
      <c r="U295" s="51"/>
      <c r="V295" s="51"/>
      <c r="W295" s="51"/>
    </row>
    <row r="296" spans="1:23">
      <c r="A296" s="49"/>
      <c r="B296" s="50"/>
      <c r="C296" s="50"/>
      <c r="D296" s="51"/>
      <c r="E296" s="51"/>
      <c r="F296" s="51"/>
      <c r="G296" s="4" t="s">
        <v>540</v>
      </c>
      <c r="H296" s="4" t="s">
        <v>540</v>
      </c>
      <c r="I296" s="7"/>
      <c r="J296" s="7" t="s">
        <v>105</v>
      </c>
      <c r="K296" s="7"/>
      <c r="L296" s="11" t="str">
        <f t="shared" si="8"/>
        <v>$51,000</v>
      </c>
      <c r="M296" s="37">
        <f t="shared" si="9"/>
        <v>51000</v>
      </c>
      <c r="N296" s="41"/>
      <c r="O296" s="9"/>
      <c r="P296" s="90">
        <v>41122</v>
      </c>
      <c r="Q296" s="102"/>
      <c r="R296" s="102"/>
      <c r="S296" s="51"/>
      <c r="T296" s="51"/>
      <c r="U296" s="51"/>
      <c r="V296" s="51"/>
      <c r="W296" s="51"/>
    </row>
    <row r="297" spans="1:23">
      <c r="A297" s="49"/>
      <c r="B297" s="50"/>
      <c r="C297" s="50"/>
      <c r="D297" s="51"/>
      <c r="E297" s="51"/>
      <c r="F297" s="51"/>
      <c r="G297" s="4" t="s">
        <v>351</v>
      </c>
      <c r="H297" s="4" t="s">
        <v>228</v>
      </c>
      <c r="I297" s="7"/>
      <c r="J297" s="6" t="s">
        <v>105</v>
      </c>
      <c r="K297" s="7"/>
      <c r="L297" s="11" t="str">
        <f t="shared" si="8"/>
        <v>$51,000</v>
      </c>
      <c r="M297" s="37">
        <f t="shared" si="9"/>
        <v>51000</v>
      </c>
      <c r="N297" s="41"/>
      <c r="O297" s="9"/>
      <c r="P297" s="90">
        <v>41108</v>
      </c>
      <c r="Q297" s="102"/>
      <c r="R297" s="102"/>
      <c r="S297" s="51"/>
      <c r="T297" s="51"/>
      <c r="U297" s="51"/>
      <c r="V297" s="51"/>
      <c r="W297" s="51"/>
    </row>
    <row r="298" spans="1:23">
      <c r="A298" s="49"/>
      <c r="B298" s="50"/>
      <c r="C298" s="50"/>
      <c r="D298" s="51"/>
      <c r="E298" s="51"/>
      <c r="F298" s="51"/>
      <c r="G298" s="4" t="s">
        <v>372</v>
      </c>
      <c r="H298" s="4" t="s">
        <v>228</v>
      </c>
      <c r="I298" s="6"/>
      <c r="J298" s="6" t="s">
        <v>105</v>
      </c>
      <c r="K298" s="7"/>
      <c r="L298" s="11" t="str">
        <f t="shared" si="8"/>
        <v>$51,000</v>
      </c>
      <c r="M298" s="37">
        <f t="shared" si="9"/>
        <v>51000</v>
      </c>
      <c r="N298" s="41"/>
      <c r="O298" s="9"/>
      <c r="P298" s="90">
        <v>41037</v>
      </c>
      <c r="Q298" s="102"/>
      <c r="R298" s="102"/>
      <c r="S298" s="51"/>
      <c r="T298" s="51"/>
      <c r="U298" s="51"/>
      <c r="V298" s="51"/>
      <c r="W298" s="51"/>
    </row>
    <row r="299" spans="1:23">
      <c r="A299" s="49"/>
      <c r="B299" s="50"/>
      <c r="C299" s="50"/>
      <c r="D299" s="51"/>
      <c r="E299" s="51"/>
      <c r="F299" s="51"/>
      <c r="G299" s="4" t="s">
        <v>161</v>
      </c>
      <c r="H299" s="4" t="s">
        <v>160</v>
      </c>
      <c r="I299" s="7"/>
      <c r="J299" s="7" t="s">
        <v>105</v>
      </c>
      <c r="K299" s="7"/>
      <c r="L299" s="11" t="str">
        <f t="shared" si="8"/>
        <v>$51,000</v>
      </c>
      <c r="M299" s="37">
        <f t="shared" si="9"/>
        <v>51000</v>
      </c>
      <c r="N299" s="41"/>
      <c r="O299" s="9"/>
      <c r="P299" s="90">
        <v>41076</v>
      </c>
      <c r="Q299" s="102"/>
      <c r="R299" s="102"/>
      <c r="S299" s="51"/>
      <c r="T299" s="51"/>
      <c r="U299" s="51"/>
      <c r="V299" s="51"/>
      <c r="W299" s="51"/>
    </row>
    <row r="300" spans="1:23">
      <c r="A300" s="49"/>
      <c r="B300" s="50"/>
      <c r="C300" s="50"/>
      <c r="D300" s="51"/>
      <c r="E300" s="51"/>
      <c r="F300" s="51"/>
      <c r="G300" s="4" t="s">
        <v>500</v>
      </c>
      <c r="H300" s="4" t="s">
        <v>501</v>
      </c>
      <c r="I300" s="7"/>
      <c r="J300" s="6" t="s">
        <v>105</v>
      </c>
      <c r="K300" s="7"/>
      <c r="L300" s="11" t="str">
        <f t="shared" si="8"/>
        <v>$51,000</v>
      </c>
      <c r="M300" s="37">
        <f t="shared" si="9"/>
        <v>51000</v>
      </c>
      <c r="N300" s="41"/>
      <c r="O300" s="9"/>
      <c r="P300" s="90">
        <v>41111</v>
      </c>
      <c r="Q300" s="102"/>
      <c r="R300" s="102"/>
      <c r="S300" s="51"/>
      <c r="T300" s="51"/>
      <c r="U300" s="51"/>
      <c r="V300" s="51"/>
      <c r="W300" s="51"/>
    </row>
    <row r="301" spans="1:23">
      <c r="A301" s="49"/>
      <c r="B301" s="50"/>
      <c r="C301" s="50"/>
      <c r="D301" s="51"/>
      <c r="E301" s="51"/>
      <c r="F301" s="51"/>
      <c r="G301" s="4" t="s">
        <v>555</v>
      </c>
      <c r="H301" s="4" t="s">
        <v>556</v>
      </c>
      <c r="I301" s="7"/>
      <c r="J301" s="7" t="s">
        <v>105</v>
      </c>
      <c r="K301" s="7"/>
      <c r="L301" s="11" t="str">
        <f t="shared" si="8"/>
        <v>$51,000</v>
      </c>
      <c r="M301" s="37">
        <f t="shared" si="9"/>
        <v>50850</v>
      </c>
      <c r="N301" s="41">
        <v>150</v>
      </c>
      <c r="O301" s="9"/>
      <c r="P301" s="90">
        <v>40987</v>
      </c>
      <c r="Q301" s="102"/>
      <c r="R301" s="102"/>
      <c r="S301" s="51"/>
      <c r="T301" s="51"/>
      <c r="U301" s="51"/>
      <c r="V301" s="51"/>
      <c r="W301" s="51"/>
    </row>
    <row r="302" spans="1:23">
      <c r="A302" s="49"/>
      <c r="B302" s="50"/>
      <c r="C302" s="50"/>
      <c r="D302" s="51"/>
      <c r="E302" s="51"/>
      <c r="F302" s="51"/>
      <c r="G302" s="4" t="s">
        <v>559</v>
      </c>
      <c r="H302" s="4" t="s">
        <v>560</v>
      </c>
      <c r="I302" s="7"/>
      <c r="J302" s="7" t="s">
        <v>105</v>
      </c>
      <c r="K302" s="7"/>
      <c r="L302" s="11" t="str">
        <f t="shared" si="8"/>
        <v>$51,000</v>
      </c>
      <c r="M302" s="37">
        <f t="shared" si="9"/>
        <v>51000</v>
      </c>
      <c r="N302" s="41"/>
      <c r="O302" s="9"/>
      <c r="P302" s="90">
        <v>41000</v>
      </c>
      <c r="Q302" s="102"/>
      <c r="R302" s="102"/>
      <c r="S302" s="51"/>
      <c r="T302" s="51"/>
      <c r="U302" s="51"/>
      <c r="V302" s="51"/>
      <c r="W302" s="51"/>
    </row>
    <row r="303" spans="1:23">
      <c r="A303" s="49"/>
      <c r="B303" s="50"/>
      <c r="C303" s="50"/>
      <c r="D303" s="51"/>
      <c r="E303" s="51"/>
      <c r="F303" s="51"/>
      <c r="G303" s="4" t="s">
        <v>177</v>
      </c>
      <c r="H303" s="4" t="s">
        <v>176</v>
      </c>
      <c r="I303" s="7"/>
      <c r="J303" s="6" t="s">
        <v>106</v>
      </c>
      <c r="K303" s="7"/>
      <c r="L303" s="11" t="str">
        <f t="shared" si="8"/>
        <v>$306,000</v>
      </c>
      <c r="M303" s="37">
        <f t="shared" si="9"/>
        <v>190312</v>
      </c>
      <c r="N303" s="41">
        <v>115688</v>
      </c>
      <c r="O303" s="9"/>
      <c r="P303" s="90">
        <v>41122</v>
      </c>
      <c r="Q303" s="102"/>
      <c r="R303" s="102"/>
      <c r="S303" s="51"/>
      <c r="T303" s="51"/>
      <c r="U303" s="51"/>
      <c r="V303" s="51"/>
      <c r="W303" s="51"/>
    </row>
    <row r="304" spans="1:23">
      <c r="A304" s="49"/>
      <c r="B304" s="50"/>
      <c r="C304" s="50"/>
      <c r="D304" s="51"/>
      <c r="E304" s="51"/>
      <c r="F304" s="51"/>
      <c r="G304" s="4" t="s">
        <v>561</v>
      </c>
      <c r="H304" s="4" t="s">
        <v>562</v>
      </c>
      <c r="I304" s="7"/>
      <c r="J304" s="7" t="s">
        <v>105</v>
      </c>
      <c r="K304" s="7"/>
      <c r="L304" s="11" t="str">
        <f t="shared" si="8"/>
        <v>$51,000</v>
      </c>
      <c r="M304" s="37">
        <f t="shared" si="9"/>
        <v>37710</v>
      </c>
      <c r="N304" s="41">
        <v>13290</v>
      </c>
      <c r="O304" s="9"/>
      <c r="P304" s="90">
        <v>41124</v>
      </c>
      <c r="Q304" s="102"/>
      <c r="R304" s="102"/>
      <c r="S304" s="51"/>
      <c r="T304" s="51"/>
      <c r="U304" s="51"/>
      <c r="V304" s="51"/>
      <c r="W304" s="51"/>
    </row>
    <row r="305" spans="1:23">
      <c r="A305" s="49"/>
      <c r="B305" s="50"/>
      <c r="C305" s="50"/>
      <c r="D305" s="51"/>
      <c r="E305" s="51"/>
      <c r="F305" s="51"/>
      <c r="G305" s="4" t="s">
        <v>606</v>
      </c>
      <c r="H305" s="4" t="s">
        <v>568</v>
      </c>
      <c r="I305" s="7"/>
      <c r="J305" s="7" t="s">
        <v>106</v>
      </c>
      <c r="K305" s="7"/>
      <c r="L305" s="11" t="str">
        <f t="shared" si="8"/>
        <v>$306,000</v>
      </c>
      <c r="M305" s="37">
        <f t="shared" si="9"/>
        <v>306000</v>
      </c>
      <c r="N305" s="41"/>
      <c r="O305" s="9"/>
      <c r="P305" s="90">
        <v>41129</v>
      </c>
      <c r="Q305" s="102"/>
      <c r="R305" s="102"/>
      <c r="S305" s="51"/>
      <c r="T305" s="51"/>
      <c r="U305" s="51"/>
      <c r="V305" s="51"/>
      <c r="W305" s="51"/>
    </row>
    <row r="306" spans="1:23">
      <c r="A306" s="49"/>
      <c r="B306" s="50"/>
      <c r="C306" s="50"/>
      <c r="D306" s="51"/>
      <c r="E306" s="51"/>
      <c r="F306" s="51"/>
      <c r="G306" s="4" t="s">
        <v>567</v>
      </c>
      <c r="H306" s="4" t="s">
        <v>568</v>
      </c>
      <c r="I306" s="7"/>
      <c r="J306" s="7" t="s">
        <v>106</v>
      </c>
      <c r="K306" s="7"/>
      <c r="L306" s="11" t="str">
        <f t="shared" si="8"/>
        <v>$306,000</v>
      </c>
      <c r="M306" s="37">
        <f t="shared" si="9"/>
        <v>146782</v>
      </c>
      <c r="N306" s="41">
        <v>159218</v>
      </c>
      <c r="O306" s="9"/>
      <c r="P306" s="90">
        <v>41123</v>
      </c>
      <c r="Q306" s="102"/>
      <c r="R306" s="102"/>
      <c r="S306" s="51"/>
      <c r="T306" s="51"/>
      <c r="U306" s="51"/>
      <c r="V306" s="51"/>
      <c r="W306" s="51"/>
    </row>
    <row r="307" spans="1:23">
      <c r="A307" s="49"/>
      <c r="B307" s="50"/>
      <c r="C307" s="50"/>
      <c r="D307" s="51"/>
      <c r="E307" s="51"/>
      <c r="F307" s="51"/>
      <c r="G307" s="4" t="s">
        <v>428</v>
      </c>
      <c r="H307" s="4" t="s">
        <v>429</v>
      </c>
      <c r="I307" s="7"/>
      <c r="J307" s="7" t="s">
        <v>105</v>
      </c>
      <c r="K307" s="7"/>
      <c r="L307" s="11" t="str">
        <f t="shared" si="8"/>
        <v>$51,000</v>
      </c>
      <c r="M307" s="37">
        <f t="shared" si="9"/>
        <v>51000</v>
      </c>
      <c r="N307" s="41"/>
      <c r="O307" s="9"/>
      <c r="P307" s="90">
        <v>41089</v>
      </c>
      <c r="Q307" s="102"/>
      <c r="R307" s="102"/>
      <c r="S307" s="51"/>
      <c r="T307" s="51"/>
      <c r="U307" s="51"/>
      <c r="V307" s="51"/>
      <c r="W307" s="51"/>
    </row>
    <row r="308" spans="1:23">
      <c r="A308" s="49"/>
      <c r="B308" s="50"/>
      <c r="C308" s="50"/>
      <c r="D308" s="51"/>
      <c r="E308" s="51"/>
      <c r="F308" s="51"/>
      <c r="G308" s="4" t="s">
        <v>605</v>
      </c>
      <c r="H308" s="4" t="s">
        <v>366</v>
      </c>
      <c r="I308" s="7"/>
      <c r="J308" s="7" t="s">
        <v>110</v>
      </c>
      <c r="K308" s="7"/>
      <c r="L308" s="11" t="str">
        <f t="shared" si="8"/>
        <v>$0</v>
      </c>
      <c r="M308" s="37">
        <f t="shared" si="9"/>
        <v>0</v>
      </c>
      <c r="N308" s="41"/>
      <c r="O308" s="9"/>
      <c r="P308" s="90">
        <v>41129</v>
      </c>
      <c r="Q308" s="102"/>
      <c r="R308" s="102"/>
      <c r="S308" s="51"/>
      <c r="T308" s="51"/>
      <c r="U308" s="51"/>
      <c r="V308" s="51"/>
      <c r="W308" s="51"/>
    </row>
    <row r="309" spans="1:23">
      <c r="A309" s="49"/>
      <c r="B309" s="50"/>
      <c r="C309" s="50"/>
      <c r="D309" s="51"/>
      <c r="E309" s="51"/>
      <c r="F309" s="51"/>
      <c r="G309" s="4" t="s">
        <v>365</v>
      </c>
      <c r="H309" s="4" t="s">
        <v>366</v>
      </c>
      <c r="I309" s="7"/>
      <c r="J309" s="6" t="s">
        <v>110</v>
      </c>
      <c r="K309" s="7"/>
      <c r="L309" s="11" t="str">
        <f t="shared" si="8"/>
        <v>$0</v>
      </c>
      <c r="M309" s="37">
        <f t="shared" si="9"/>
        <v>-59082</v>
      </c>
      <c r="N309" s="41">
        <v>59082</v>
      </c>
      <c r="O309" s="9"/>
      <c r="P309" s="90">
        <v>41123</v>
      </c>
      <c r="Q309" s="102"/>
      <c r="R309" s="102"/>
      <c r="S309" s="51"/>
      <c r="T309" s="51"/>
      <c r="U309" s="51"/>
      <c r="V309" s="51"/>
      <c r="W309" s="51"/>
    </row>
    <row r="310" spans="1:23">
      <c r="A310" s="49"/>
      <c r="B310" s="50"/>
      <c r="C310" s="50"/>
      <c r="D310" s="51"/>
      <c r="E310" s="51"/>
      <c r="F310" s="51"/>
      <c r="G310" s="4" t="s">
        <v>444</v>
      </c>
      <c r="H310" s="4" t="s">
        <v>366</v>
      </c>
      <c r="I310" s="7"/>
      <c r="J310" s="7" t="s">
        <v>110</v>
      </c>
      <c r="K310" s="7"/>
      <c r="L310" s="11" t="str">
        <f t="shared" si="8"/>
        <v>$0</v>
      </c>
      <c r="M310" s="37">
        <f t="shared" si="9"/>
        <v>-322194</v>
      </c>
      <c r="N310" s="41">
        <v>322194</v>
      </c>
      <c r="O310" s="9"/>
      <c r="P310" s="90">
        <v>41124</v>
      </c>
      <c r="Q310" s="102"/>
      <c r="R310" s="102"/>
      <c r="S310" s="51"/>
      <c r="T310" s="51"/>
      <c r="U310" s="51"/>
      <c r="V310" s="51"/>
      <c r="W310" s="51"/>
    </row>
    <row r="311" spans="1:23">
      <c r="A311" s="49"/>
      <c r="B311" s="50"/>
      <c r="C311" s="50"/>
      <c r="D311" s="51"/>
      <c r="E311" s="51"/>
      <c r="F311" s="51"/>
      <c r="G311" s="4" t="s">
        <v>128</v>
      </c>
      <c r="H311" s="4" t="s">
        <v>127</v>
      </c>
      <c r="I311" s="7"/>
      <c r="J311" s="7" t="s">
        <v>105</v>
      </c>
      <c r="K311" s="7"/>
      <c r="L311" s="11" t="str">
        <f t="shared" si="8"/>
        <v>$51,000</v>
      </c>
      <c r="M311" s="37">
        <f t="shared" si="9"/>
        <v>51000</v>
      </c>
      <c r="N311" s="41"/>
      <c r="O311" s="9"/>
      <c r="P311" s="90">
        <v>41102</v>
      </c>
      <c r="Q311" s="102"/>
      <c r="R311" s="102"/>
      <c r="S311" s="51"/>
      <c r="T311" s="51"/>
      <c r="U311" s="51"/>
      <c r="V311" s="51"/>
      <c r="W311" s="51"/>
    </row>
    <row r="312" spans="1:23">
      <c r="A312" s="49"/>
      <c r="B312" s="50"/>
      <c r="C312" s="50"/>
      <c r="D312" s="51"/>
      <c r="E312" s="51"/>
      <c r="F312" s="51"/>
      <c r="G312" s="4" t="s">
        <v>102</v>
      </c>
      <c r="H312" s="4" t="s">
        <v>94</v>
      </c>
      <c r="I312" s="7"/>
      <c r="J312" s="7" t="s">
        <v>105</v>
      </c>
      <c r="K312" s="7"/>
      <c r="L312" s="11" t="str">
        <f t="shared" si="8"/>
        <v>$51,000</v>
      </c>
      <c r="M312" s="37">
        <f t="shared" si="9"/>
        <v>51000</v>
      </c>
      <c r="N312" s="41"/>
      <c r="O312" s="9"/>
      <c r="P312" s="90">
        <v>40997</v>
      </c>
      <c r="Q312" s="102"/>
      <c r="R312" s="102"/>
      <c r="S312" s="51"/>
      <c r="T312" s="51"/>
      <c r="U312" s="51"/>
      <c r="V312" s="51"/>
      <c r="W312" s="51"/>
    </row>
    <row r="313" spans="1:23">
      <c r="A313" s="49"/>
      <c r="B313" s="50"/>
      <c r="C313" s="50"/>
      <c r="D313" s="51"/>
      <c r="E313" s="51"/>
      <c r="F313" s="51"/>
      <c r="G313" s="4" t="s">
        <v>93</v>
      </c>
      <c r="H313" s="4" t="s">
        <v>94</v>
      </c>
      <c r="I313" s="7"/>
      <c r="J313" s="7" t="s">
        <v>105</v>
      </c>
      <c r="K313" s="7"/>
      <c r="L313" s="11" t="str">
        <f t="shared" si="8"/>
        <v>$51,000</v>
      </c>
      <c r="M313" s="37">
        <f t="shared" si="9"/>
        <v>51000</v>
      </c>
      <c r="N313" s="41"/>
      <c r="O313" s="9"/>
      <c r="P313" s="90">
        <v>40997</v>
      </c>
      <c r="Q313" s="102"/>
      <c r="R313" s="102"/>
      <c r="S313" s="51"/>
      <c r="T313" s="51"/>
      <c r="U313" s="51"/>
      <c r="V313" s="51"/>
      <c r="W313" s="51"/>
    </row>
    <row r="314" spans="1:23">
      <c r="A314" s="49"/>
      <c r="B314" s="50"/>
      <c r="C314" s="50"/>
      <c r="D314" s="51"/>
      <c r="E314" s="51"/>
      <c r="F314" s="51"/>
      <c r="G314" s="4" t="s">
        <v>347</v>
      </c>
      <c r="H314" s="4" t="s">
        <v>348</v>
      </c>
      <c r="I314" s="7"/>
      <c r="J314" s="6" t="s">
        <v>105</v>
      </c>
      <c r="K314" s="7"/>
      <c r="L314" s="11" t="str">
        <f t="shared" si="8"/>
        <v>$51,000</v>
      </c>
      <c r="M314" s="37">
        <f t="shared" si="9"/>
        <v>51000</v>
      </c>
      <c r="N314" s="41"/>
      <c r="O314" s="9"/>
      <c r="P314" s="90">
        <v>41119</v>
      </c>
      <c r="Q314" s="102"/>
      <c r="R314" s="102"/>
      <c r="S314" s="51"/>
      <c r="T314" s="51"/>
      <c r="U314" s="51"/>
      <c r="V314" s="51"/>
      <c r="W314" s="51"/>
    </row>
    <row r="315" spans="1:23">
      <c r="A315" s="49"/>
      <c r="B315" s="50"/>
      <c r="C315" s="50"/>
      <c r="D315" s="51"/>
      <c r="E315" s="51"/>
      <c r="F315" s="51"/>
      <c r="G315" s="4" t="s">
        <v>405</v>
      </c>
      <c r="H315" s="4" t="s">
        <v>348</v>
      </c>
      <c r="I315" s="7"/>
      <c r="J315" s="6" t="s">
        <v>105</v>
      </c>
      <c r="K315" s="7"/>
      <c r="L315" s="11" t="str">
        <f t="shared" si="8"/>
        <v>$51,000</v>
      </c>
      <c r="M315" s="37">
        <f t="shared" si="9"/>
        <v>51000</v>
      </c>
      <c r="N315" s="41"/>
      <c r="O315" s="9"/>
      <c r="P315" s="90">
        <v>41116</v>
      </c>
      <c r="Q315" s="102"/>
      <c r="R315" s="102"/>
      <c r="S315" s="51"/>
      <c r="T315" s="51"/>
      <c r="U315" s="51"/>
      <c r="V315" s="51"/>
      <c r="W315" s="51"/>
    </row>
    <row r="316" spans="1:23">
      <c r="A316" s="49"/>
      <c r="B316" s="50"/>
      <c r="C316" s="50"/>
      <c r="D316" s="51"/>
      <c r="E316" s="51"/>
      <c r="F316" s="51"/>
      <c r="G316" s="4" t="s">
        <v>478</v>
      </c>
      <c r="H316" s="4" t="s">
        <v>479</v>
      </c>
      <c r="I316" s="7"/>
      <c r="J316" s="6" t="s">
        <v>106</v>
      </c>
      <c r="K316" s="7"/>
      <c r="L316" s="11" t="str">
        <f t="shared" si="8"/>
        <v>$306,000</v>
      </c>
      <c r="M316" s="37">
        <f t="shared" si="9"/>
        <v>221645</v>
      </c>
      <c r="N316" s="41">
        <v>84355</v>
      </c>
      <c r="O316" s="9"/>
      <c r="P316" s="90">
        <v>41124</v>
      </c>
      <c r="Q316" s="102"/>
      <c r="R316" s="102"/>
      <c r="S316" s="51"/>
      <c r="T316" s="51"/>
      <c r="U316" s="51"/>
      <c r="V316" s="51"/>
      <c r="W316" s="51"/>
    </row>
    <row r="317" spans="1:23">
      <c r="A317" s="49"/>
      <c r="B317" s="50"/>
      <c r="C317" s="50"/>
      <c r="D317" s="51"/>
      <c r="E317" s="51"/>
      <c r="F317" s="51"/>
      <c r="G317" s="4" t="s">
        <v>485</v>
      </c>
      <c r="H317" s="4" t="s">
        <v>486</v>
      </c>
      <c r="I317" s="7"/>
      <c r="J317" s="7" t="s">
        <v>107</v>
      </c>
      <c r="K317" s="7"/>
      <c r="L317" s="11" t="str">
        <f t="shared" si="8"/>
        <v>$1,581,000</v>
      </c>
      <c r="M317" s="37">
        <f t="shared" si="9"/>
        <v>1580750</v>
      </c>
      <c r="N317" s="41">
        <v>250</v>
      </c>
      <c r="O317" s="9"/>
      <c r="P317" s="90">
        <v>41104</v>
      </c>
      <c r="Q317" s="102"/>
      <c r="R317" s="102"/>
      <c r="S317" s="51"/>
      <c r="T317" s="51"/>
      <c r="U317" s="51"/>
      <c r="V317" s="51"/>
      <c r="W317" s="51"/>
    </row>
    <row r="318" spans="1:23">
      <c r="A318" s="49"/>
      <c r="B318" s="50"/>
      <c r="C318" s="50"/>
      <c r="D318" s="51"/>
      <c r="E318" s="51"/>
      <c r="F318" s="51"/>
      <c r="G318" s="4" t="s">
        <v>487</v>
      </c>
      <c r="H318" s="4" t="s">
        <v>486</v>
      </c>
      <c r="I318" s="7"/>
      <c r="J318" s="7" t="s">
        <v>107</v>
      </c>
      <c r="K318" s="7"/>
      <c r="L318" s="11" t="str">
        <f t="shared" si="8"/>
        <v>$1,581,000</v>
      </c>
      <c r="M318" s="37">
        <f t="shared" si="9"/>
        <v>1574750</v>
      </c>
      <c r="N318" s="41">
        <v>6250</v>
      </c>
      <c r="O318" s="9"/>
      <c r="P318" s="90">
        <v>41119</v>
      </c>
      <c r="Q318" s="102"/>
      <c r="R318" s="102"/>
      <c r="S318" s="51"/>
      <c r="T318" s="51"/>
      <c r="U318" s="51"/>
      <c r="V318" s="51"/>
      <c r="W318" s="51"/>
    </row>
    <row r="319" spans="1:23">
      <c r="A319" s="49"/>
      <c r="B319" s="50"/>
      <c r="C319" s="50"/>
      <c r="D319" s="51"/>
      <c r="E319" s="51"/>
      <c r="F319" s="51"/>
      <c r="G319" s="4" t="s">
        <v>488</v>
      </c>
      <c r="H319" s="4" t="s">
        <v>486</v>
      </c>
      <c r="I319" s="7"/>
      <c r="J319" s="7" t="s">
        <v>107</v>
      </c>
      <c r="K319" s="7"/>
      <c r="L319" s="11" t="str">
        <f t="shared" si="8"/>
        <v>$1,581,000</v>
      </c>
      <c r="M319" s="37">
        <f t="shared" si="9"/>
        <v>1579000</v>
      </c>
      <c r="N319" s="41">
        <v>2000</v>
      </c>
      <c r="O319" s="9"/>
      <c r="P319" s="90">
        <v>41111</v>
      </c>
      <c r="Q319" s="102"/>
      <c r="R319" s="102"/>
      <c r="S319" s="51"/>
      <c r="T319" s="51"/>
      <c r="U319" s="51"/>
      <c r="V319" s="51"/>
      <c r="W319" s="51"/>
    </row>
    <row r="320" spans="1:23">
      <c r="A320" s="49"/>
      <c r="B320" s="50"/>
      <c r="C320" s="50"/>
      <c r="D320" s="51"/>
      <c r="E320" s="51"/>
      <c r="F320" s="51"/>
      <c r="G320" s="4" t="s">
        <v>489</v>
      </c>
      <c r="H320" s="4" t="s">
        <v>486</v>
      </c>
      <c r="I320" s="7"/>
      <c r="J320" s="7" t="s">
        <v>107</v>
      </c>
      <c r="K320" s="7"/>
      <c r="L320" s="11" t="str">
        <f t="shared" si="8"/>
        <v>$1,581,000</v>
      </c>
      <c r="M320" s="37">
        <f t="shared" si="9"/>
        <v>1577650</v>
      </c>
      <c r="N320" s="41">
        <v>3350</v>
      </c>
      <c r="O320" s="9"/>
      <c r="P320" s="90">
        <v>41112</v>
      </c>
      <c r="Q320" s="102"/>
      <c r="R320" s="102"/>
      <c r="S320" s="51"/>
      <c r="T320" s="51"/>
      <c r="U320" s="51"/>
      <c r="V320" s="51"/>
      <c r="W320" s="51"/>
    </row>
    <row r="321" spans="1:23">
      <c r="A321" s="49"/>
      <c r="B321" s="50"/>
      <c r="C321" s="50"/>
      <c r="D321" s="51"/>
      <c r="E321" s="51"/>
      <c r="F321" s="51"/>
      <c r="G321" s="4" t="s">
        <v>486</v>
      </c>
      <c r="H321" s="4" t="s">
        <v>486</v>
      </c>
      <c r="I321" s="7"/>
      <c r="J321" s="7" t="s">
        <v>107</v>
      </c>
      <c r="K321" s="7"/>
      <c r="L321" s="11" t="str">
        <f t="shared" si="8"/>
        <v>$1,581,000</v>
      </c>
      <c r="M321" s="37">
        <f t="shared" si="9"/>
        <v>1570470</v>
      </c>
      <c r="N321" s="41">
        <v>10530</v>
      </c>
      <c r="O321" s="9"/>
      <c r="P321" s="90">
        <v>41122</v>
      </c>
      <c r="Q321" s="102"/>
      <c r="R321" s="102"/>
      <c r="S321" s="51"/>
      <c r="T321" s="51"/>
      <c r="U321" s="51"/>
      <c r="V321" s="51"/>
      <c r="W321" s="51"/>
    </row>
    <row r="322" spans="1:23">
      <c r="A322" s="49"/>
      <c r="B322" s="50"/>
      <c r="C322" s="50"/>
      <c r="D322" s="51"/>
      <c r="E322" s="51"/>
      <c r="F322" s="51"/>
      <c r="G322" s="4" t="s">
        <v>580</v>
      </c>
      <c r="H322" s="4" t="s">
        <v>581</v>
      </c>
      <c r="I322" s="7"/>
      <c r="J322" s="7" t="s">
        <v>105</v>
      </c>
      <c r="K322" s="7"/>
      <c r="L322" s="11" t="str">
        <f t="shared" si="8"/>
        <v>$51,000</v>
      </c>
      <c r="M322" s="37">
        <f t="shared" si="9"/>
        <v>51000</v>
      </c>
      <c r="N322" s="41"/>
      <c r="O322" s="9"/>
      <c r="P322" s="90">
        <v>41067</v>
      </c>
      <c r="Q322" s="102"/>
      <c r="R322" s="102"/>
      <c r="S322" s="51"/>
      <c r="T322" s="51"/>
      <c r="U322" s="51"/>
      <c r="V322" s="51"/>
      <c r="W322" s="51"/>
    </row>
    <row r="323" spans="1:23">
      <c r="A323" s="49"/>
      <c r="B323" s="50"/>
      <c r="C323" s="50"/>
      <c r="D323" s="51"/>
      <c r="E323" s="51"/>
      <c r="F323" s="51"/>
      <c r="G323" s="4" t="s">
        <v>19</v>
      </c>
      <c r="H323" s="4" t="s">
        <v>67</v>
      </c>
      <c r="I323" s="6"/>
      <c r="J323" s="6" t="s">
        <v>110</v>
      </c>
      <c r="K323" s="6"/>
      <c r="L323" s="11" t="str">
        <f t="shared" si="8"/>
        <v>$0</v>
      </c>
      <c r="M323" s="36">
        <f t="shared" si="9"/>
        <v>-71089</v>
      </c>
      <c r="N323" s="40">
        <v>71089</v>
      </c>
      <c r="O323" s="9"/>
      <c r="P323" s="90">
        <v>41121</v>
      </c>
      <c r="Q323" s="102"/>
      <c r="R323" s="102"/>
      <c r="S323" s="51"/>
      <c r="T323" s="51"/>
      <c r="U323" s="51"/>
      <c r="V323" s="51"/>
      <c r="W323" s="51"/>
    </row>
    <row r="324" spans="1:23">
      <c r="A324" s="49"/>
      <c r="B324" s="50"/>
      <c r="C324" s="50"/>
      <c r="D324" s="51"/>
      <c r="E324" s="51"/>
      <c r="F324" s="51"/>
      <c r="G324" s="4" t="s">
        <v>346</v>
      </c>
      <c r="H324" s="4" t="s">
        <v>67</v>
      </c>
      <c r="I324" s="7"/>
      <c r="J324" s="7" t="s">
        <v>110</v>
      </c>
      <c r="K324" s="7"/>
      <c r="L324" s="11" t="str">
        <f t="shared" si="8"/>
        <v>$0</v>
      </c>
      <c r="M324" s="37">
        <f t="shared" si="9"/>
        <v>-202844</v>
      </c>
      <c r="N324" s="41">
        <v>202844</v>
      </c>
      <c r="O324" s="9"/>
      <c r="P324" s="90">
        <v>41124</v>
      </c>
      <c r="Q324" s="102"/>
      <c r="R324" s="102"/>
      <c r="S324" s="51"/>
      <c r="T324" s="51"/>
      <c r="U324" s="51"/>
      <c r="V324" s="51"/>
      <c r="W324" s="51"/>
    </row>
    <row r="325" spans="1:23">
      <c r="A325" s="49"/>
      <c r="B325" s="50"/>
      <c r="C325" s="50"/>
      <c r="D325" s="51"/>
      <c r="E325" s="51"/>
      <c r="F325" s="51"/>
      <c r="G325" s="4" t="s">
        <v>394</v>
      </c>
      <c r="H325" s="4" t="s">
        <v>67</v>
      </c>
      <c r="I325" s="6"/>
      <c r="J325" s="7" t="s">
        <v>110</v>
      </c>
      <c r="K325" s="7"/>
      <c r="L325" s="11" t="str">
        <f t="shared" si="8"/>
        <v>$0</v>
      </c>
      <c r="M325" s="37">
        <f t="shared" si="9"/>
        <v>-34851</v>
      </c>
      <c r="N325" s="41">
        <v>34851</v>
      </c>
      <c r="O325" s="9"/>
      <c r="P325" s="90">
        <v>41121</v>
      </c>
      <c r="Q325" s="102"/>
      <c r="R325" s="102"/>
      <c r="S325" s="51"/>
      <c r="T325" s="51"/>
      <c r="U325" s="51"/>
      <c r="V325" s="51"/>
      <c r="W325" s="51"/>
    </row>
    <row r="326" spans="1:23">
      <c r="A326" s="49"/>
      <c r="B326" s="50"/>
      <c r="C326" s="50"/>
      <c r="D326" s="51"/>
      <c r="E326" s="51"/>
      <c r="F326" s="51"/>
      <c r="G326" s="4" t="s">
        <v>28</v>
      </c>
      <c r="H326" s="4" t="s">
        <v>74</v>
      </c>
      <c r="I326" s="7"/>
      <c r="J326" s="7" t="s">
        <v>105</v>
      </c>
      <c r="K326" s="7"/>
      <c r="L326" s="11" t="str">
        <f t="shared" ref="L326:L389" si="10">IF(J326="0. Initiate","$51,000",IF(J326="1. Junior Member","$306,000",IF(J326="2. Member","$1,581,000",IF(J326="3. Senior Member","$0",IF(J326="4. Consul Initiate","$0","$0")))))</f>
        <v>$51,000</v>
      </c>
      <c r="M326" s="37">
        <f t="shared" ref="M326:M389" si="11">L326-N326</f>
        <v>51000</v>
      </c>
      <c r="N326" s="41"/>
      <c r="O326" s="9"/>
      <c r="P326" s="90">
        <v>40983</v>
      </c>
      <c r="Q326" s="102"/>
      <c r="R326" s="102"/>
      <c r="S326" s="51"/>
      <c r="T326" s="51"/>
      <c r="U326" s="51"/>
      <c r="V326" s="51"/>
      <c r="W326" s="51"/>
    </row>
    <row r="327" spans="1:23">
      <c r="A327" s="49"/>
      <c r="B327" s="50"/>
      <c r="C327" s="50"/>
      <c r="D327" s="51"/>
      <c r="E327" s="51"/>
      <c r="F327" s="51"/>
      <c r="G327" s="4" t="s">
        <v>292</v>
      </c>
      <c r="H327" s="4" t="s">
        <v>293</v>
      </c>
      <c r="I327" s="7"/>
      <c r="J327" s="7" t="s">
        <v>105</v>
      </c>
      <c r="K327" s="7"/>
      <c r="L327" s="11" t="str">
        <f t="shared" si="10"/>
        <v>$51,000</v>
      </c>
      <c r="M327" s="37">
        <f t="shared" si="11"/>
        <v>51000</v>
      </c>
      <c r="N327" s="41"/>
      <c r="O327" s="9"/>
      <c r="P327" s="90">
        <v>41025</v>
      </c>
      <c r="Q327" s="102"/>
      <c r="R327" s="102"/>
      <c r="S327" s="51"/>
      <c r="T327" s="51"/>
      <c r="U327" s="51"/>
      <c r="V327" s="51"/>
      <c r="W327" s="51"/>
    </row>
    <row r="328" spans="1:23">
      <c r="A328" s="49"/>
      <c r="B328" s="50"/>
      <c r="C328" s="50"/>
      <c r="D328" s="51"/>
      <c r="E328" s="51"/>
      <c r="F328" s="51"/>
      <c r="G328" s="4" t="s">
        <v>357</v>
      </c>
      <c r="H328" s="4" t="s">
        <v>358</v>
      </c>
      <c r="I328" s="7"/>
      <c r="J328" s="6" t="s">
        <v>105</v>
      </c>
      <c r="K328" s="7"/>
      <c r="L328" s="11" t="str">
        <f t="shared" si="10"/>
        <v>$51,000</v>
      </c>
      <c r="M328" s="37">
        <f t="shared" si="11"/>
        <v>50972</v>
      </c>
      <c r="N328" s="41">
        <v>28</v>
      </c>
      <c r="O328" s="9"/>
      <c r="P328" s="90">
        <v>41122</v>
      </c>
      <c r="Q328" s="102"/>
      <c r="R328" s="102"/>
      <c r="S328" s="51"/>
      <c r="T328" s="51"/>
      <c r="U328" s="51"/>
      <c r="V328" s="51"/>
      <c r="W328" s="51"/>
    </row>
    <row r="329" spans="1:23">
      <c r="A329" s="49"/>
      <c r="B329" s="50"/>
      <c r="C329" s="50"/>
      <c r="D329" s="51"/>
      <c r="E329" s="51"/>
      <c r="F329" s="51"/>
      <c r="G329" s="4" t="s">
        <v>229</v>
      </c>
      <c r="H329" s="4" t="s">
        <v>230</v>
      </c>
      <c r="I329" s="7"/>
      <c r="J329" s="6" t="s">
        <v>106</v>
      </c>
      <c r="K329" s="7"/>
      <c r="L329" s="11" t="str">
        <f t="shared" si="10"/>
        <v>$306,000</v>
      </c>
      <c r="M329" s="37">
        <f t="shared" si="11"/>
        <v>190000</v>
      </c>
      <c r="N329" s="41">
        <v>116000</v>
      </c>
      <c r="O329" s="9"/>
      <c r="P329" s="90">
        <v>41123</v>
      </c>
      <c r="Q329" s="102"/>
      <c r="R329" s="102"/>
      <c r="S329" s="51"/>
      <c r="T329" s="51"/>
      <c r="U329" s="51"/>
      <c r="V329" s="51"/>
      <c r="W329" s="51"/>
    </row>
    <row r="330" spans="1:23">
      <c r="A330" s="49"/>
      <c r="B330" s="50"/>
      <c r="C330" s="50"/>
      <c r="D330" s="51"/>
      <c r="E330" s="51"/>
      <c r="F330" s="51"/>
      <c r="G330" s="4" t="s">
        <v>300</v>
      </c>
      <c r="H330" s="4" t="s">
        <v>301</v>
      </c>
      <c r="I330" s="7"/>
      <c r="J330" s="6" t="s">
        <v>106</v>
      </c>
      <c r="K330" s="7"/>
      <c r="L330" s="11" t="str">
        <f t="shared" si="10"/>
        <v>$306,000</v>
      </c>
      <c r="M330" s="37">
        <f t="shared" si="11"/>
        <v>266816</v>
      </c>
      <c r="N330" s="41">
        <v>39184</v>
      </c>
      <c r="O330" s="9"/>
      <c r="P330" s="90">
        <v>41112</v>
      </c>
      <c r="Q330" s="102"/>
      <c r="R330" s="102"/>
      <c r="S330" s="51"/>
      <c r="T330" s="51"/>
      <c r="U330" s="51"/>
      <c r="V330" s="51"/>
      <c r="W330" s="51"/>
    </row>
    <row r="331" spans="1:23">
      <c r="A331" s="49"/>
      <c r="B331" s="50"/>
      <c r="C331" s="50"/>
      <c r="D331" s="51"/>
      <c r="E331" s="51"/>
      <c r="F331" s="51"/>
      <c r="G331" s="4" t="s">
        <v>291</v>
      </c>
      <c r="H331" s="4" t="s">
        <v>291</v>
      </c>
      <c r="I331" s="7"/>
      <c r="J331" s="7" t="s">
        <v>105</v>
      </c>
      <c r="K331" s="7"/>
      <c r="L331" s="11" t="str">
        <f t="shared" si="10"/>
        <v>$51,000</v>
      </c>
      <c r="M331" s="37">
        <f t="shared" si="11"/>
        <v>51000</v>
      </c>
      <c r="N331" s="41"/>
      <c r="O331" s="9"/>
      <c r="P331" s="90">
        <v>40984</v>
      </c>
      <c r="Q331" s="102"/>
      <c r="R331" s="102"/>
      <c r="S331" s="51"/>
      <c r="T331" s="51"/>
      <c r="U331" s="51"/>
      <c r="V331" s="51"/>
      <c r="W331" s="51"/>
    </row>
    <row r="332" spans="1:23">
      <c r="A332" s="49"/>
      <c r="B332" s="50"/>
      <c r="C332" s="50"/>
      <c r="D332" s="51"/>
      <c r="E332" s="51"/>
      <c r="F332" s="51"/>
      <c r="G332" s="4" t="s">
        <v>254</v>
      </c>
      <c r="H332" s="4" t="s">
        <v>255</v>
      </c>
      <c r="I332" s="7"/>
      <c r="J332" s="6" t="s">
        <v>105</v>
      </c>
      <c r="K332" s="7"/>
      <c r="L332" s="11" t="str">
        <f t="shared" si="10"/>
        <v>$51,000</v>
      </c>
      <c r="M332" s="37">
        <f t="shared" si="11"/>
        <v>51000</v>
      </c>
      <c r="N332" s="41"/>
      <c r="O332" s="9"/>
      <c r="P332" s="90">
        <v>40986</v>
      </c>
      <c r="Q332" s="102"/>
      <c r="R332" s="102"/>
      <c r="S332" s="51"/>
      <c r="T332" s="51"/>
      <c r="U332" s="51"/>
      <c r="V332" s="51"/>
      <c r="W332" s="51"/>
    </row>
    <row r="333" spans="1:23">
      <c r="A333" s="49"/>
      <c r="B333" s="50"/>
      <c r="C333" s="50"/>
      <c r="D333" s="51"/>
      <c r="E333" s="51"/>
      <c r="F333" s="51"/>
      <c r="G333" s="4"/>
      <c r="H333" s="4"/>
      <c r="I333" s="7"/>
      <c r="J333" s="7"/>
      <c r="K333" s="7"/>
      <c r="L333" s="11" t="str">
        <f t="shared" si="10"/>
        <v>$0</v>
      </c>
      <c r="M333" s="37">
        <f t="shared" si="11"/>
        <v>0</v>
      </c>
      <c r="N333" s="41"/>
      <c r="O333" s="9"/>
      <c r="P333" s="90"/>
      <c r="Q333" s="102"/>
      <c r="R333" s="102"/>
      <c r="S333" s="51"/>
      <c r="T333" s="51"/>
      <c r="U333" s="51"/>
      <c r="V333" s="51"/>
      <c r="W333" s="51"/>
    </row>
    <row r="334" spans="1:23">
      <c r="A334" s="49"/>
      <c r="B334" s="50"/>
      <c r="C334" s="50"/>
      <c r="D334" s="51"/>
      <c r="E334" s="51"/>
      <c r="F334" s="51"/>
      <c r="G334" s="4"/>
      <c r="H334" s="4"/>
      <c r="I334" s="7"/>
      <c r="J334" s="7"/>
      <c r="K334" s="7"/>
      <c r="L334" s="11" t="str">
        <f t="shared" si="10"/>
        <v>$0</v>
      </c>
      <c r="M334" s="37">
        <f t="shared" si="11"/>
        <v>0</v>
      </c>
      <c r="N334" s="41"/>
      <c r="O334" s="9"/>
      <c r="P334" s="90"/>
      <c r="Q334" s="102"/>
      <c r="R334" s="102"/>
      <c r="S334" s="51"/>
      <c r="T334" s="51"/>
      <c r="U334" s="51"/>
      <c r="V334" s="51"/>
      <c r="W334" s="51"/>
    </row>
    <row r="335" spans="1:23">
      <c r="A335" s="49"/>
      <c r="B335" s="50"/>
      <c r="C335" s="50"/>
      <c r="D335" s="51"/>
      <c r="E335" s="51"/>
      <c r="F335" s="51"/>
      <c r="G335" s="4"/>
      <c r="H335" s="4"/>
      <c r="I335" s="7"/>
      <c r="J335" s="7"/>
      <c r="K335" s="7"/>
      <c r="L335" s="11" t="str">
        <f t="shared" si="10"/>
        <v>$0</v>
      </c>
      <c r="M335" s="37">
        <f t="shared" si="11"/>
        <v>0</v>
      </c>
      <c r="N335" s="41"/>
      <c r="O335" s="9"/>
      <c r="P335" s="90"/>
      <c r="Q335" s="102"/>
      <c r="R335" s="102"/>
      <c r="S335" s="51"/>
      <c r="T335" s="51"/>
      <c r="U335" s="51"/>
      <c r="V335" s="51"/>
      <c r="W335" s="51"/>
    </row>
    <row r="336" spans="1:23">
      <c r="A336" s="49"/>
      <c r="B336" s="50"/>
      <c r="C336" s="50"/>
      <c r="D336" s="51"/>
      <c r="E336" s="51"/>
      <c r="F336" s="51"/>
      <c r="G336" s="4"/>
      <c r="H336" s="4"/>
      <c r="I336" s="7"/>
      <c r="J336" s="6"/>
      <c r="K336" s="7"/>
      <c r="L336" s="11" t="str">
        <f t="shared" si="10"/>
        <v>$0</v>
      </c>
      <c r="M336" s="37">
        <f t="shared" si="11"/>
        <v>0</v>
      </c>
      <c r="N336" s="41"/>
      <c r="O336" s="9"/>
      <c r="P336" s="90"/>
      <c r="Q336" s="102"/>
      <c r="R336" s="102"/>
      <c r="S336" s="51"/>
      <c r="T336" s="51"/>
      <c r="U336" s="51"/>
      <c r="V336" s="51"/>
      <c r="W336" s="51"/>
    </row>
    <row r="337" spans="1:23">
      <c r="A337" s="49"/>
      <c r="B337" s="50"/>
      <c r="C337" s="50"/>
      <c r="D337" s="51"/>
      <c r="E337" s="51"/>
      <c r="F337" s="51"/>
      <c r="G337" s="4"/>
      <c r="H337" s="4"/>
      <c r="I337" s="7"/>
      <c r="J337" s="7"/>
      <c r="K337" s="7"/>
      <c r="L337" s="11" t="str">
        <f t="shared" si="10"/>
        <v>$0</v>
      </c>
      <c r="M337" s="37">
        <f t="shared" si="11"/>
        <v>0</v>
      </c>
      <c r="N337" s="41"/>
      <c r="O337" s="9"/>
      <c r="P337" s="90"/>
      <c r="Q337" s="102"/>
      <c r="R337" s="102"/>
      <c r="S337" s="51"/>
      <c r="T337" s="51"/>
      <c r="U337" s="51"/>
      <c r="V337" s="51"/>
      <c r="W337" s="51"/>
    </row>
    <row r="338" spans="1:23">
      <c r="A338" s="49"/>
      <c r="B338" s="50"/>
      <c r="C338" s="50"/>
      <c r="D338" s="51"/>
      <c r="E338" s="51"/>
      <c r="F338" s="51"/>
      <c r="G338" s="4"/>
      <c r="H338" s="4"/>
      <c r="I338" s="7"/>
      <c r="J338" s="7"/>
      <c r="K338" s="7"/>
      <c r="L338" s="11" t="str">
        <f t="shared" si="10"/>
        <v>$0</v>
      </c>
      <c r="M338" s="37">
        <f t="shared" si="11"/>
        <v>0</v>
      </c>
      <c r="N338" s="41"/>
      <c r="O338" s="9"/>
      <c r="P338" s="90"/>
      <c r="Q338" s="102"/>
      <c r="R338" s="102"/>
      <c r="S338" s="51"/>
      <c r="T338" s="51"/>
      <c r="U338" s="51"/>
      <c r="V338" s="51"/>
      <c r="W338" s="51"/>
    </row>
    <row r="339" spans="1:23">
      <c r="A339" s="49"/>
      <c r="B339" s="50"/>
      <c r="C339" s="50"/>
      <c r="D339" s="51"/>
      <c r="E339" s="51"/>
      <c r="F339" s="51"/>
      <c r="G339" s="4"/>
      <c r="H339" s="4"/>
      <c r="I339" s="6"/>
      <c r="J339" s="6"/>
      <c r="K339" s="6"/>
      <c r="L339" s="11" t="str">
        <f t="shared" si="10"/>
        <v>$0</v>
      </c>
      <c r="M339" s="36">
        <f t="shared" si="11"/>
        <v>0</v>
      </c>
      <c r="N339" s="40"/>
      <c r="O339" s="9"/>
      <c r="P339" s="90"/>
      <c r="Q339" s="102"/>
      <c r="R339" s="102"/>
      <c r="S339" s="51"/>
      <c r="T339" s="51"/>
      <c r="U339" s="51"/>
      <c r="V339" s="51"/>
      <c r="W339" s="51"/>
    </row>
    <row r="340" spans="1:23">
      <c r="A340" s="49"/>
      <c r="B340" s="50"/>
      <c r="C340" s="50"/>
      <c r="D340" s="51"/>
      <c r="E340" s="51"/>
      <c r="F340" s="51"/>
      <c r="G340" s="4"/>
      <c r="H340" s="4"/>
      <c r="I340" s="7"/>
      <c r="J340" s="7"/>
      <c r="K340" s="7"/>
      <c r="L340" s="11" t="str">
        <f t="shared" si="10"/>
        <v>$0</v>
      </c>
      <c r="M340" s="37">
        <f t="shared" si="11"/>
        <v>0</v>
      </c>
      <c r="N340" s="41"/>
      <c r="O340" s="9"/>
      <c r="P340" s="90"/>
      <c r="Q340" s="102"/>
      <c r="R340" s="102"/>
      <c r="S340" s="51"/>
      <c r="T340" s="51"/>
      <c r="U340" s="51"/>
      <c r="V340" s="51"/>
      <c r="W340" s="51"/>
    </row>
    <row r="341" spans="1:23">
      <c r="A341" s="49"/>
      <c r="B341" s="50"/>
      <c r="C341" s="50"/>
      <c r="D341" s="51"/>
      <c r="E341" s="51"/>
      <c r="F341" s="51"/>
      <c r="G341" s="34"/>
      <c r="H341" s="4"/>
      <c r="I341" s="7"/>
      <c r="J341" s="7"/>
      <c r="K341" s="7"/>
      <c r="L341" s="11" t="str">
        <f t="shared" si="10"/>
        <v>$0</v>
      </c>
      <c r="M341" s="37">
        <f t="shared" si="11"/>
        <v>0</v>
      </c>
      <c r="N341" s="41"/>
      <c r="O341" s="9"/>
      <c r="P341" s="90"/>
      <c r="Q341" s="102"/>
      <c r="R341" s="102"/>
      <c r="S341" s="51"/>
      <c r="T341" s="51"/>
      <c r="U341" s="51"/>
      <c r="V341" s="51"/>
      <c r="W341" s="51"/>
    </row>
    <row r="342" spans="1:23">
      <c r="A342" s="49"/>
      <c r="B342" s="50"/>
      <c r="C342" s="50"/>
      <c r="D342" s="51"/>
      <c r="E342" s="51"/>
      <c r="F342" s="51"/>
      <c r="G342" s="4"/>
      <c r="H342" s="97"/>
      <c r="I342" s="32"/>
      <c r="J342" s="32"/>
      <c r="K342" s="7"/>
      <c r="L342" s="11" t="str">
        <f t="shared" si="10"/>
        <v>$0</v>
      </c>
      <c r="M342" s="37">
        <f t="shared" si="11"/>
        <v>0</v>
      </c>
      <c r="N342" s="41"/>
      <c r="O342" s="9"/>
      <c r="P342" s="90"/>
      <c r="Q342" s="102"/>
      <c r="R342" s="102"/>
      <c r="S342" s="51"/>
      <c r="T342" s="51"/>
      <c r="U342" s="51"/>
      <c r="V342" s="51"/>
      <c r="W342" s="51"/>
    </row>
    <row r="343" spans="1:23">
      <c r="A343" s="49"/>
      <c r="B343" s="50"/>
      <c r="C343" s="50"/>
      <c r="D343" s="51"/>
      <c r="E343" s="51"/>
      <c r="F343" s="51"/>
      <c r="G343" s="4"/>
      <c r="H343" s="4"/>
      <c r="I343" s="7"/>
      <c r="J343" s="6"/>
      <c r="K343" s="7"/>
      <c r="L343" s="11" t="str">
        <f t="shared" si="10"/>
        <v>$0</v>
      </c>
      <c r="M343" s="37">
        <f t="shared" si="11"/>
        <v>0</v>
      </c>
      <c r="N343" s="41"/>
      <c r="O343" s="9"/>
      <c r="P343" s="90"/>
      <c r="Q343" s="102"/>
      <c r="R343" s="102"/>
      <c r="S343" s="51"/>
      <c r="T343" s="51"/>
      <c r="U343" s="51"/>
      <c r="V343" s="51"/>
      <c r="W343" s="51"/>
    </row>
    <row r="344" spans="1:23">
      <c r="A344" s="49"/>
      <c r="B344" s="50"/>
      <c r="C344" s="50"/>
      <c r="D344" s="51"/>
      <c r="E344" s="51"/>
      <c r="F344" s="51"/>
      <c r="G344" s="4"/>
      <c r="H344" s="4"/>
      <c r="I344" s="7"/>
      <c r="J344" s="6"/>
      <c r="K344" s="7"/>
      <c r="L344" s="11" t="str">
        <f t="shared" si="10"/>
        <v>$0</v>
      </c>
      <c r="M344" s="37">
        <f t="shared" si="11"/>
        <v>0</v>
      </c>
      <c r="N344" s="41"/>
      <c r="O344" s="9"/>
      <c r="P344" s="90"/>
      <c r="Q344" s="102"/>
      <c r="R344" s="102"/>
      <c r="S344" s="51"/>
      <c r="T344" s="51"/>
      <c r="U344" s="51"/>
      <c r="V344" s="51"/>
      <c r="W344" s="51"/>
    </row>
    <row r="345" spans="1:23">
      <c r="A345" s="49"/>
      <c r="B345" s="50"/>
      <c r="C345" s="50"/>
      <c r="D345" s="51"/>
      <c r="E345" s="51"/>
      <c r="F345" s="51"/>
      <c r="G345" s="4"/>
      <c r="H345" s="4"/>
      <c r="I345" s="7"/>
      <c r="J345" s="7"/>
      <c r="K345" s="7"/>
      <c r="L345" s="11" t="str">
        <f t="shared" si="10"/>
        <v>$0</v>
      </c>
      <c r="M345" s="37">
        <f t="shared" si="11"/>
        <v>0</v>
      </c>
      <c r="N345" s="41"/>
      <c r="O345" s="9"/>
      <c r="P345" s="90"/>
      <c r="Q345" s="102"/>
      <c r="R345" s="102"/>
      <c r="S345" s="51"/>
      <c r="T345" s="51"/>
      <c r="U345" s="51"/>
      <c r="V345" s="51"/>
      <c r="W345" s="51"/>
    </row>
    <row r="346" spans="1:23">
      <c r="A346" s="49"/>
      <c r="B346" s="50"/>
      <c r="C346" s="50"/>
      <c r="D346" s="51"/>
      <c r="E346" s="51"/>
      <c r="F346" s="51"/>
      <c r="G346" s="4"/>
      <c r="H346" s="4"/>
      <c r="I346" s="7"/>
      <c r="J346" s="7"/>
      <c r="K346" s="7"/>
      <c r="L346" s="11" t="str">
        <f t="shared" si="10"/>
        <v>$0</v>
      </c>
      <c r="M346" s="37">
        <f t="shared" si="11"/>
        <v>0</v>
      </c>
      <c r="N346" s="41"/>
      <c r="O346" s="9"/>
      <c r="P346" s="90"/>
      <c r="Q346" s="102"/>
      <c r="R346" s="102"/>
      <c r="S346" s="51"/>
      <c r="T346" s="51"/>
      <c r="U346" s="51"/>
      <c r="V346" s="51"/>
      <c r="W346" s="51"/>
    </row>
    <row r="347" spans="1:23">
      <c r="A347" s="49"/>
      <c r="B347" s="50"/>
      <c r="C347" s="50"/>
      <c r="D347" s="51"/>
      <c r="E347" s="51"/>
      <c r="F347" s="51"/>
      <c r="G347" s="4"/>
      <c r="H347" s="4"/>
      <c r="I347" s="7"/>
      <c r="J347" s="7"/>
      <c r="K347" s="7"/>
      <c r="L347" s="11" t="str">
        <f t="shared" si="10"/>
        <v>$0</v>
      </c>
      <c r="M347" s="37">
        <f t="shared" si="11"/>
        <v>0</v>
      </c>
      <c r="N347" s="41"/>
      <c r="O347" s="9"/>
      <c r="P347" s="90"/>
      <c r="Q347" s="102"/>
      <c r="R347" s="102"/>
      <c r="S347" s="51"/>
      <c r="T347" s="51"/>
      <c r="U347" s="51"/>
      <c r="V347" s="51"/>
      <c r="W347" s="51"/>
    </row>
    <row r="348" spans="1:23">
      <c r="A348" s="49"/>
      <c r="B348" s="50"/>
      <c r="C348" s="50"/>
      <c r="D348" s="51"/>
      <c r="E348" s="51"/>
      <c r="F348" s="51"/>
      <c r="G348" s="4"/>
      <c r="H348" s="4"/>
      <c r="I348" s="7"/>
      <c r="J348" s="7"/>
      <c r="K348" s="7"/>
      <c r="L348" s="11" t="str">
        <f t="shared" si="10"/>
        <v>$0</v>
      </c>
      <c r="M348" s="37">
        <f t="shared" si="11"/>
        <v>0</v>
      </c>
      <c r="N348" s="41"/>
      <c r="O348" s="9"/>
      <c r="P348" s="90"/>
      <c r="Q348" s="102"/>
      <c r="R348" s="102"/>
      <c r="S348" s="51"/>
      <c r="T348" s="51"/>
      <c r="U348" s="51"/>
      <c r="V348" s="51"/>
      <c r="W348" s="51"/>
    </row>
    <row r="349" spans="1:23">
      <c r="A349" s="49"/>
      <c r="B349" s="50"/>
      <c r="C349" s="50"/>
      <c r="D349" s="51"/>
      <c r="E349" s="51"/>
      <c r="F349" s="51"/>
      <c r="G349" s="4"/>
      <c r="H349" s="4"/>
      <c r="I349" s="6"/>
      <c r="J349" s="7"/>
      <c r="K349" s="7"/>
      <c r="L349" s="11" t="str">
        <f t="shared" si="10"/>
        <v>$0</v>
      </c>
      <c r="M349" s="37">
        <f t="shared" si="11"/>
        <v>0</v>
      </c>
      <c r="N349" s="41"/>
      <c r="O349" s="9"/>
      <c r="P349" s="90"/>
      <c r="Q349" s="102"/>
      <c r="R349" s="102"/>
      <c r="S349" s="51"/>
      <c r="T349" s="51"/>
      <c r="U349" s="51"/>
      <c r="V349" s="51"/>
      <c r="W349" s="51"/>
    </row>
    <row r="350" spans="1:23">
      <c r="A350" s="49"/>
      <c r="B350" s="50"/>
      <c r="C350" s="50"/>
      <c r="D350" s="51"/>
      <c r="E350" s="51"/>
      <c r="F350" s="51"/>
      <c r="G350" s="4"/>
      <c r="H350" s="4"/>
      <c r="I350" s="7"/>
      <c r="J350" s="6"/>
      <c r="K350" s="7"/>
      <c r="L350" s="11" t="str">
        <f t="shared" si="10"/>
        <v>$0</v>
      </c>
      <c r="M350" s="37">
        <f t="shared" si="11"/>
        <v>0</v>
      </c>
      <c r="N350" s="41"/>
      <c r="O350" s="9"/>
      <c r="P350" s="90"/>
      <c r="Q350" s="102"/>
      <c r="R350" s="102"/>
      <c r="S350" s="51"/>
      <c r="T350" s="51"/>
      <c r="U350" s="51"/>
      <c r="V350" s="51"/>
      <c r="W350" s="51"/>
    </row>
    <row r="351" spans="1:23">
      <c r="A351" s="49"/>
      <c r="B351" s="50"/>
      <c r="C351" s="50"/>
      <c r="D351" s="51"/>
      <c r="E351" s="51"/>
      <c r="F351" s="51"/>
      <c r="G351" s="4"/>
      <c r="H351" s="4"/>
      <c r="I351" s="7"/>
      <c r="J351" s="7"/>
      <c r="K351" s="7"/>
      <c r="L351" s="11" t="str">
        <f t="shared" si="10"/>
        <v>$0</v>
      </c>
      <c r="M351" s="37">
        <f t="shared" si="11"/>
        <v>0</v>
      </c>
      <c r="N351" s="41"/>
      <c r="O351" s="9"/>
      <c r="P351" s="90"/>
      <c r="Q351" s="102"/>
      <c r="R351" s="102"/>
      <c r="S351" s="51"/>
      <c r="T351" s="51"/>
      <c r="U351" s="51"/>
      <c r="V351" s="51"/>
      <c r="W351" s="51"/>
    </row>
    <row r="352" spans="1:23">
      <c r="A352" s="49"/>
      <c r="B352" s="50"/>
      <c r="C352" s="50"/>
      <c r="D352" s="51"/>
      <c r="E352" s="51"/>
      <c r="F352" s="51"/>
      <c r="G352" s="4"/>
      <c r="H352" s="4"/>
      <c r="I352" s="7"/>
      <c r="J352" s="7"/>
      <c r="K352" s="7"/>
      <c r="L352" s="11" t="str">
        <f t="shared" si="10"/>
        <v>$0</v>
      </c>
      <c r="M352" s="37">
        <f t="shared" si="11"/>
        <v>0</v>
      </c>
      <c r="N352" s="41"/>
      <c r="O352" s="9"/>
      <c r="P352" s="90"/>
      <c r="Q352" s="102"/>
      <c r="R352" s="102"/>
      <c r="S352" s="51"/>
      <c r="T352" s="51"/>
      <c r="U352" s="51"/>
      <c r="V352" s="51"/>
      <c r="W352" s="51"/>
    </row>
    <row r="353" spans="1:23">
      <c r="A353" s="49"/>
      <c r="B353" s="50"/>
      <c r="C353" s="50"/>
      <c r="D353" s="51"/>
      <c r="E353" s="51"/>
      <c r="F353" s="51"/>
      <c r="G353" s="4"/>
      <c r="H353" s="4"/>
      <c r="I353" s="7"/>
      <c r="J353" s="7"/>
      <c r="K353" s="7"/>
      <c r="L353" s="11" t="str">
        <f t="shared" si="10"/>
        <v>$0</v>
      </c>
      <c r="M353" s="37">
        <f t="shared" si="11"/>
        <v>0</v>
      </c>
      <c r="N353" s="41"/>
      <c r="O353" s="9"/>
      <c r="P353" s="90"/>
      <c r="Q353" s="102"/>
      <c r="R353" s="102"/>
      <c r="S353" s="51"/>
      <c r="T353" s="51"/>
      <c r="U353" s="51"/>
      <c r="V353" s="51"/>
      <c r="W353" s="51"/>
    </row>
    <row r="354" spans="1:23">
      <c r="A354" s="49"/>
      <c r="B354" s="50"/>
      <c r="C354" s="50"/>
      <c r="D354" s="51"/>
      <c r="E354" s="51"/>
      <c r="F354" s="51"/>
      <c r="G354" s="4"/>
      <c r="H354" s="4"/>
      <c r="I354" s="7"/>
      <c r="J354" s="7"/>
      <c r="K354" s="7"/>
      <c r="L354" s="11" t="str">
        <f t="shared" si="10"/>
        <v>$0</v>
      </c>
      <c r="M354" s="37">
        <f t="shared" si="11"/>
        <v>0</v>
      </c>
      <c r="N354" s="41"/>
      <c r="O354" s="9"/>
      <c r="P354" s="90"/>
      <c r="Q354" s="102"/>
      <c r="R354" s="102"/>
      <c r="S354" s="51"/>
      <c r="T354" s="51"/>
      <c r="U354" s="51"/>
      <c r="V354" s="51"/>
      <c r="W354" s="51"/>
    </row>
    <row r="355" spans="1:23">
      <c r="A355" s="49"/>
      <c r="B355" s="50"/>
      <c r="C355" s="50"/>
      <c r="D355" s="51"/>
      <c r="E355" s="51"/>
      <c r="F355" s="51"/>
      <c r="G355" s="4"/>
      <c r="H355" s="4"/>
      <c r="I355" s="7"/>
      <c r="J355" s="7"/>
      <c r="K355" s="7"/>
      <c r="L355" s="11" t="str">
        <f t="shared" si="10"/>
        <v>$0</v>
      </c>
      <c r="M355" s="37">
        <f t="shared" si="11"/>
        <v>0</v>
      </c>
      <c r="N355" s="41"/>
      <c r="O355" s="9"/>
      <c r="P355" s="90"/>
      <c r="Q355" s="102"/>
      <c r="R355" s="102"/>
      <c r="S355" s="51"/>
      <c r="T355" s="51"/>
      <c r="U355" s="51"/>
      <c r="V355" s="51"/>
      <c r="W355" s="51"/>
    </row>
    <row r="356" spans="1:23">
      <c r="A356" s="49"/>
      <c r="B356" s="50"/>
      <c r="C356" s="50"/>
      <c r="D356" s="51"/>
      <c r="E356" s="51"/>
      <c r="F356" s="51"/>
      <c r="G356" s="4"/>
      <c r="H356" s="4"/>
      <c r="I356" s="7"/>
      <c r="J356" s="7"/>
      <c r="K356" s="7"/>
      <c r="L356" s="11" t="str">
        <f t="shared" si="10"/>
        <v>$0</v>
      </c>
      <c r="M356" s="37">
        <f t="shared" si="11"/>
        <v>0</v>
      </c>
      <c r="N356" s="41"/>
      <c r="O356" s="9"/>
      <c r="P356" s="90"/>
      <c r="Q356" s="102"/>
      <c r="R356" s="102"/>
      <c r="S356" s="51"/>
      <c r="T356" s="51"/>
      <c r="U356" s="51"/>
      <c r="V356" s="51"/>
      <c r="W356" s="51"/>
    </row>
    <row r="357" spans="1:23">
      <c r="A357" s="49"/>
      <c r="B357" s="50"/>
      <c r="C357" s="50"/>
      <c r="D357" s="51"/>
      <c r="E357" s="51"/>
      <c r="F357" s="51"/>
      <c r="G357" s="4"/>
      <c r="H357" s="4"/>
      <c r="I357" s="7"/>
      <c r="J357" s="7"/>
      <c r="K357" s="7"/>
      <c r="L357" s="11" t="str">
        <f t="shared" si="10"/>
        <v>$0</v>
      </c>
      <c r="M357" s="37">
        <f t="shared" si="11"/>
        <v>0</v>
      </c>
      <c r="N357" s="41"/>
      <c r="O357" s="9"/>
      <c r="P357" s="90"/>
      <c r="Q357" s="102"/>
      <c r="R357" s="102"/>
      <c r="S357" s="51"/>
      <c r="T357" s="51"/>
      <c r="U357" s="51"/>
      <c r="V357" s="51"/>
      <c r="W357" s="51"/>
    </row>
    <row r="358" spans="1:23">
      <c r="A358" s="49"/>
      <c r="B358" s="50"/>
      <c r="C358" s="50"/>
      <c r="D358" s="51"/>
      <c r="E358" s="51"/>
      <c r="F358" s="51"/>
      <c r="G358" s="4"/>
      <c r="H358" s="4"/>
      <c r="I358" s="7"/>
      <c r="J358" s="6"/>
      <c r="K358" s="7"/>
      <c r="L358" s="11" t="str">
        <f t="shared" si="10"/>
        <v>$0</v>
      </c>
      <c r="M358" s="37">
        <f t="shared" si="11"/>
        <v>0</v>
      </c>
      <c r="N358" s="41"/>
      <c r="O358" s="9"/>
      <c r="P358" s="90"/>
      <c r="Q358" s="102"/>
      <c r="R358" s="102"/>
      <c r="S358" s="51"/>
      <c r="T358" s="51"/>
      <c r="U358" s="51"/>
      <c r="V358" s="51"/>
      <c r="W358" s="51"/>
    </row>
    <row r="359" spans="1:23">
      <c r="A359" s="49"/>
      <c r="B359" s="50"/>
      <c r="C359" s="50"/>
      <c r="D359" s="51"/>
      <c r="E359" s="51"/>
      <c r="F359" s="51"/>
      <c r="G359" s="4"/>
      <c r="H359" s="4"/>
      <c r="I359" s="7"/>
      <c r="J359" s="7"/>
      <c r="K359" s="7"/>
      <c r="L359" s="11" t="str">
        <f t="shared" si="10"/>
        <v>$0</v>
      </c>
      <c r="M359" s="37">
        <f t="shared" si="11"/>
        <v>0</v>
      </c>
      <c r="N359" s="41"/>
      <c r="O359" s="9"/>
      <c r="P359" s="90"/>
      <c r="Q359" s="102"/>
      <c r="R359" s="102"/>
      <c r="S359" s="51"/>
      <c r="T359" s="51"/>
      <c r="U359" s="51"/>
      <c r="V359" s="51"/>
      <c r="W359" s="51"/>
    </row>
    <row r="360" spans="1:23">
      <c r="A360" s="49"/>
      <c r="B360" s="50"/>
      <c r="C360" s="50"/>
      <c r="D360" s="51"/>
      <c r="E360" s="51"/>
      <c r="F360" s="51"/>
      <c r="G360" s="4"/>
      <c r="H360" s="4"/>
      <c r="I360" s="7"/>
      <c r="J360" s="7"/>
      <c r="K360" s="7"/>
      <c r="L360" s="11" t="str">
        <f t="shared" si="10"/>
        <v>$0</v>
      </c>
      <c r="M360" s="37">
        <f t="shared" si="11"/>
        <v>0</v>
      </c>
      <c r="N360" s="41"/>
      <c r="O360" s="9"/>
      <c r="P360" s="90"/>
      <c r="Q360" s="102"/>
      <c r="R360" s="102"/>
      <c r="S360" s="51"/>
      <c r="T360" s="51"/>
      <c r="U360" s="51"/>
      <c r="V360" s="51"/>
      <c r="W360" s="51"/>
    </row>
    <row r="361" spans="1:23">
      <c r="A361" s="49"/>
      <c r="B361" s="50"/>
      <c r="C361" s="50"/>
      <c r="D361" s="51"/>
      <c r="E361" s="51"/>
      <c r="F361" s="51"/>
      <c r="G361" s="4"/>
      <c r="H361" s="4"/>
      <c r="I361" s="7"/>
      <c r="J361" s="7"/>
      <c r="K361" s="7"/>
      <c r="L361" s="11" t="str">
        <f t="shared" si="10"/>
        <v>$0</v>
      </c>
      <c r="M361" s="37">
        <f t="shared" si="11"/>
        <v>0</v>
      </c>
      <c r="N361" s="41"/>
      <c r="O361" s="9"/>
      <c r="P361" s="90"/>
      <c r="Q361" s="102"/>
      <c r="R361" s="102"/>
      <c r="S361" s="51"/>
      <c r="T361" s="51"/>
      <c r="U361" s="51"/>
      <c r="V361" s="51"/>
      <c r="W361" s="51"/>
    </row>
    <row r="362" spans="1:23">
      <c r="A362" s="49"/>
      <c r="B362" s="50"/>
      <c r="C362" s="50"/>
      <c r="D362" s="51"/>
      <c r="E362" s="51"/>
      <c r="F362" s="51"/>
      <c r="G362" s="4"/>
      <c r="H362" s="4"/>
      <c r="I362" s="7"/>
      <c r="J362" s="7"/>
      <c r="K362" s="7"/>
      <c r="L362" s="11" t="str">
        <f t="shared" si="10"/>
        <v>$0</v>
      </c>
      <c r="M362" s="37">
        <f t="shared" si="11"/>
        <v>0</v>
      </c>
      <c r="N362" s="41"/>
      <c r="O362" s="9"/>
      <c r="P362" s="90"/>
      <c r="Q362" s="102"/>
      <c r="R362" s="102"/>
      <c r="S362" s="51"/>
      <c r="T362" s="51"/>
      <c r="U362" s="51"/>
      <c r="V362" s="51"/>
      <c r="W362" s="51"/>
    </row>
    <row r="363" spans="1:23">
      <c r="A363" s="49"/>
      <c r="B363" s="50"/>
      <c r="C363" s="50"/>
      <c r="D363" s="51"/>
      <c r="E363" s="51"/>
      <c r="F363" s="51"/>
      <c r="G363" s="4"/>
      <c r="H363" s="4"/>
      <c r="I363" s="7"/>
      <c r="J363" s="7"/>
      <c r="K363" s="7"/>
      <c r="L363" s="11" t="str">
        <f t="shared" si="10"/>
        <v>$0</v>
      </c>
      <c r="M363" s="37">
        <f t="shared" si="11"/>
        <v>0</v>
      </c>
      <c r="N363" s="41"/>
      <c r="O363" s="9"/>
      <c r="P363" s="90"/>
      <c r="Q363" s="102"/>
      <c r="R363" s="102"/>
      <c r="S363" s="51"/>
      <c r="T363" s="51"/>
      <c r="U363" s="51"/>
      <c r="V363" s="51"/>
      <c r="W363" s="51"/>
    </row>
    <row r="364" spans="1:23">
      <c r="A364" s="49"/>
      <c r="B364" s="50"/>
      <c r="C364" s="50"/>
      <c r="D364" s="51"/>
      <c r="E364" s="51"/>
      <c r="F364" s="51"/>
      <c r="G364" s="4"/>
      <c r="H364" s="4"/>
      <c r="I364" s="7"/>
      <c r="J364" s="7"/>
      <c r="K364" s="7"/>
      <c r="L364" s="11" t="str">
        <f t="shared" si="10"/>
        <v>$0</v>
      </c>
      <c r="M364" s="37">
        <f t="shared" si="11"/>
        <v>0</v>
      </c>
      <c r="N364" s="41"/>
      <c r="O364" s="9"/>
      <c r="P364" s="90"/>
      <c r="Q364" s="102"/>
      <c r="R364" s="102"/>
      <c r="S364" s="51"/>
      <c r="T364" s="51"/>
      <c r="U364" s="51"/>
      <c r="V364" s="51"/>
      <c r="W364" s="51"/>
    </row>
    <row r="365" spans="1:23">
      <c r="A365" s="49"/>
      <c r="B365" s="50"/>
      <c r="C365" s="50"/>
      <c r="D365" s="51"/>
      <c r="E365" s="51"/>
      <c r="F365" s="51"/>
      <c r="G365" s="4"/>
      <c r="H365" s="4"/>
      <c r="I365" s="7"/>
      <c r="J365" s="7"/>
      <c r="K365" s="7"/>
      <c r="L365" s="11" t="str">
        <f t="shared" si="10"/>
        <v>$0</v>
      </c>
      <c r="M365" s="37">
        <f t="shared" si="11"/>
        <v>0</v>
      </c>
      <c r="N365" s="41"/>
      <c r="O365" s="9"/>
      <c r="P365" s="90"/>
      <c r="Q365" s="102"/>
      <c r="R365" s="102"/>
      <c r="S365" s="51"/>
      <c r="T365" s="51"/>
      <c r="U365" s="51"/>
      <c r="V365" s="51"/>
      <c r="W365" s="51"/>
    </row>
    <row r="366" spans="1:23">
      <c r="A366" s="49"/>
      <c r="B366" s="50"/>
      <c r="C366" s="50"/>
      <c r="D366" s="51"/>
      <c r="E366" s="51"/>
      <c r="F366" s="51"/>
      <c r="G366" s="4"/>
      <c r="H366" s="4"/>
      <c r="I366" s="7"/>
      <c r="J366" s="7"/>
      <c r="K366" s="7"/>
      <c r="L366" s="11" t="str">
        <f t="shared" si="10"/>
        <v>$0</v>
      </c>
      <c r="M366" s="37">
        <f t="shared" si="11"/>
        <v>0</v>
      </c>
      <c r="N366" s="41"/>
      <c r="O366" s="9"/>
      <c r="P366" s="90"/>
      <c r="Q366" s="102"/>
      <c r="R366" s="102"/>
      <c r="S366" s="51"/>
      <c r="T366" s="51"/>
      <c r="U366" s="51"/>
      <c r="V366" s="51"/>
      <c r="W366" s="51"/>
    </row>
    <row r="367" spans="1:23">
      <c r="A367" s="49"/>
      <c r="B367" s="50"/>
      <c r="C367" s="50"/>
      <c r="D367" s="51"/>
      <c r="E367" s="51"/>
      <c r="F367" s="51"/>
      <c r="G367" s="4"/>
      <c r="H367" s="4"/>
      <c r="I367" s="7"/>
      <c r="J367" s="7"/>
      <c r="K367" s="7"/>
      <c r="L367" s="11" t="str">
        <f t="shared" si="10"/>
        <v>$0</v>
      </c>
      <c r="M367" s="37">
        <f t="shared" si="11"/>
        <v>0</v>
      </c>
      <c r="N367" s="41"/>
      <c r="O367" s="9"/>
      <c r="P367" s="90"/>
      <c r="Q367" s="102"/>
      <c r="R367" s="102"/>
      <c r="S367" s="51"/>
      <c r="T367" s="51"/>
      <c r="U367" s="51"/>
      <c r="V367" s="51"/>
      <c r="W367" s="51"/>
    </row>
    <row r="368" spans="1:23">
      <c r="A368" s="49"/>
      <c r="B368" s="50"/>
      <c r="C368" s="50"/>
      <c r="D368" s="51"/>
      <c r="E368" s="51"/>
      <c r="F368" s="51"/>
      <c r="G368" s="4"/>
      <c r="H368" s="4"/>
      <c r="I368" s="7"/>
      <c r="J368" s="7"/>
      <c r="K368" s="7"/>
      <c r="L368" s="11" t="str">
        <f t="shared" si="10"/>
        <v>$0</v>
      </c>
      <c r="M368" s="37">
        <f t="shared" si="11"/>
        <v>0</v>
      </c>
      <c r="N368" s="41"/>
      <c r="O368" s="9"/>
      <c r="P368" s="90"/>
      <c r="Q368" s="102"/>
      <c r="R368" s="102"/>
      <c r="S368" s="51"/>
      <c r="T368" s="51"/>
      <c r="U368" s="51"/>
      <c r="V368" s="51"/>
      <c r="W368" s="51"/>
    </row>
    <row r="369" spans="1:23">
      <c r="A369" s="49"/>
      <c r="B369" s="50"/>
      <c r="C369" s="50"/>
      <c r="D369" s="51"/>
      <c r="E369" s="51"/>
      <c r="F369" s="51"/>
      <c r="G369" s="4"/>
      <c r="H369" s="4"/>
      <c r="I369" s="7"/>
      <c r="J369" s="7"/>
      <c r="K369" s="7"/>
      <c r="L369" s="11" t="str">
        <f t="shared" si="10"/>
        <v>$0</v>
      </c>
      <c r="M369" s="37">
        <f t="shared" si="11"/>
        <v>0</v>
      </c>
      <c r="N369" s="41"/>
      <c r="O369" s="9"/>
      <c r="P369" s="90"/>
      <c r="Q369" s="102"/>
      <c r="R369" s="102"/>
      <c r="S369" s="51"/>
      <c r="T369" s="51"/>
      <c r="U369" s="51"/>
      <c r="V369" s="51"/>
      <c r="W369" s="51"/>
    </row>
    <row r="370" spans="1:23">
      <c r="A370" s="49"/>
      <c r="B370" s="50"/>
      <c r="C370" s="50"/>
      <c r="D370" s="51"/>
      <c r="E370" s="51"/>
      <c r="F370" s="51"/>
      <c r="G370" s="4"/>
      <c r="H370" s="4"/>
      <c r="I370" s="7"/>
      <c r="J370" s="7"/>
      <c r="K370" s="7"/>
      <c r="L370" s="11" t="str">
        <f t="shared" si="10"/>
        <v>$0</v>
      </c>
      <c r="M370" s="37">
        <f t="shared" si="11"/>
        <v>0</v>
      </c>
      <c r="N370" s="41"/>
      <c r="O370" s="9"/>
      <c r="P370" s="90"/>
      <c r="Q370" s="102"/>
      <c r="R370" s="102"/>
      <c r="S370" s="51"/>
      <c r="T370" s="51"/>
      <c r="U370" s="51"/>
      <c r="V370" s="51"/>
      <c r="W370" s="51"/>
    </row>
    <row r="371" spans="1:23">
      <c r="A371" s="49"/>
      <c r="B371" s="50"/>
      <c r="C371" s="50"/>
      <c r="D371" s="51"/>
      <c r="E371" s="51"/>
      <c r="F371" s="51"/>
      <c r="G371" s="4"/>
      <c r="H371" s="4"/>
      <c r="I371" s="7"/>
      <c r="J371" s="7"/>
      <c r="K371" s="7"/>
      <c r="L371" s="11" t="str">
        <f t="shared" si="10"/>
        <v>$0</v>
      </c>
      <c r="M371" s="37">
        <f t="shared" si="11"/>
        <v>0</v>
      </c>
      <c r="N371" s="41"/>
      <c r="O371" s="9"/>
      <c r="P371" s="90"/>
      <c r="Q371" s="102"/>
      <c r="R371" s="102"/>
      <c r="S371" s="51"/>
      <c r="T371" s="51"/>
      <c r="U371" s="51"/>
      <c r="V371" s="51"/>
      <c r="W371" s="51"/>
    </row>
    <row r="372" spans="1:23">
      <c r="A372" s="49"/>
      <c r="B372" s="50"/>
      <c r="C372" s="50"/>
      <c r="D372" s="51"/>
      <c r="E372" s="51"/>
      <c r="F372" s="51"/>
      <c r="G372" s="4"/>
      <c r="H372" s="4"/>
      <c r="I372" s="7"/>
      <c r="J372" s="7"/>
      <c r="K372" s="7"/>
      <c r="L372" s="11" t="str">
        <f t="shared" si="10"/>
        <v>$0</v>
      </c>
      <c r="M372" s="37">
        <f t="shared" si="11"/>
        <v>0</v>
      </c>
      <c r="N372" s="41"/>
      <c r="O372" s="9"/>
      <c r="P372" s="90"/>
      <c r="Q372" s="102"/>
      <c r="R372" s="102"/>
      <c r="S372" s="51"/>
      <c r="T372" s="51"/>
      <c r="U372" s="51"/>
      <c r="V372" s="51"/>
      <c r="W372" s="51"/>
    </row>
    <row r="373" spans="1:23">
      <c r="A373" s="49"/>
      <c r="B373" s="50"/>
      <c r="C373" s="50"/>
      <c r="D373" s="51"/>
      <c r="E373" s="51"/>
      <c r="F373" s="51"/>
      <c r="G373" s="4"/>
      <c r="H373" s="4"/>
      <c r="I373" s="7"/>
      <c r="J373" s="7"/>
      <c r="K373" s="7"/>
      <c r="L373" s="11" t="str">
        <f t="shared" si="10"/>
        <v>$0</v>
      </c>
      <c r="M373" s="37">
        <f t="shared" si="11"/>
        <v>0</v>
      </c>
      <c r="N373" s="41"/>
      <c r="O373" s="9"/>
      <c r="P373" s="90"/>
      <c r="Q373" s="102"/>
      <c r="R373" s="102"/>
      <c r="S373" s="51"/>
      <c r="T373" s="51"/>
      <c r="U373" s="51"/>
      <c r="V373" s="51"/>
      <c r="W373" s="51"/>
    </row>
    <row r="374" spans="1:23">
      <c r="A374" s="49"/>
      <c r="B374" s="50"/>
      <c r="C374" s="50"/>
      <c r="D374" s="51"/>
      <c r="E374" s="51"/>
      <c r="F374" s="51"/>
      <c r="G374" s="4"/>
      <c r="H374" s="4"/>
      <c r="I374" s="7"/>
      <c r="J374" s="7"/>
      <c r="K374" s="7"/>
      <c r="L374" s="11" t="str">
        <f t="shared" si="10"/>
        <v>$0</v>
      </c>
      <c r="M374" s="37">
        <f t="shared" si="11"/>
        <v>0</v>
      </c>
      <c r="N374" s="41"/>
      <c r="O374" s="9"/>
      <c r="P374" s="90"/>
      <c r="Q374" s="102"/>
      <c r="R374" s="102"/>
      <c r="S374" s="51"/>
      <c r="T374" s="51"/>
      <c r="U374" s="51"/>
      <c r="V374" s="51"/>
      <c r="W374" s="51"/>
    </row>
    <row r="375" spans="1:23">
      <c r="A375" s="49"/>
      <c r="B375" s="50"/>
      <c r="C375" s="50"/>
      <c r="D375" s="51"/>
      <c r="E375" s="51"/>
      <c r="F375" s="51"/>
      <c r="G375" s="4"/>
      <c r="H375" s="4"/>
      <c r="I375" s="7"/>
      <c r="J375" s="7"/>
      <c r="K375" s="7"/>
      <c r="L375" s="11" t="str">
        <f t="shared" si="10"/>
        <v>$0</v>
      </c>
      <c r="M375" s="37">
        <f t="shared" si="11"/>
        <v>0</v>
      </c>
      <c r="N375" s="41"/>
      <c r="O375" s="9"/>
      <c r="P375" s="90"/>
      <c r="Q375" s="102"/>
      <c r="R375" s="102"/>
      <c r="S375" s="51"/>
      <c r="T375" s="51"/>
      <c r="U375" s="51"/>
      <c r="V375" s="51"/>
      <c r="W375" s="51"/>
    </row>
    <row r="376" spans="1:23">
      <c r="A376" s="49"/>
      <c r="B376" s="50"/>
      <c r="C376" s="50"/>
      <c r="D376" s="51"/>
      <c r="E376" s="51"/>
      <c r="F376" s="51"/>
      <c r="G376" s="4"/>
      <c r="H376" s="4"/>
      <c r="I376" s="7"/>
      <c r="J376" s="7"/>
      <c r="K376" s="7"/>
      <c r="L376" s="11" t="str">
        <f t="shared" si="10"/>
        <v>$0</v>
      </c>
      <c r="M376" s="37">
        <f t="shared" si="11"/>
        <v>0</v>
      </c>
      <c r="N376" s="41"/>
      <c r="O376" s="9"/>
      <c r="P376" s="90"/>
      <c r="Q376" s="102"/>
      <c r="R376" s="102"/>
      <c r="S376" s="51"/>
      <c r="T376" s="51"/>
      <c r="U376" s="51"/>
      <c r="V376" s="51"/>
      <c r="W376" s="51"/>
    </row>
    <row r="377" spans="1:23">
      <c r="A377" s="49"/>
      <c r="B377" s="50"/>
      <c r="C377" s="50"/>
      <c r="D377" s="51"/>
      <c r="E377" s="51"/>
      <c r="F377" s="51"/>
      <c r="G377" s="4"/>
      <c r="H377" s="4"/>
      <c r="I377" s="7"/>
      <c r="J377" s="7"/>
      <c r="K377" s="7"/>
      <c r="L377" s="11" t="str">
        <f t="shared" si="10"/>
        <v>$0</v>
      </c>
      <c r="M377" s="37">
        <f t="shared" si="11"/>
        <v>0</v>
      </c>
      <c r="N377" s="41"/>
      <c r="O377" s="9"/>
      <c r="P377" s="90"/>
      <c r="Q377" s="102"/>
      <c r="R377" s="102"/>
      <c r="S377" s="51"/>
      <c r="T377" s="51"/>
      <c r="U377" s="51"/>
      <c r="V377" s="51"/>
      <c r="W377" s="51"/>
    </row>
    <row r="378" spans="1:23">
      <c r="A378" s="49"/>
      <c r="B378" s="50"/>
      <c r="C378" s="50"/>
      <c r="D378" s="51"/>
      <c r="E378" s="51"/>
      <c r="F378" s="51"/>
      <c r="G378" s="4"/>
      <c r="H378" s="4"/>
      <c r="I378" s="7"/>
      <c r="J378" s="7"/>
      <c r="K378" s="7"/>
      <c r="L378" s="11" t="str">
        <f t="shared" si="10"/>
        <v>$0</v>
      </c>
      <c r="M378" s="37">
        <f t="shared" si="11"/>
        <v>0</v>
      </c>
      <c r="N378" s="41"/>
      <c r="O378" s="9"/>
      <c r="P378" s="90"/>
      <c r="Q378" s="102"/>
      <c r="R378" s="102"/>
      <c r="S378" s="51"/>
      <c r="T378" s="51"/>
      <c r="U378" s="51"/>
      <c r="V378" s="51"/>
      <c r="W378" s="51"/>
    </row>
    <row r="379" spans="1:23">
      <c r="A379" s="49"/>
      <c r="B379" s="50"/>
      <c r="C379" s="50"/>
      <c r="D379" s="51"/>
      <c r="E379" s="51"/>
      <c r="F379" s="51"/>
      <c r="G379" s="4"/>
      <c r="H379" s="4"/>
      <c r="I379" s="7"/>
      <c r="J379" s="7"/>
      <c r="K379" s="7"/>
      <c r="L379" s="11" t="str">
        <f t="shared" si="10"/>
        <v>$0</v>
      </c>
      <c r="M379" s="37">
        <f t="shared" si="11"/>
        <v>0</v>
      </c>
      <c r="N379" s="41"/>
      <c r="O379" s="9"/>
      <c r="P379" s="90"/>
      <c r="Q379" s="102"/>
      <c r="R379" s="102"/>
      <c r="S379" s="51"/>
      <c r="T379" s="51"/>
      <c r="U379" s="51"/>
      <c r="V379" s="51"/>
      <c r="W379" s="51"/>
    </row>
    <row r="380" spans="1:23">
      <c r="A380" s="49"/>
      <c r="B380" s="50"/>
      <c r="C380" s="50"/>
      <c r="D380" s="51"/>
      <c r="E380" s="51"/>
      <c r="F380" s="51"/>
      <c r="G380" s="4"/>
      <c r="H380" s="4"/>
      <c r="I380" s="7"/>
      <c r="J380" s="7"/>
      <c r="K380" s="7"/>
      <c r="L380" s="11" t="str">
        <f t="shared" si="10"/>
        <v>$0</v>
      </c>
      <c r="M380" s="37">
        <f t="shared" si="11"/>
        <v>0</v>
      </c>
      <c r="N380" s="41"/>
      <c r="O380" s="9"/>
      <c r="P380" s="90"/>
      <c r="Q380" s="102"/>
      <c r="R380" s="102"/>
      <c r="S380" s="51"/>
      <c r="T380" s="51"/>
      <c r="U380" s="51"/>
      <c r="V380" s="51"/>
      <c r="W380" s="51"/>
    </row>
    <row r="381" spans="1:23">
      <c r="A381" s="49"/>
      <c r="B381" s="50"/>
      <c r="C381" s="50"/>
      <c r="D381" s="51"/>
      <c r="E381" s="51"/>
      <c r="F381" s="51"/>
      <c r="G381" s="4"/>
      <c r="H381" s="4"/>
      <c r="I381" s="7"/>
      <c r="J381" s="7"/>
      <c r="K381" s="7"/>
      <c r="L381" s="11" t="str">
        <f t="shared" si="10"/>
        <v>$0</v>
      </c>
      <c r="M381" s="37">
        <f t="shared" si="11"/>
        <v>0</v>
      </c>
      <c r="N381" s="41"/>
      <c r="O381" s="9"/>
      <c r="P381" s="90"/>
      <c r="Q381" s="102"/>
      <c r="R381" s="102"/>
      <c r="S381" s="51"/>
      <c r="T381" s="51"/>
      <c r="U381" s="51"/>
      <c r="V381" s="51"/>
      <c r="W381" s="51"/>
    </row>
    <row r="382" spans="1:23">
      <c r="A382" s="49"/>
      <c r="B382" s="50"/>
      <c r="C382" s="50"/>
      <c r="D382" s="51"/>
      <c r="E382" s="51"/>
      <c r="F382" s="51"/>
      <c r="G382" s="4"/>
      <c r="H382" s="4"/>
      <c r="I382" s="7"/>
      <c r="J382" s="7"/>
      <c r="K382" s="7"/>
      <c r="L382" s="11" t="str">
        <f t="shared" si="10"/>
        <v>$0</v>
      </c>
      <c r="M382" s="37">
        <f t="shared" si="11"/>
        <v>0</v>
      </c>
      <c r="N382" s="41"/>
      <c r="O382" s="9"/>
      <c r="P382" s="90"/>
      <c r="Q382" s="102"/>
      <c r="R382" s="102"/>
      <c r="S382" s="51"/>
      <c r="T382" s="51"/>
      <c r="U382" s="51"/>
      <c r="V382" s="51"/>
      <c r="W382" s="51"/>
    </row>
    <row r="383" spans="1:23">
      <c r="A383" s="49"/>
      <c r="B383" s="50"/>
      <c r="C383" s="50"/>
      <c r="D383" s="51"/>
      <c r="E383" s="51"/>
      <c r="F383" s="51"/>
      <c r="G383" s="4"/>
      <c r="H383" s="4"/>
      <c r="I383" s="7"/>
      <c r="J383" s="7"/>
      <c r="K383" s="7"/>
      <c r="L383" s="11" t="str">
        <f t="shared" si="10"/>
        <v>$0</v>
      </c>
      <c r="M383" s="37">
        <f t="shared" si="11"/>
        <v>0</v>
      </c>
      <c r="N383" s="41"/>
      <c r="O383" s="9"/>
      <c r="P383" s="90"/>
      <c r="Q383" s="102"/>
      <c r="R383" s="102"/>
      <c r="S383" s="51"/>
      <c r="T383" s="51"/>
      <c r="U383" s="51"/>
      <c r="V383" s="51"/>
      <c r="W383" s="51"/>
    </row>
    <row r="384" spans="1:23">
      <c r="A384" s="49"/>
      <c r="B384" s="50"/>
      <c r="C384" s="50"/>
      <c r="D384" s="51"/>
      <c r="E384" s="51"/>
      <c r="F384" s="51"/>
      <c r="G384" s="4"/>
      <c r="H384" s="4"/>
      <c r="I384" s="7"/>
      <c r="J384" s="7"/>
      <c r="K384" s="7"/>
      <c r="L384" s="11" t="str">
        <f t="shared" si="10"/>
        <v>$0</v>
      </c>
      <c r="M384" s="37">
        <f t="shared" si="11"/>
        <v>0</v>
      </c>
      <c r="N384" s="41"/>
      <c r="O384" s="9"/>
      <c r="P384" s="90"/>
      <c r="Q384" s="102"/>
      <c r="R384" s="102"/>
      <c r="S384" s="51"/>
      <c r="T384" s="51"/>
      <c r="U384" s="51"/>
      <c r="V384" s="51"/>
      <c r="W384" s="51"/>
    </row>
    <row r="385" spans="1:23">
      <c r="A385" s="49"/>
      <c r="B385" s="50"/>
      <c r="C385" s="50"/>
      <c r="D385" s="51"/>
      <c r="E385" s="51"/>
      <c r="F385" s="51"/>
      <c r="G385" s="4"/>
      <c r="H385" s="4"/>
      <c r="I385" s="7"/>
      <c r="J385" s="7"/>
      <c r="K385" s="7"/>
      <c r="L385" s="11" t="str">
        <f t="shared" si="10"/>
        <v>$0</v>
      </c>
      <c r="M385" s="37">
        <f t="shared" si="11"/>
        <v>0</v>
      </c>
      <c r="N385" s="41"/>
      <c r="O385" s="9"/>
      <c r="P385" s="90"/>
      <c r="Q385" s="102"/>
      <c r="R385" s="102"/>
      <c r="S385" s="51"/>
      <c r="T385" s="51"/>
      <c r="U385" s="51"/>
      <c r="V385" s="51"/>
      <c r="W385" s="51"/>
    </row>
    <row r="386" spans="1:23">
      <c r="A386" s="49"/>
      <c r="B386" s="50"/>
      <c r="C386" s="50"/>
      <c r="D386" s="51"/>
      <c r="E386" s="51"/>
      <c r="F386" s="51"/>
      <c r="G386" s="4"/>
      <c r="H386" s="4"/>
      <c r="I386" s="7"/>
      <c r="J386" s="7"/>
      <c r="K386" s="7"/>
      <c r="L386" s="11" t="str">
        <f t="shared" si="10"/>
        <v>$0</v>
      </c>
      <c r="M386" s="37">
        <f t="shared" si="11"/>
        <v>0</v>
      </c>
      <c r="N386" s="41"/>
      <c r="O386" s="9"/>
      <c r="P386" s="90"/>
      <c r="Q386" s="102"/>
      <c r="R386" s="102"/>
      <c r="S386" s="51"/>
      <c r="T386" s="51"/>
      <c r="U386" s="51"/>
      <c r="V386" s="51"/>
      <c r="W386" s="51"/>
    </row>
    <row r="387" spans="1:23">
      <c r="A387" s="49"/>
      <c r="B387" s="50"/>
      <c r="C387" s="50"/>
      <c r="D387" s="51"/>
      <c r="E387" s="51"/>
      <c r="F387" s="51"/>
      <c r="G387" s="4"/>
      <c r="H387" s="4"/>
      <c r="I387" s="7"/>
      <c r="J387" s="7"/>
      <c r="K387" s="7"/>
      <c r="L387" s="11" t="str">
        <f t="shared" si="10"/>
        <v>$0</v>
      </c>
      <c r="M387" s="37">
        <f t="shared" si="11"/>
        <v>0</v>
      </c>
      <c r="N387" s="41"/>
      <c r="O387" s="9"/>
      <c r="P387" s="90"/>
      <c r="Q387" s="102"/>
      <c r="R387" s="102"/>
      <c r="S387" s="51"/>
      <c r="T387" s="51"/>
      <c r="U387" s="51"/>
      <c r="V387" s="51"/>
      <c r="W387" s="51"/>
    </row>
    <row r="388" spans="1:23">
      <c r="A388" s="49"/>
      <c r="B388" s="50"/>
      <c r="C388" s="50"/>
      <c r="D388" s="51"/>
      <c r="E388" s="51"/>
      <c r="F388" s="51"/>
      <c r="G388" s="4"/>
      <c r="H388" s="4"/>
      <c r="I388" s="7"/>
      <c r="J388" s="7"/>
      <c r="K388" s="7"/>
      <c r="L388" s="11" t="str">
        <f t="shared" si="10"/>
        <v>$0</v>
      </c>
      <c r="M388" s="37">
        <f t="shared" si="11"/>
        <v>0</v>
      </c>
      <c r="N388" s="41"/>
      <c r="O388" s="9"/>
      <c r="P388" s="90"/>
      <c r="Q388" s="102"/>
      <c r="R388" s="102"/>
      <c r="S388" s="51"/>
      <c r="T388" s="51"/>
      <c r="U388" s="51"/>
      <c r="V388" s="51"/>
      <c r="W388" s="51"/>
    </row>
    <row r="389" spans="1:23">
      <c r="A389" s="49"/>
      <c r="B389" s="50"/>
      <c r="C389" s="50"/>
      <c r="D389" s="51"/>
      <c r="E389" s="51"/>
      <c r="F389" s="51"/>
      <c r="G389" s="4"/>
      <c r="H389" s="4"/>
      <c r="I389" s="7"/>
      <c r="J389" s="7"/>
      <c r="K389" s="7"/>
      <c r="L389" s="11" t="str">
        <f t="shared" si="10"/>
        <v>$0</v>
      </c>
      <c r="M389" s="37">
        <f t="shared" si="11"/>
        <v>0</v>
      </c>
      <c r="N389" s="41"/>
      <c r="O389" s="9"/>
      <c r="P389" s="90"/>
      <c r="Q389" s="102"/>
      <c r="R389" s="102"/>
      <c r="S389" s="51"/>
      <c r="T389" s="51"/>
      <c r="U389" s="51"/>
      <c r="V389" s="51"/>
      <c r="W389" s="51"/>
    </row>
    <row r="390" spans="1:23">
      <c r="A390" s="49"/>
      <c r="B390" s="50"/>
      <c r="C390" s="50"/>
      <c r="D390" s="51"/>
      <c r="E390" s="51"/>
      <c r="F390" s="51"/>
      <c r="G390" s="4"/>
      <c r="H390" s="4"/>
      <c r="I390" s="7"/>
      <c r="J390" s="7"/>
      <c r="K390" s="7"/>
      <c r="L390" s="11" t="str">
        <f t="shared" ref="L390:L453" si="12">IF(J390="0. Initiate","$51,000",IF(J390="1. Junior Member","$306,000",IF(J390="2. Member","$1,581,000",IF(J390="3. Senior Member","$0",IF(J390="4. Consul Initiate","$0","$0")))))</f>
        <v>$0</v>
      </c>
      <c r="M390" s="37">
        <f t="shared" ref="M390:M453" si="13">L390-N390</f>
        <v>0</v>
      </c>
      <c r="N390" s="41"/>
      <c r="O390" s="9"/>
      <c r="P390" s="90"/>
      <c r="Q390" s="102"/>
      <c r="R390" s="102"/>
      <c r="S390" s="51"/>
      <c r="T390" s="51"/>
      <c r="U390" s="51"/>
      <c r="V390" s="51"/>
      <c r="W390" s="51"/>
    </row>
    <row r="391" spans="1:23">
      <c r="A391" s="49"/>
      <c r="B391" s="50"/>
      <c r="C391" s="50"/>
      <c r="D391" s="51"/>
      <c r="E391" s="51"/>
      <c r="F391" s="51"/>
      <c r="G391" s="4"/>
      <c r="H391" s="4"/>
      <c r="I391" s="7"/>
      <c r="J391" s="7"/>
      <c r="K391" s="7"/>
      <c r="L391" s="11" t="str">
        <f t="shared" si="12"/>
        <v>$0</v>
      </c>
      <c r="M391" s="37">
        <f t="shared" si="13"/>
        <v>0</v>
      </c>
      <c r="N391" s="41"/>
      <c r="O391" s="9"/>
      <c r="P391" s="90"/>
      <c r="Q391" s="102"/>
      <c r="R391" s="102"/>
      <c r="S391" s="51"/>
      <c r="T391" s="51"/>
      <c r="U391" s="51"/>
      <c r="V391" s="51"/>
      <c r="W391" s="51"/>
    </row>
    <row r="392" spans="1:23">
      <c r="A392" s="49"/>
      <c r="B392" s="50"/>
      <c r="C392" s="50"/>
      <c r="D392" s="51"/>
      <c r="E392" s="51"/>
      <c r="F392" s="51"/>
      <c r="G392" s="4"/>
      <c r="H392" s="4"/>
      <c r="I392" s="7"/>
      <c r="J392" s="7"/>
      <c r="K392" s="7"/>
      <c r="L392" s="11" t="str">
        <f t="shared" si="12"/>
        <v>$0</v>
      </c>
      <c r="M392" s="37">
        <f t="shared" si="13"/>
        <v>0</v>
      </c>
      <c r="N392" s="41"/>
      <c r="O392" s="9"/>
      <c r="P392" s="90"/>
      <c r="Q392" s="102"/>
      <c r="R392" s="102"/>
      <c r="S392" s="51"/>
      <c r="T392" s="51"/>
      <c r="U392" s="51"/>
      <c r="V392" s="51"/>
      <c r="W392" s="51"/>
    </row>
    <row r="393" spans="1:23">
      <c r="A393" s="49"/>
      <c r="B393" s="50"/>
      <c r="C393" s="50"/>
      <c r="D393" s="51"/>
      <c r="E393" s="51"/>
      <c r="F393" s="51"/>
      <c r="G393" s="4"/>
      <c r="H393" s="4"/>
      <c r="I393" s="7"/>
      <c r="J393" s="7"/>
      <c r="K393" s="7"/>
      <c r="L393" s="11" t="str">
        <f t="shared" si="12"/>
        <v>$0</v>
      </c>
      <c r="M393" s="37">
        <f t="shared" si="13"/>
        <v>0</v>
      </c>
      <c r="N393" s="41"/>
      <c r="O393" s="9"/>
      <c r="P393" s="90"/>
      <c r="Q393" s="102"/>
      <c r="R393" s="102"/>
      <c r="S393" s="51"/>
      <c r="T393" s="51"/>
      <c r="U393" s="51"/>
      <c r="V393" s="51"/>
      <c r="W393" s="51"/>
    </row>
    <row r="394" spans="1:23">
      <c r="A394" s="49"/>
      <c r="B394" s="50"/>
      <c r="C394" s="50"/>
      <c r="D394" s="51"/>
      <c r="E394" s="51"/>
      <c r="F394" s="51"/>
      <c r="G394" s="4"/>
      <c r="H394" s="4"/>
      <c r="I394" s="7"/>
      <c r="J394" s="7"/>
      <c r="K394" s="7"/>
      <c r="L394" s="11" t="str">
        <f t="shared" si="12"/>
        <v>$0</v>
      </c>
      <c r="M394" s="37">
        <f t="shared" si="13"/>
        <v>0</v>
      </c>
      <c r="N394" s="41"/>
      <c r="O394" s="9"/>
      <c r="P394" s="90"/>
      <c r="Q394" s="102"/>
      <c r="R394" s="102"/>
      <c r="S394" s="51"/>
      <c r="T394" s="51"/>
      <c r="U394" s="51"/>
      <c r="V394" s="51"/>
      <c r="W394" s="51"/>
    </row>
    <row r="395" spans="1:23">
      <c r="A395" s="49"/>
      <c r="B395" s="50"/>
      <c r="C395" s="50"/>
      <c r="D395" s="51"/>
      <c r="E395" s="51"/>
      <c r="F395" s="51"/>
      <c r="G395" s="4"/>
      <c r="H395" s="4"/>
      <c r="I395" s="7"/>
      <c r="J395" s="7"/>
      <c r="K395" s="7"/>
      <c r="L395" s="11" t="str">
        <f t="shared" si="12"/>
        <v>$0</v>
      </c>
      <c r="M395" s="37">
        <f t="shared" si="13"/>
        <v>0</v>
      </c>
      <c r="N395" s="41"/>
      <c r="O395" s="9"/>
      <c r="P395" s="90"/>
      <c r="Q395" s="102"/>
      <c r="R395" s="102"/>
      <c r="S395" s="51"/>
      <c r="T395" s="51"/>
      <c r="U395" s="51"/>
      <c r="V395" s="51"/>
      <c r="W395" s="51"/>
    </row>
    <row r="396" spans="1:23">
      <c r="A396" s="49"/>
      <c r="B396" s="50"/>
      <c r="C396" s="50"/>
      <c r="D396" s="51"/>
      <c r="E396" s="51"/>
      <c r="F396" s="51"/>
      <c r="G396" s="4"/>
      <c r="H396" s="4"/>
      <c r="I396" s="7"/>
      <c r="J396" s="7"/>
      <c r="K396" s="7"/>
      <c r="L396" s="11" t="str">
        <f t="shared" si="12"/>
        <v>$0</v>
      </c>
      <c r="M396" s="37">
        <f t="shared" si="13"/>
        <v>0</v>
      </c>
      <c r="N396" s="41"/>
      <c r="O396" s="9"/>
      <c r="P396" s="90"/>
      <c r="Q396" s="102"/>
      <c r="R396" s="102"/>
      <c r="S396" s="51"/>
      <c r="T396" s="51"/>
      <c r="U396" s="51"/>
      <c r="V396" s="51"/>
      <c r="W396" s="51"/>
    </row>
    <row r="397" spans="1:23">
      <c r="A397" s="49"/>
      <c r="B397" s="50"/>
      <c r="C397" s="50"/>
      <c r="D397" s="51"/>
      <c r="E397" s="51"/>
      <c r="F397" s="51"/>
      <c r="G397" s="4"/>
      <c r="H397" s="4"/>
      <c r="I397" s="7"/>
      <c r="J397" s="7"/>
      <c r="K397" s="7"/>
      <c r="L397" s="11" t="str">
        <f t="shared" si="12"/>
        <v>$0</v>
      </c>
      <c r="M397" s="37">
        <f t="shared" si="13"/>
        <v>0</v>
      </c>
      <c r="N397" s="41"/>
      <c r="O397" s="9"/>
      <c r="P397" s="90"/>
      <c r="Q397" s="102"/>
      <c r="R397" s="102"/>
      <c r="S397" s="51"/>
      <c r="T397" s="51"/>
      <c r="U397" s="51"/>
      <c r="V397" s="51"/>
      <c r="W397" s="51"/>
    </row>
    <row r="398" spans="1:23">
      <c r="A398" s="49"/>
      <c r="B398" s="50"/>
      <c r="C398" s="50"/>
      <c r="D398" s="51"/>
      <c r="E398" s="51"/>
      <c r="F398" s="51"/>
      <c r="G398" s="4"/>
      <c r="H398" s="4"/>
      <c r="I398" s="7"/>
      <c r="J398" s="7"/>
      <c r="K398" s="7"/>
      <c r="L398" s="11" t="str">
        <f t="shared" si="12"/>
        <v>$0</v>
      </c>
      <c r="M398" s="37">
        <f t="shared" si="13"/>
        <v>0</v>
      </c>
      <c r="N398" s="41"/>
      <c r="O398" s="9"/>
      <c r="P398" s="90"/>
      <c r="Q398" s="102"/>
      <c r="R398" s="102"/>
      <c r="S398" s="51"/>
      <c r="T398" s="51"/>
      <c r="U398" s="51"/>
      <c r="V398" s="51"/>
      <c r="W398" s="51"/>
    </row>
    <row r="399" spans="1:23">
      <c r="A399" s="49"/>
      <c r="B399" s="50"/>
      <c r="C399" s="50"/>
      <c r="D399" s="51"/>
      <c r="E399" s="51"/>
      <c r="F399" s="51"/>
      <c r="G399" s="4"/>
      <c r="H399" s="4"/>
      <c r="I399" s="7"/>
      <c r="J399" s="7"/>
      <c r="K399" s="7"/>
      <c r="L399" s="11" t="str">
        <f t="shared" si="12"/>
        <v>$0</v>
      </c>
      <c r="M399" s="37">
        <f t="shared" si="13"/>
        <v>0</v>
      </c>
      <c r="N399" s="41"/>
      <c r="O399" s="9"/>
      <c r="P399" s="90"/>
      <c r="Q399" s="102"/>
      <c r="R399" s="102"/>
      <c r="S399" s="51"/>
      <c r="T399" s="51"/>
      <c r="U399" s="51"/>
      <c r="V399" s="51"/>
      <c r="W399" s="51"/>
    </row>
    <row r="400" spans="1:23">
      <c r="A400" s="49"/>
      <c r="B400" s="50"/>
      <c r="C400" s="50"/>
      <c r="D400" s="51"/>
      <c r="E400" s="51"/>
      <c r="F400" s="51"/>
      <c r="G400" s="4"/>
      <c r="H400" s="4"/>
      <c r="I400" s="7"/>
      <c r="J400" s="7"/>
      <c r="K400" s="7"/>
      <c r="L400" s="11" t="str">
        <f t="shared" si="12"/>
        <v>$0</v>
      </c>
      <c r="M400" s="37">
        <f t="shared" si="13"/>
        <v>0</v>
      </c>
      <c r="N400" s="41"/>
      <c r="O400" s="9"/>
      <c r="P400" s="90"/>
      <c r="Q400" s="102"/>
      <c r="R400" s="102"/>
      <c r="S400" s="51"/>
      <c r="T400" s="51"/>
      <c r="U400" s="51"/>
      <c r="V400" s="51"/>
      <c r="W400" s="51"/>
    </row>
    <row r="401" spans="1:23">
      <c r="A401" s="49"/>
      <c r="B401" s="50"/>
      <c r="C401" s="50"/>
      <c r="D401" s="51"/>
      <c r="E401" s="51"/>
      <c r="F401" s="51"/>
      <c r="G401" s="4"/>
      <c r="H401" s="4"/>
      <c r="I401" s="7"/>
      <c r="J401" s="7"/>
      <c r="K401" s="7"/>
      <c r="L401" s="11" t="str">
        <f t="shared" si="12"/>
        <v>$0</v>
      </c>
      <c r="M401" s="37">
        <f t="shared" si="13"/>
        <v>0</v>
      </c>
      <c r="N401" s="41"/>
      <c r="O401" s="9"/>
      <c r="P401" s="90"/>
      <c r="Q401" s="102"/>
      <c r="R401" s="102"/>
      <c r="S401" s="51"/>
      <c r="T401" s="51"/>
      <c r="U401" s="51"/>
      <c r="V401" s="51"/>
      <c r="W401" s="51"/>
    </row>
    <row r="402" spans="1:23">
      <c r="A402" s="49"/>
      <c r="B402" s="50"/>
      <c r="C402" s="50"/>
      <c r="D402" s="51"/>
      <c r="E402" s="51"/>
      <c r="F402" s="51"/>
      <c r="G402" s="4"/>
      <c r="H402" s="4"/>
      <c r="I402" s="7"/>
      <c r="J402" s="7"/>
      <c r="K402" s="7"/>
      <c r="L402" s="11" t="str">
        <f t="shared" si="12"/>
        <v>$0</v>
      </c>
      <c r="M402" s="37">
        <f t="shared" si="13"/>
        <v>0</v>
      </c>
      <c r="N402" s="41"/>
      <c r="O402" s="9"/>
      <c r="P402" s="90"/>
      <c r="Q402" s="102"/>
      <c r="R402" s="102"/>
      <c r="S402" s="51"/>
      <c r="T402" s="51"/>
      <c r="U402" s="51"/>
      <c r="V402" s="51"/>
      <c r="W402" s="51"/>
    </row>
    <row r="403" spans="1:23">
      <c r="A403" s="49"/>
      <c r="B403" s="50"/>
      <c r="C403" s="50"/>
      <c r="D403" s="51"/>
      <c r="E403" s="51"/>
      <c r="F403" s="51"/>
      <c r="G403" s="4"/>
      <c r="H403" s="4"/>
      <c r="I403" s="7"/>
      <c r="J403" s="7"/>
      <c r="K403" s="7"/>
      <c r="L403" s="11" t="str">
        <f t="shared" si="12"/>
        <v>$0</v>
      </c>
      <c r="M403" s="37">
        <f t="shared" si="13"/>
        <v>0</v>
      </c>
      <c r="N403" s="41"/>
      <c r="O403" s="9"/>
      <c r="P403" s="90"/>
      <c r="Q403" s="102"/>
      <c r="R403" s="102"/>
      <c r="S403" s="51"/>
      <c r="T403" s="51"/>
      <c r="U403" s="51"/>
      <c r="V403" s="51"/>
      <c r="W403" s="51"/>
    </row>
    <row r="404" spans="1:23">
      <c r="A404" s="49"/>
      <c r="B404" s="50"/>
      <c r="C404" s="50"/>
      <c r="D404" s="51"/>
      <c r="E404" s="51"/>
      <c r="F404" s="51"/>
      <c r="G404" s="4"/>
      <c r="H404" s="4"/>
      <c r="I404" s="7"/>
      <c r="J404" s="7"/>
      <c r="K404" s="7"/>
      <c r="L404" s="11" t="str">
        <f t="shared" si="12"/>
        <v>$0</v>
      </c>
      <c r="M404" s="37">
        <f t="shared" si="13"/>
        <v>0</v>
      </c>
      <c r="N404" s="41"/>
      <c r="O404" s="9"/>
      <c r="P404" s="90"/>
      <c r="Q404" s="102"/>
      <c r="R404" s="102"/>
      <c r="S404" s="51"/>
      <c r="T404" s="51"/>
      <c r="U404" s="51"/>
      <c r="V404" s="51"/>
      <c r="W404" s="51"/>
    </row>
    <row r="405" spans="1:23">
      <c r="A405" s="49"/>
      <c r="B405" s="50"/>
      <c r="C405" s="50"/>
      <c r="D405" s="51"/>
      <c r="E405" s="51"/>
      <c r="F405" s="51"/>
      <c r="G405" s="4"/>
      <c r="H405" s="4"/>
      <c r="I405" s="7"/>
      <c r="J405" s="7"/>
      <c r="K405" s="7"/>
      <c r="L405" s="11" t="str">
        <f t="shared" si="12"/>
        <v>$0</v>
      </c>
      <c r="M405" s="37">
        <f t="shared" si="13"/>
        <v>0</v>
      </c>
      <c r="N405" s="41"/>
      <c r="O405" s="9"/>
      <c r="P405" s="90"/>
      <c r="Q405" s="102"/>
      <c r="R405" s="102"/>
      <c r="S405" s="51"/>
      <c r="T405" s="51"/>
      <c r="U405" s="51"/>
      <c r="V405" s="51"/>
      <c r="W405" s="51"/>
    </row>
    <row r="406" spans="1:23">
      <c r="A406" s="49"/>
      <c r="B406" s="50"/>
      <c r="C406" s="50"/>
      <c r="D406" s="51"/>
      <c r="E406" s="51"/>
      <c r="F406" s="51"/>
      <c r="G406" s="4"/>
      <c r="H406" s="4"/>
      <c r="I406" s="7"/>
      <c r="J406" s="7"/>
      <c r="K406" s="7"/>
      <c r="L406" s="11" t="str">
        <f t="shared" si="12"/>
        <v>$0</v>
      </c>
      <c r="M406" s="37">
        <f t="shared" si="13"/>
        <v>0</v>
      </c>
      <c r="N406" s="41"/>
      <c r="O406" s="9"/>
      <c r="P406" s="90"/>
      <c r="Q406" s="102"/>
      <c r="R406" s="102"/>
      <c r="S406" s="51"/>
      <c r="T406" s="51"/>
      <c r="U406" s="51"/>
      <c r="V406" s="51"/>
      <c r="W406" s="51"/>
    </row>
    <row r="407" spans="1:23">
      <c r="A407" s="49"/>
      <c r="B407" s="50"/>
      <c r="C407" s="50"/>
      <c r="D407" s="51"/>
      <c r="E407" s="51"/>
      <c r="F407" s="51"/>
      <c r="G407" s="4"/>
      <c r="H407" s="4"/>
      <c r="I407" s="7"/>
      <c r="J407" s="7"/>
      <c r="K407" s="7"/>
      <c r="L407" s="11" t="str">
        <f t="shared" si="12"/>
        <v>$0</v>
      </c>
      <c r="M407" s="37">
        <f t="shared" si="13"/>
        <v>0</v>
      </c>
      <c r="N407" s="41"/>
      <c r="O407" s="9"/>
      <c r="P407" s="90"/>
      <c r="Q407" s="102"/>
      <c r="R407" s="102"/>
      <c r="S407" s="51"/>
      <c r="T407" s="51"/>
      <c r="U407" s="51"/>
      <c r="V407" s="51"/>
      <c r="W407" s="51"/>
    </row>
    <row r="408" spans="1:23">
      <c r="A408" s="49"/>
      <c r="B408" s="50"/>
      <c r="C408" s="50"/>
      <c r="D408" s="51"/>
      <c r="E408" s="51"/>
      <c r="F408" s="51"/>
      <c r="G408" s="4"/>
      <c r="H408" s="4"/>
      <c r="I408" s="7"/>
      <c r="J408" s="7"/>
      <c r="K408" s="7"/>
      <c r="L408" s="11" t="str">
        <f t="shared" si="12"/>
        <v>$0</v>
      </c>
      <c r="M408" s="37">
        <f t="shared" si="13"/>
        <v>0</v>
      </c>
      <c r="N408" s="41"/>
      <c r="O408" s="9"/>
      <c r="P408" s="90"/>
      <c r="Q408" s="102"/>
      <c r="R408" s="102"/>
      <c r="S408" s="51"/>
      <c r="T408" s="51"/>
      <c r="U408" s="51"/>
      <c r="V408" s="51"/>
      <c r="W408" s="51"/>
    </row>
    <row r="409" spans="1:23">
      <c r="A409" s="49"/>
      <c r="B409" s="50"/>
      <c r="C409" s="50"/>
      <c r="D409" s="51"/>
      <c r="E409" s="51"/>
      <c r="F409" s="51"/>
      <c r="G409" s="4"/>
      <c r="H409" s="4"/>
      <c r="I409" s="7"/>
      <c r="J409" s="7"/>
      <c r="K409" s="7"/>
      <c r="L409" s="11" t="str">
        <f t="shared" si="12"/>
        <v>$0</v>
      </c>
      <c r="M409" s="37">
        <f t="shared" si="13"/>
        <v>0</v>
      </c>
      <c r="N409" s="41"/>
      <c r="O409" s="9"/>
      <c r="P409" s="90"/>
      <c r="Q409" s="102"/>
      <c r="R409" s="102"/>
      <c r="S409" s="51"/>
      <c r="T409" s="51"/>
      <c r="U409" s="51"/>
      <c r="V409" s="51"/>
      <c r="W409" s="51"/>
    </row>
    <row r="410" spans="1:23">
      <c r="A410" s="49"/>
      <c r="B410" s="50"/>
      <c r="C410" s="50"/>
      <c r="D410" s="51"/>
      <c r="E410" s="51"/>
      <c r="F410" s="51"/>
      <c r="G410" s="4"/>
      <c r="H410" s="4"/>
      <c r="I410" s="7"/>
      <c r="J410" s="7"/>
      <c r="K410" s="7"/>
      <c r="L410" s="11" t="str">
        <f t="shared" si="12"/>
        <v>$0</v>
      </c>
      <c r="M410" s="37">
        <f t="shared" si="13"/>
        <v>0</v>
      </c>
      <c r="N410" s="41"/>
      <c r="O410" s="9"/>
      <c r="P410" s="90"/>
      <c r="Q410" s="102"/>
      <c r="R410" s="102"/>
      <c r="S410" s="51"/>
      <c r="T410" s="51"/>
      <c r="U410" s="51"/>
      <c r="V410" s="51"/>
      <c r="W410" s="51"/>
    </row>
    <row r="411" spans="1:23">
      <c r="A411" s="49"/>
      <c r="B411" s="50"/>
      <c r="C411" s="50"/>
      <c r="D411" s="51"/>
      <c r="E411" s="51"/>
      <c r="F411" s="51"/>
      <c r="G411" s="4"/>
      <c r="H411" s="4"/>
      <c r="I411" s="7"/>
      <c r="J411" s="7"/>
      <c r="K411" s="7"/>
      <c r="L411" s="11" t="str">
        <f t="shared" si="12"/>
        <v>$0</v>
      </c>
      <c r="M411" s="37">
        <f t="shared" si="13"/>
        <v>0</v>
      </c>
      <c r="N411" s="41"/>
      <c r="O411" s="9"/>
      <c r="P411" s="90"/>
      <c r="Q411" s="102"/>
      <c r="R411" s="102"/>
      <c r="S411" s="51"/>
      <c r="T411" s="51"/>
      <c r="U411" s="51"/>
      <c r="V411" s="51"/>
      <c r="W411" s="51"/>
    </row>
    <row r="412" spans="1:23">
      <c r="A412" s="49"/>
      <c r="B412" s="50"/>
      <c r="C412" s="50"/>
      <c r="D412" s="51"/>
      <c r="E412" s="51"/>
      <c r="F412" s="51"/>
      <c r="G412" s="4"/>
      <c r="H412" s="4"/>
      <c r="I412" s="7"/>
      <c r="J412" s="7"/>
      <c r="K412" s="7"/>
      <c r="L412" s="11" t="str">
        <f t="shared" si="12"/>
        <v>$0</v>
      </c>
      <c r="M412" s="37">
        <f t="shared" si="13"/>
        <v>0</v>
      </c>
      <c r="N412" s="41"/>
      <c r="O412" s="9"/>
      <c r="P412" s="90"/>
      <c r="Q412" s="102"/>
      <c r="R412" s="102"/>
      <c r="S412" s="51"/>
      <c r="T412" s="51"/>
      <c r="U412" s="51"/>
      <c r="V412" s="51"/>
      <c r="W412" s="51"/>
    </row>
    <row r="413" spans="1:23">
      <c r="A413" s="49"/>
      <c r="B413" s="50"/>
      <c r="C413" s="50"/>
      <c r="D413" s="51"/>
      <c r="E413" s="51"/>
      <c r="F413" s="51"/>
      <c r="G413" s="4"/>
      <c r="H413" s="4"/>
      <c r="I413" s="7"/>
      <c r="J413" s="7"/>
      <c r="K413" s="7"/>
      <c r="L413" s="11" t="str">
        <f t="shared" si="12"/>
        <v>$0</v>
      </c>
      <c r="M413" s="37">
        <f t="shared" si="13"/>
        <v>0</v>
      </c>
      <c r="N413" s="41"/>
      <c r="O413" s="9"/>
      <c r="P413" s="90"/>
      <c r="Q413" s="102"/>
      <c r="R413" s="102"/>
      <c r="S413" s="51"/>
      <c r="T413" s="51"/>
      <c r="U413" s="51"/>
      <c r="V413" s="51"/>
      <c r="W413" s="51"/>
    </row>
    <row r="414" spans="1:23">
      <c r="A414" s="49"/>
      <c r="B414" s="50"/>
      <c r="C414" s="50"/>
      <c r="D414" s="51"/>
      <c r="E414" s="51"/>
      <c r="F414" s="51"/>
      <c r="G414" s="4"/>
      <c r="H414" s="4"/>
      <c r="I414" s="7"/>
      <c r="J414" s="7"/>
      <c r="K414" s="7"/>
      <c r="L414" s="11" t="str">
        <f t="shared" si="12"/>
        <v>$0</v>
      </c>
      <c r="M414" s="37">
        <f t="shared" si="13"/>
        <v>0</v>
      </c>
      <c r="N414" s="41"/>
      <c r="O414" s="9"/>
      <c r="P414" s="90"/>
      <c r="Q414" s="102"/>
      <c r="R414" s="102"/>
      <c r="S414" s="51"/>
      <c r="T414" s="51"/>
      <c r="U414" s="51"/>
      <c r="V414" s="51"/>
      <c r="W414" s="51"/>
    </row>
    <row r="415" spans="1:23">
      <c r="A415" s="49"/>
      <c r="B415" s="50"/>
      <c r="C415" s="50"/>
      <c r="D415" s="51"/>
      <c r="E415" s="51"/>
      <c r="F415" s="51"/>
      <c r="G415" s="4"/>
      <c r="H415" s="4"/>
      <c r="I415" s="7"/>
      <c r="J415" s="7"/>
      <c r="K415" s="7"/>
      <c r="L415" s="11" t="str">
        <f t="shared" si="12"/>
        <v>$0</v>
      </c>
      <c r="M415" s="37">
        <f t="shared" si="13"/>
        <v>0</v>
      </c>
      <c r="N415" s="41"/>
      <c r="O415" s="9"/>
      <c r="P415" s="90"/>
      <c r="Q415" s="102"/>
      <c r="R415" s="102"/>
      <c r="S415" s="51"/>
      <c r="T415" s="51"/>
      <c r="U415" s="51"/>
      <c r="V415" s="51"/>
      <c r="W415" s="51"/>
    </row>
    <row r="416" spans="1:23">
      <c r="A416" s="49"/>
      <c r="B416" s="50"/>
      <c r="C416" s="50"/>
      <c r="D416" s="51"/>
      <c r="E416" s="51"/>
      <c r="F416" s="51"/>
      <c r="G416" s="4"/>
      <c r="H416" s="4"/>
      <c r="I416" s="7"/>
      <c r="J416" s="7"/>
      <c r="K416" s="7"/>
      <c r="L416" s="11" t="str">
        <f t="shared" si="12"/>
        <v>$0</v>
      </c>
      <c r="M416" s="37">
        <f t="shared" si="13"/>
        <v>0</v>
      </c>
      <c r="N416" s="41"/>
      <c r="O416" s="9"/>
      <c r="P416" s="90"/>
      <c r="Q416" s="102"/>
      <c r="R416" s="102"/>
      <c r="S416" s="51"/>
      <c r="T416" s="51"/>
      <c r="U416" s="51"/>
      <c r="V416" s="51"/>
      <c r="W416" s="51"/>
    </row>
    <row r="417" spans="1:23">
      <c r="A417" s="49"/>
      <c r="B417" s="50"/>
      <c r="C417" s="50"/>
      <c r="D417" s="51"/>
      <c r="E417" s="51"/>
      <c r="F417" s="51"/>
      <c r="G417" s="4"/>
      <c r="H417" s="4"/>
      <c r="I417" s="7"/>
      <c r="J417" s="7"/>
      <c r="K417" s="7"/>
      <c r="L417" s="11" t="str">
        <f t="shared" si="12"/>
        <v>$0</v>
      </c>
      <c r="M417" s="37">
        <f t="shared" si="13"/>
        <v>0</v>
      </c>
      <c r="N417" s="41"/>
      <c r="O417" s="9"/>
      <c r="P417" s="90"/>
      <c r="Q417" s="102"/>
      <c r="R417" s="102"/>
      <c r="S417" s="51"/>
      <c r="T417" s="51"/>
      <c r="U417" s="51"/>
      <c r="V417" s="51"/>
      <c r="W417" s="51"/>
    </row>
    <row r="418" spans="1:23">
      <c r="A418" s="49"/>
      <c r="B418" s="50"/>
      <c r="C418" s="50"/>
      <c r="D418" s="51"/>
      <c r="E418" s="51"/>
      <c r="F418" s="51"/>
      <c r="G418" s="4"/>
      <c r="H418" s="4"/>
      <c r="I418" s="7"/>
      <c r="J418" s="7"/>
      <c r="K418" s="7"/>
      <c r="L418" s="11" t="str">
        <f t="shared" si="12"/>
        <v>$0</v>
      </c>
      <c r="M418" s="37">
        <f t="shared" si="13"/>
        <v>0</v>
      </c>
      <c r="N418" s="41"/>
      <c r="O418" s="9"/>
      <c r="P418" s="90"/>
      <c r="Q418" s="102"/>
      <c r="R418" s="102"/>
      <c r="S418" s="51"/>
      <c r="T418" s="51"/>
      <c r="U418" s="51"/>
      <c r="V418" s="51"/>
      <c r="W418" s="51"/>
    </row>
    <row r="419" spans="1:23">
      <c r="A419" s="49"/>
      <c r="B419" s="50"/>
      <c r="C419" s="50"/>
      <c r="D419" s="51"/>
      <c r="E419" s="51"/>
      <c r="F419" s="51"/>
      <c r="G419" s="4"/>
      <c r="H419" s="4"/>
      <c r="I419" s="7"/>
      <c r="J419" s="7"/>
      <c r="K419" s="7"/>
      <c r="L419" s="11" t="str">
        <f t="shared" si="12"/>
        <v>$0</v>
      </c>
      <c r="M419" s="37">
        <f t="shared" si="13"/>
        <v>0</v>
      </c>
      <c r="N419" s="41"/>
      <c r="O419" s="9"/>
      <c r="P419" s="90"/>
      <c r="Q419" s="102"/>
      <c r="R419" s="102"/>
      <c r="S419" s="51"/>
      <c r="T419" s="51"/>
      <c r="U419" s="51"/>
      <c r="V419" s="51"/>
      <c r="W419" s="51"/>
    </row>
    <row r="420" spans="1:23">
      <c r="A420" s="49"/>
      <c r="B420" s="50"/>
      <c r="C420" s="50"/>
      <c r="D420" s="51"/>
      <c r="E420" s="51"/>
      <c r="F420" s="51"/>
      <c r="G420" s="4"/>
      <c r="H420" s="4"/>
      <c r="I420" s="7"/>
      <c r="J420" s="7"/>
      <c r="K420" s="7"/>
      <c r="L420" s="11" t="str">
        <f t="shared" si="12"/>
        <v>$0</v>
      </c>
      <c r="M420" s="37">
        <f t="shared" si="13"/>
        <v>0</v>
      </c>
      <c r="N420" s="41"/>
      <c r="O420" s="9"/>
      <c r="P420" s="90"/>
      <c r="Q420" s="102"/>
      <c r="R420" s="102"/>
      <c r="S420" s="51"/>
      <c r="T420" s="51"/>
      <c r="U420" s="51"/>
      <c r="V420" s="51"/>
      <c r="W420" s="51"/>
    </row>
    <row r="421" spans="1:23">
      <c r="A421" s="49"/>
      <c r="B421" s="50"/>
      <c r="C421" s="50"/>
      <c r="D421" s="51"/>
      <c r="E421" s="51"/>
      <c r="F421" s="51"/>
      <c r="G421" s="4"/>
      <c r="H421" s="4"/>
      <c r="I421" s="7"/>
      <c r="J421" s="7"/>
      <c r="K421" s="7"/>
      <c r="L421" s="11" t="str">
        <f t="shared" si="12"/>
        <v>$0</v>
      </c>
      <c r="M421" s="37">
        <f t="shared" si="13"/>
        <v>0</v>
      </c>
      <c r="N421" s="41"/>
      <c r="O421" s="9"/>
      <c r="P421" s="90"/>
      <c r="Q421" s="102"/>
      <c r="R421" s="102"/>
      <c r="S421" s="51"/>
      <c r="T421" s="51"/>
      <c r="U421" s="51"/>
      <c r="V421" s="51"/>
      <c r="W421" s="51"/>
    </row>
    <row r="422" spans="1:23">
      <c r="A422" s="49"/>
      <c r="B422" s="50"/>
      <c r="C422" s="50"/>
      <c r="D422" s="51"/>
      <c r="E422" s="51"/>
      <c r="F422" s="51"/>
      <c r="G422" s="4"/>
      <c r="H422" s="4"/>
      <c r="I422" s="7"/>
      <c r="J422" s="7"/>
      <c r="K422" s="7"/>
      <c r="L422" s="11" t="str">
        <f t="shared" si="12"/>
        <v>$0</v>
      </c>
      <c r="M422" s="37">
        <f t="shared" si="13"/>
        <v>0</v>
      </c>
      <c r="N422" s="41"/>
      <c r="O422" s="9"/>
      <c r="P422" s="90"/>
      <c r="Q422" s="102"/>
      <c r="R422" s="102"/>
      <c r="S422" s="51"/>
      <c r="T422" s="51"/>
      <c r="U422" s="51"/>
      <c r="V422" s="51"/>
      <c r="W422" s="51"/>
    </row>
    <row r="423" spans="1:23">
      <c r="A423" s="49"/>
      <c r="B423" s="50"/>
      <c r="C423" s="50"/>
      <c r="D423" s="51"/>
      <c r="E423" s="51"/>
      <c r="F423" s="51"/>
      <c r="G423" s="4"/>
      <c r="H423" s="4"/>
      <c r="I423" s="7"/>
      <c r="J423" s="7"/>
      <c r="K423" s="7"/>
      <c r="L423" s="11" t="str">
        <f t="shared" si="12"/>
        <v>$0</v>
      </c>
      <c r="M423" s="37">
        <f t="shared" si="13"/>
        <v>0</v>
      </c>
      <c r="N423" s="41"/>
      <c r="O423" s="9"/>
      <c r="P423" s="90"/>
      <c r="Q423" s="102"/>
      <c r="R423" s="102"/>
      <c r="S423" s="51"/>
      <c r="T423" s="51"/>
      <c r="U423" s="51"/>
      <c r="V423" s="51"/>
      <c r="W423" s="51"/>
    </row>
    <row r="424" spans="1:23">
      <c r="A424" s="49"/>
      <c r="B424" s="50"/>
      <c r="C424" s="50"/>
      <c r="D424" s="51"/>
      <c r="E424" s="51"/>
      <c r="F424" s="51"/>
      <c r="G424" s="4"/>
      <c r="H424" s="4"/>
      <c r="I424" s="7"/>
      <c r="J424" s="7"/>
      <c r="K424" s="7"/>
      <c r="L424" s="11" t="str">
        <f t="shared" si="12"/>
        <v>$0</v>
      </c>
      <c r="M424" s="37">
        <f t="shared" si="13"/>
        <v>0</v>
      </c>
      <c r="N424" s="41"/>
      <c r="O424" s="9"/>
      <c r="P424" s="90"/>
      <c r="Q424" s="102"/>
      <c r="R424" s="102"/>
      <c r="S424" s="51"/>
      <c r="T424" s="51"/>
      <c r="U424" s="51"/>
      <c r="V424" s="51"/>
      <c r="W424" s="51"/>
    </row>
    <row r="425" spans="1:23">
      <c r="A425" s="49"/>
      <c r="B425" s="50"/>
      <c r="C425" s="50"/>
      <c r="D425" s="51"/>
      <c r="E425" s="51"/>
      <c r="F425" s="51"/>
      <c r="G425" s="4"/>
      <c r="H425" s="4"/>
      <c r="I425" s="7"/>
      <c r="J425" s="7"/>
      <c r="K425" s="7"/>
      <c r="L425" s="11" t="str">
        <f t="shared" si="12"/>
        <v>$0</v>
      </c>
      <c r="M425" s="37">
        <f t="shared" si="13"/>
        <v>0</v>
      </c>
      <c r="N425" s="41"/>
      <c r="O425" s="9"/>
      <c r="P425" s="90"/>
      <c r="Q425" s="102"/>
      <c r="R425" s="102"/>
      <c r="S425" s="51"/>
      <c r="T425" s="51"/>
      <c r="U425" s="51"/>
      <c r="V425" s="51"/>
      <c r="W425" s="51"/>
    </row>
    <row r="426" spans="1:23">
      <c r="A426" s="49"/>
      <c r="B426" s="50"/>
      <c r="C426" s="50"/>
      <c r="D426" s="51"/>
      <c r="E426" s="51"/>
      <c r="F426" s="51"/>
      <c r="G426" s="4"/>
      <c r="H426" s="4"/>
      <c r="I426" s="7"/>
      <c r="J426" s="7"/>
      <c r="K426" s="7"/>
      <c r="L426" s="11" t="str">
        <f t="shared" si="12"/>
        <v>$0</v>
      </c>
      <c r="M426" s="37">
        <f t="shared" si="13"/>
        <v>0</v>
      </c>
      <c r="N426" s="41"/>
      <c r="O426" s="9"/>
      <c r="P426" s="90"/>
      <c r="Q426" s="102"/>
      <c r="R426" s="102"/>
      <c r="S426" s="51"/>
      <c r="T426" s="51"/>
      <c r="U426" s="51"/>
      <c r="V426" s="51"/>
      <c r="W426" s="51"/>
    </row>
    <row r="427" spans="1:23">
      <c r="A427" s="49"/>
      <c r="B427" s="50"/>
      <c r="C427" s="50"/>
      <c r="D427" s="51"/>
      <c r="E427" s="51"/>
      <c r="F427" s="51"/>
      <c r="G427" s="4"/>
      <c r="H427" s="4"/>
      <c r="I427" s="7"/>
      <c r="J427" s="7"/>
      <c r="K427" s="7"/>
      <c r="L427" s="11" t="str">
        <f t="shared" si="12"/>
        <v>$0</v>
      </c>
      <c r="M427" s="37">
        <f t="shared" si="13"/>
        <v>0</v>
      </c>
      <c r="N427" s="41"/>
      <c r="O427" s="9"/>
      <c r="P427" s="90"/>
      <c r="Q427" s="102"/>
      <c r="R427" s="102"/>
      <c r="S427" s="51"/>
      <c r="T427" s="51"/>
      <c r="U427" s="51"/>
      <c r="V427" s="51"/>
      <c r="W427" s="51"/>
    </row>
    <row r="428" spans="1:23">
      <c r="A428" s="49"/>
      <c r="B428" s="50"/>
      <c r="C428" s="50"/>
      <c r="D428" s="51"/>
      <c r="E428" s="51"/>
      <c r="F428" s="51"/>
      <c r="G428" s="4"/>
      <c r="H428" s="4"/>
      <c r="I428" s="7"/>
      <c r="J428" s="7"/>
      <c r="K428" s="7"/>
      <c r="L428" s="11" t="str">
        <f t="shared" si="12"/>
        <v>$0</v>
      </c>
      <c r="M428" s="37">
        <f t="shared" si="13"/>
        <v>0</v>
      </c>
      <c r="N428" s="41"/>
      <c r="O428" s="9"/>
      <c r="P428" s="90"/>
      <c r="Q428" s="102"/>
      <c r="R428" s="102"/>
      <c r="S428" s="51"/>
      <c r="T428" s="51"/>
      <c r="U428" s="51"/>
      <c r="V428" s="51"/>
      <c r="W428" s="51"/>
    </row>
    <row r="429" spans="1:23">
      <c r="A429" s="49"/>
      <c r="B429" s="50"/>
      <c r="C429" s="50"/>
      <c r="D429" s="51"/>
      <c r="E429" s="51"/>
      <c r="F429" s="51"/>
      <c r="G429" s="4"/>
      <c r="H429" s="4"/>
      <c r="I429" s="7"/>
      <c r="J429" s="7"/>
      <c r="K429" s="7"/>
      <c r="L429" s="11" t="str">
        <f t="shared" si="12"/>
        <v>$0</v>
      </c>
      <c r="M429" s="37">
        <f t="shared" si="13"/>
        <v>0</v>
      </c>
      <c r="N429" s="41"/>
      <c r="O429" s="9"/>
      <c r="P429" s="90"/>
      <c r="Q429" s="102"/>
      <c r="R429" s="102"/>
      <c r="S429" s="51"/>
      <c r="T429" s="51"/>
      <c r="U429" s="51"/>
      <c r="V429" s="51"/>
      <c r="W429" s="51"/>
    </row>
    <row r="430" spans="1:23">
      <c r="A430" s="49"/>
      <c r="B430" s="50"/>
      <c r="C430" s="50"/>
      <c r="D430" s="51"/>
      <c r="E430" s="51"/>
      <c r="F430" s="51"/>
      <c r="G430" s="4"/>
      <c r="H430" s="4"/>
      <c r="I430" s="7"/>
      <c r="J430" s="7"/>
      <c r="K430" s="7"/>
      <c r="L430" s="11" t="str">
        <f t="shared" si="12"/>
        <v>$0</v>
      </c>
      <c r="M430" s="37">
        <f t="shared" si="13"/>
        <v>0</v>
      </c>
      <c r="N430" s="41"/>
      <c r="O430" s="9"/>
      <c r="P430" s="90"/>
      <c r="Q430" s="102"/>
      <c r="R430" s="102"/>
      <c r="S430" s="51"/>
      <c r="T430" s="51"/>
      <c r="U430" s="51"/>
      <c r="V430" s="51"/>
      <c r="W430" s="51"/>
    </row>
    <row r="431" spans="1:23">
      <c r="A431" s="49"/>
      <c r="B431" s="50"/>
      <c r="C431" s="50"/>
      <c r="D431" s="51"/>
      <c r="E431" s="51"/>
      <c r="F431" s="51"/>
      <c r="G431" s="4"/>
      <c r="H431" s="4"/>
      <c r="I431" s="7"/>
      <c r="J431" s="7"/>
      <c r="K431" s="7"/>
      <c r="L431" s="11" t="str">
        <f t="shared" si="12"/>
        <v>$0</v>
      </c>
      <c r="M431" s="37">
        <f t="shared" si="13"/>
        <v>0</v>
      </c>
      <c r="N431" s="41"/>
      <c r="O431" s="9"/>
      <c r="P431" s="90"/>
      <c r="Q431" s="102"/>
      <c r="R431" s="102"/>
      <c r="S431" s="51"/>
      <c r="T431" s="51"/>
      <c r="U431" s="51"/>
      <c r="V431" s="51"/>
      <c r="W431" s="51"/>
    </row>
    <row r="432" spans="1:23">
      <c r="A432" s="49"/>
      <c r="B432" s="50"/>
      <c r="C432" s="50"/>
      <c r="D432" s="51"/>
      <c r="E432" s="51"/>
      <c r="F432" s="51"/>
      <c r="G432" s="4"/>
      <c r="H432" s="4"/>
      <c r="I432" s="7"/>
      <c r="J432" s="7"/>
      <c r="K432" s="7"/>
      <c r="L432" s="11" t="str">
        <f t="shared" si="12"/>
        <v>$0</v>
      </c>
      <c r="M432" s="37">
        <f t="shared" si="13"/>
        <v>0</v>
      </c>
      <c r="N432" s="41"/>
      <c r="O432" s="9"/>
      <c r="P432" s="90"/>
      <c r="Q432" s="102"/>
      <c r="R432" s="102"/>
      <c r="S432" s="51"/>
      <c r="T432" s="51"/>
      <c r="U432" s="51"/>
      <c r="V432" s="51"/>
      <c r="W432" s="51"/>
    </row>
    <row r="433" spans="1:23">
      <c r="A433" s="49"/>
      <c r="B433" s="50"/>
      <c r="C433" s="50"/>
      <c r="D433" s="51"/>
      <c r="E433" s="51"/>
      <c r="F433" s="51"/>
      <c r="G433" s="4"/>
      <c r="H433" s="4"/>
      <c r="I433" s="7"/>
      <c r="J433" s="7"/>
      <c r="K433" s="7"/>
      <c r="L433" s="11" t="str">
        <f t="shared" si="12"/>
        <v>$0</v>
      </c>
      <c r="M433" s="37">
        <f t="shared" si="13"/>
        <v>0</v>
      </c>
      <c r="N433" s="41"/>
      <c r="O433" s="9"/>
      <c r="P433" s="90"/>
      <c r="Q433" s="102"/>
      <c r="R433" s="102"/>
      <c r="S433" s="51"/>
      <c r="T433" s="51"/>
      <c r="U433" s="51"/>
      <c r="V433" s="51"/>
      <c r="W433" s="51"/>
    </row>
    <row r="434" spans="1:23">
      <c r="A434" s="49"/>
      <c r="B434" s="50"/>
      <c r="C434" s="50"/>
      <c r="D434" s="51"/>
      <c r="E434" s="51"/>
      <c r="F434" s="51"/>
      <c r="G434" s="4"/>
      <c r="H434" s="4"/>
      <c r="I434" s="7"/>
      <c r="J434" s="7"/>
      <c r="K434" s="7"/>
      <c r="L434" s="11" t="str">
        <f t="shared" si="12"/>
        <v>$0</v>
      </c>
      <c r="M434" s="37">
        <f t="shared" si="13"/>
        <v>0</v>
      </c>
      <c r="N434" s="41"/>
      <c r="O434" s="9"/>
      <c r="P434" s="90"/>
      <c r="Q434" s="102"/>
      <c r="R434" s="102"/>
      <c r="S434" s="51"/>
      <c r="T434" s="51"/>
      <c r="U434" s="51"/>
      <c r="V434" s="51"/>
      <c r="W434" s="51"/>
    </row>
    <row r="435" spans="1:23">
      <c r="A435" s="49"/>
      <c r="B435" s="50"/>
      <c r="C435" s="50"/>
      <c r="D435" s="51"/>
      <c r="E435" s="51"/>
      <c r="F435" s="51"/>
      <c r="G435" s="4"/>
      <c r="H435" s="4"/>
      <c r="I435" s="7"/>
      <c r="J435" s="7"/>
      <c r="K435" s="7"/>
      <c r="L435" s="11" t="str">
        <f t="shared" si="12"/>
        <v>$0</v>
      </c>
      <c r="M435" s="37">
        <f t="shared" si="13"/>
        <v>0</v>
      </c>
      <c r="N435" s="41"/>
      <c r="O435" s="9"/>
      <c r="P435" s="90"/>
      <c r="Q435" s="102"/>
      <c r="R435" s="102"/>
      <c r="S435" s="51"/>
      <c r="T435" s="51"/>
      <c r="U435" s="51"/>
      <c r="V435" s="51"/>
      <c r="W435" s="51"/>
    </row>
    <row r="436" spans="1:23">
      <c r="A436" s="49"/>
      <c r="B436" s="50"/>
      <c r="C436" s="50"/>
      <c r="D436" s="51"/>
      <c r="E436" s="51"/>
      <c r="F436" s="51"/>
      <c r="G436" s="4"/>
      <c r="H436" s="4"/>
      <c r="I436" s="7"/>
      <c r="J436" s="7"/>
      <c r="K436" s="7"/>
      <c r="L436" s="11" t="str">
        <f t="shared" si="12"/>
        <v>$0</v>
      </c>
      <c r="M436" s="37">
        <f t="shared" si="13"/>
        <v>0</v>
      </c>
      <c r="N436" s="41"/>
      <c r="O436" s="9"/>
      <c r="P436" s="90"/>
      <c r="Q436" s="102"/>
      <c r="R436" s="102"/>
      <c r="S436" s="51"/>
      <c r="T436" s="51"/>
      <c r="U436" s="51"/>
      <c r="V436" s="51"/>
      <c r="W436" s="51"/>
    </row>
    <row r="437" spans="1:23">
      <c r="A437" s="49"/>
      <c r="B437" s="50"/>
      <c r="C437" s="50"/>
      <c r="D437" s="51"/>
      <c r="E437" s="51"/>
      <c r="F437" s="51"/>
      <c r="G437" s="4"/>
      <c r="H437" s="4"/>
      <c r="I437" s="7"/>
      <c r="J437" s="7"/>
      <c r="K437" s="7"/>
      <c r="L437" s="11" t="str">
        <f t="shared" si="12"/>
        <v>$0</v>
      </c>
      <c r="M437" s="37">
        <f t="shared" si="13"/>
        <v>0</v>
      </c>
      <c r="N437" s="41"/>
      <c r="O437" s="9"/>
      <c r="P437" s="90"/>
      <c r="Q437" s="102"/>
      <c r="R437" s="102"/>
      <c r="S437" s="51"/>
      <c r="T437" s="51"/>
      <c r="U437" s="51"/>
      <c r="V437" s="51"/>
      <c r="W437" s="51"/>
    </row>
    <row r="438" spans="1:23">
      <c r="A438" s="49"/>
      <c r="B438" s="50"/>
      <c r="C438" s="50"/>
      <c r="D438" s="51"/>
      <c r="E438" s="51"/>
      <c r="F438" s="51"/>
      <c r="G438" s="4"/>
      <c r="H438" s="4"/>
      <c r="I438" s="7"/>
      <c r="J438" s="7"/>
      <c r="K438" s="7"/>
      <c r="L438" s="11" t="str">
        <f t="shared" si="12"/>
        <v>$0</v>
      </c>
      <c r="M438" s="37">
        <f t="shared" si="13"/>
        <v>0</v>
      </c>
      <c r="N438" s="41"/>
      <c r="O438" s="9"/>
      <c r="P438" s="90"/>
      <c r="Q438" s="102"/>
      <c r="R438" s="102"/>
      <c r="S438" s="51"/>
      <c r="T438" s="51"/>
      <c r="U438" s="51"/>
      <c r="V438" s="51"/>
      <c r="W438" s="51"/>
    </row>
    <row r="439" spans="1:23">
      <c r="A439" s="49"/>
      <c r="B439" s="50"/>
      <c r="C439" s="50"/>
      <c r="D439" s="51"/>
      <c r="E439" s="51"/>
      <c r="F439" s="51"/>
      <c r="G439" s="4"/>
      <c r="H439" s="4"/>
      <c r="I439" s="7"/>
      <c r="J439" s="7"/>
      <c r="K439" s="7"/>
      <c r="L439" s="11" t="str">
        <f t="shared" si="12"/>
        <v>$0</v>
      </c>
      <c r="M439" s="37">
        <f t="shared" si="13"/>
        <v>0</v>
      </c>
      <c r="N439" s="41"/>
      <c r="O439" s="9"/>
      <c r="P439" s="90"/>
      <c r="Q439" s="102"/>
      <c r="R439" s="102"/>
      <c r="S439" s="51"/>
      <c r="T439" s="51"/>
      <c r="U439" s="51"/>
      <c r="V439" s="51"/>
      <c r="W439" s="51"/>
    </row>
    <row r="440" spans="1:23">
      <c r="A440" s="49"/>
      <c r="B440" s="50"/>
      <c r="C440" s="50"/>
      <c r="D440" s="51"/>
      <c r="E440" s="51"/>
      <c r="F440" s="51"/>
      <c r="G440" s="4"/>
      <c r="H440" s="4"/>
      <c r="I440" s="7"/>
      <c r="J440" s="7"/>
      <c r="K440" s="7"/>
      <c r="L440" s="11" t="str">
        <f t="shared" si="12"/>
        <v>$0</v>
      </c>
      <c r="M440" s="37">
        <f t="shared" si="13"/>
        <v>0</v>
      </c>
      <c r="N440" s="41"/>
      <c r="O440" s="9"/>
      <c r="P440" s="90"/>
      <c r="Q440" s="102"/>
      <c r="R440" s="102"/>
      <c r="S440" s="51"/>
      <c r="T440" s="51"/>
      <c r="U440" s="51"/>
      <c r="V440" s="51"/>
      <c r="W440" s="51"/>
    </row>
    <row r="441" spans="1:23">
      <c r="A441" s="49"/>
      <c r="B441" s="50"/>
      <c r="C441" s="50"/>
      <c r="D441" s="51"/>
      <c r="E441" s="51"/>
      <c r="F441" s="51"/>
      <c r="G441" s="4"/>
      <c r="H441" s="4"/>
      <c r="I441" s="7"/>
      <c r="J441" s="7"/>
      <c r="K441" s="7"/>
      <c r="L441" s="11" t="str">
        <f t="shared" si="12"/>
        <v>$0</v>
      </c>
      <c r="M441" s="37">
        <f t="shared" si="13"/>
        <v>0</v>
      </c>
      <c r="N441" s="41"/>
      <c r="O441" s="9"/>
      <c r="P441" s="90"/>
      <c r="Q441" s="102"/>
      <c r="R441" s="102"/>
      <c r="S441" s="51"/>
      <c r="T441" s="51"/>
      <c r="U441" s="51"/>
      <c r="V441" s="51"/>
      <c r="W441" s="51"/>
    </row>
    <row r="442" spans="1:23">
      <c r="A442" s="49"/>
      <c r="B442" s="50"/>
      <c r="C442" s="50"/>
      <c r="D442" s="51"/>
      <c r="E442" s="51"/>
      <c r="F442" s="51"/>
      <c r="G442" s="4"/>
      <c r="H442" s="4"/>
      <c r="I442" s="7"/>
      <c r="J442" s="7"/>
      <c r="K442" s="7"/>
      <c r="L442" s="11" t="str">
        <f t="shared" si="12"/>
        <v>$0</v>
      </c>
      <c r="M442" s="37">
        <f t="shared" si="13"/>
        <v>0</v>
      </c>
      <c r="N442" s="41"/>
      <c r="O442" s="9"/>
      <c r="P442" s="90"/>
      <c r="Q442" s="102"/>
      <c r="R442" s="102"/>
      <c r="S442" s="51"/>
      <c r="T442" s="51"/>
      <c r="U442" s="51"/>
      <c r="V442" s="51"/>
      <c r="W442" s="51"/>
    </row>
    <row r="443" spans="1:23">
      <c r="A443" s="49"/>
      <c r="B443" s="50"/>
      <c r="C443" s="50"/>
      <c r="D443" s="51"/>
      <c r="E443" s="51"/>
      <c r="F443" s="51"/>
      <c r="G443" s="4"/>
      <c r="H443" s="4"/>
      <c r="I443" s="7"/>
      <c r="J443" s="7"/>
      <c r="K443" s="7"/>
      <c r="L443" s="11" t="str">
        <f t="shared" si="12"/>
        <v>$0</v>
      </c>
      <c r="M443" s="37">
        <f t="shared" si="13"/>
        <v>0</v>
      </c>
      <c r="N443" s="41"/>
      <c r="O443" s="9"/>
      <c r="P443" s="90"/>
      <c r="Q443" s="102"/>
      <c r="R443" s="102"/>
      <c r="S443" s="51"/>
      <c r="T443" s="51"/>
      <c r="U443" s="51"/>
      <c r="V443" s="51"/>
      <c r="W443" s="51"/>
    </row>
    <row r="444" spans="1:23">
      <c r="A444" s="49"/>
      <c r="B444" s="50"/>
      <c r="C444" s="50"/>
      <c r="D444" s="51"/>
      <c r="E444" s="51"/>
      <c r="F444" s="51"/>
      <c r="G444" s="4"/>
      <c r="H444" s="4"/>
      <c r="I444" s="7"/>
      <c r="J444" s="7"/>
      <c r="K444" s="7"/>
      <c r="L444" s="11" t="str">
        <f t="shared" si="12"/>
        <v>$0</v>
      </c>
      <c r="M444" s="37">
        <f t="shared" si="13"/>
        <v>0</v>
      </c>
      <c r="N444" s="41"/>
      <c r="O444" s="9"/>
      <c r="P444" s="90"/>
      <c r="Q444" s="102"/>
      <c r="R444" s="102"/>
      <c r="S444" s="51"/>
      <c r="T444" s="51"/>
      <c r="U444" s="51"/>
      <c r="V444" s="51"/>
      <c r="W444" s="51"/>
    </row>
    <row r="445" spans="1:23">
      <c r="A445" s="49"/>
      <c r="B445" s="50"/>
      <c r="C445" s="50"/>
      <c r="D445" s="51"/>
      <c r="E445" s="51"/>
      <c r="F445" s="51"/>
      <c r="G445" s="4"/>
      <c r="H445" s="4"/>
      <c r="I445" s="7"/>
      <c r="J445" s="7"/>
      <c r="K445" s="7"/>
      <c r="L445" s="11" t="str">
        <f t="shared" si="12"/>
        <v>$0</v>
      </c>
      <c r="M445" s="37">
        <f t="shared" si="13"/>
        <v>0</v>
      </c>
      <c r="N445" s="41"/>
      <c r="O445" s="9"/>
      <c r="P445" s="90"/>
      <c r="Q445" s="102"/>
      <c r="R445" s="102"/>
      <c r="S445" s="51"/>
      <c r="T445" s="51"/>
      <c r="U445" s="51"/>
      <c r="V445" s="51"/>
      <c r="W445" s="51"/>
    </row>
    <row r="446" spans="1:23">
      <c r="A446" s="49"/>
      <c r="B446" s="50"/>
      <c r="C446" s="50"/>
      <c r="D446" s="51"/>
      <c r="E446" s="51"/>
      <c r="F446" s="51"/>
      <c r="G446" s="4"/>
      <c r="H446" s="4"/>
      <c r="I446" s="7"/>
      <c r="J446" s="7"/>
      <c r="K446" s="7"/>
      <c r="L446" s="11" t="str">
        <f t="shared" si="12"/>
        <v>$0</v>
      </c>
      <c r="M446" s="37">
        <f t="shared" si="13"/>
        <v>0</v>
      </c>
      <c r="N446" s="41"/>
      <c r="O446" s="9"/>
      <c r="P446" s="90"/>
      <c r="Q446" s="102"/>
      <c r="R446" s="102"/>
      <c r="S446" s="51"/>
      <c r="T446" s="51"/>
      <c r="U446" s="51"/>
      <c r="V446" s="51"/>
      <c r="W446" s="51"/>
    </row>
    <row r="447" spans="1:23">
      <c r="A447" s="49"/>
      <c r="B447" s="50"/>
      <c r="C447" s="50"/>
      <c r="D447" s="51"/>
      <c r="E447" s="51"/>
      <c r="F447" s="51"/>
      <c r="G447" s="4"/>
      <c r="H447" s="4"/>
      <c r="I447" s="7"/>
      <c r="J447" s="7"/>
      <c r="K447" s="7"/>
      <c r="L447" s="11" t="str">
        <f t="shared" si="12"/>
        <v>$0</v>
      </c>
      <c r="M447" s="37">
        <f t="shared" si="13"/>
        <v>0</v>
      </c>
      <c r="N447" s="41"/>
      <c r="O447" s="9"/>
      <c r="P447" s="90"/>
      <c r="Q447" s="102"/>
      <c r="R447" s="102"/>
      <c r="S447" s="51"/>
      <c r="T447" s="51"/>
      <c r="U447" s="51"/>
      <c r="V447" s="51"/>
      <c r="W447" s="51"/>
    </row>
    <row r="448" spans="1:23">
      <c r="A448" s="49"/>
      <c r="B448" s="50"/>
      <c r="C448" s="50"/>
      <c r="D448" s="51"/>
      <c r="E448" s="51"/>
      <c r="F448" s="51"/>
      <c r="G448" s="4"/>
      <c r="H448" s="4"/>
      <c r="I448" s="7"/>
      <c r="J448" s="7"/>
      <c r="K448" s="7"/>
      <c r="L448" s="11" t="str">
        <f t="shared" si="12"/>
        <v>$0</v>
      </c>
      <c r="M448" s="37">
        <f t="shared" si="13"/>
        <v>0</v>
      </c>
      <c r="N448" s="41"/>
      <c r="O448" s="9"/>
      <c r="P448" s="90"/>
      <c r="Q448" s="102"/>
      <c r="R448" s="102"/>
      <c r="S448" s="51"/>
      <c r="T448" s="51"/>
      <c r="U448" s="51"/>
      <c r="V448" s="51"/>
      <c r="W448" s="51"/>
    </row>
    <row r="449" spans="1:23">
      <c r="A449" s="49"/>
      <c r="B449" s="50"/>
      <c r="C449" s="50"/>
      <c r="D449" s="51"/>
      <c r="E449" s="51"/>
      <c r="F449" s="51"/>
      <c r="G449" s="4"/>
      <c r="H449" s="4"/>
      <c r="I449" s="7"/>
      <c r="J449" s="7"/>
      <c r="K449" s="7"/>
      <c r="L449" s="11" t="str">
        <f t="shared" si="12"/>
        <v>$0</v>
      </c>
      <c r="M449" s="37">
        <f t="shared" si="13"/>
        <v>0</v>
      </c>
      <c r="N449" s="41"/>
      <c r="O449" s="9"/>
      <c r="P449" s="90"/>
      <c r="Q449" s="102"/>
      <c r="R449" s="102"/>
      <c r="S449" s="51"/>
      <c r="T449" s="51"/>
      <c r="U449" s="51"/>
      <c r="V449" s="51"/>
      <c r="W449" s="51"/>
    </row>
    <row r="450" spans="1:23">
      <c r="A450" s="49"/>
      <c r="B450" s="50"/>
      <c r="C450" s="50"/>
      <c r="D450" s="51"/>
      <c r="E450" s="51"/>
      <c r="F450" s="51"/>
      <c r="G450" s="4"/>
      <c r="H450" s="4"/>
      <c r="I450" s="7"/>
      <c r="J450" s="7"/>
      <c r="K450" s="7"/>
      <c r="L450" s="11" t="str">
        <f t="shared" si="12"/>
        <v>$0</v>
      </c>
      <c r="M450" s="37">
        <f t="shared" si="13"/>
        <v>0</v>
      </c>
      <c r="N450" s="41"/>
      <c r="O450" s="9"/>
      <c r="P450" s="90"/>
      <c r="Q450" s="102"/>
      <c r="R450" s="102"/>
      <c r="S450" s="51"/>
      <c r="T450" s="51"/>
      <c r="U450" s="51"/>
      <c r="V450" s="51"/>
      <c r="W450" s="51"/>
    </row>
    <row r="451" spans="1:23">
      <c r="A451" s="49"/>
      <c r="B451" s="50"/>
      <c r="C451" s="50"/>
      <c r="D451" s="51"/>
      <c r="E451" s="51"/>
      <c r="F451" s="51"/>
      <c r="G451" s="4"/>
      <c r="H451" s="4"/>
      <c r="I451" s="7"/>
      <c r="J451" s="7"/>
      <c r="K451" s="7"/>
      <c r="L451" s="11" t="str">
        <f t="shared" si="12"/>
        <v>$0</v>
      </c>
      <c r="M451" s="37">
        <f t="shared" si="13"/>
        <v>0</v>
      </c>
      <c r="N451" s="41"/>
      <c r="O451" s="9"/>
      <c r="P451" s="90"/>
      <c r="Q451" s="102"/>
      <c r="R451" s="102"/>
      <c r="S451" s="51"/>
      <c r="T451" s="51"/>
      <c r="U451" s="51"/>
      <c r="V451" s="51"/>
      <c r="W451" s="51"/>
    </row>
    <row r="452" spans="1:23">
      <c r="A452" s="49"/>
      <c r="B452" s="50"/>
      <c r="C452" s="50"/>
      <c r="D452" s="51"/>
      <c r="E452" s="51"/>
      <c r="F452" s="51"/>
      <c r="G452" s="4"/>
      <c r="H452" s="4"/>
      <c r="I452" s="7"/>
      <c r="J452" s="7"/>
      <c r="K452" s="7"/>
      <c r="L452" s="11" t="str">
        <f t="shared" si="12"/>
        <v>$0</v>
      </c>
      <c r="M452" s="37">
        <f t="shared" si="13"/>
        <v>0</v>
      </c>
      <c r="N452" s="41"/>
      <c r="O452" s="9"/>
      <c r="P452" s="90"/>
      <c r="Q452" s="102"/>
      <c r="R452" s="102"/>
      <c r="S452" s="51"/>
      <c r="T452" s="51"/>
      <c r="U452" s="51"/>
      <c r="V452" s="51"/>
      <c r="W452" s="51"/>
    </row>
    <row r="453" spans="1:23">
      <c r="A453" s="49"/>
      <c r="B453" s="50"/>
      <c r="C453" s="50"/>
      <c r="D453" s="51"/>
      <c r="E453" s="51"/>
      <c r="F453" s="51"/>
      <c r="G453" s="4"/>
      <c r="H453" s="4"/>
      <c r="I453" s="7"/>
      <c r="J453" s="7"/>
      <c r="K453" s="7"/>
      <c r="L453" s="11" t="str">
        <f t="shared" si="12"/>
        <v>$0</v>
      </c>
      <c r="M453" s="37">
        <f t="shared" si="13"/>
        <v>0</v>
      </c>
      <c r="N453" s="41"/>
      <c r="O453" s="9"/>
      <c r="P453" s="90"/>
      <c r="Q453" s="102"/>
      <c r="R453" s="102"/>
      <c r="S453" s="51"/>
      <c r="T453" s="51"/>
      <c r="U453" s="51"/>
      <c r="V453" s="51"/>
      <c r="W453" s="51"/>
    </row>
    <row r="454" spans="1:23">
      <c r="A454" s="49"/>
      <c r="B454" s="50"/>
      <c r="C454" s="50"/>
      <c r="D454" s="51"/>
      <c r="E454" s="51"/>
      <c r="F454" s="51"/>
      <c r="G454" s="4"/>
      <c r="H454" s="4"/>
      <c r="I454" s="7"/>
      <c r="J454" s="7"/>
      <c r="K454" s="7"/>
      <c r="L454" s="11" t="str">
        <f t="shared" ref="L454:L517" si="14">IF(J454="0. Initiate","$51,000",IF(J454="1. Junior Member","$306,000",IF(J454="2. Member","$1,581,000",IF(J454="3. Senior Member","$0",IF(J454="4. Consul Initiate","$0","$0")))))</f>
        <v>$0</v>
      </c>
      <c r="M454" s="37">
        <f t="shared" ref="M454:M517" si="15">L454-N454</f>
        <v>0</v>
      </c>
      <c r="N454" s="41"/>
      <c r="O454" s="9"/>
      <c r="P454" s="90"/>
      <c r="Q454" s="102"/>
      <c r="R454" s="102"/>
      <c r="S454" s="51"/>
      <c r="T454" s="51"/>
      <c r="U454" s="51"/>
      <c r="V454" s="51"/>
      <c r="W454" s="51"/>
    </row>
    <row r="455" spans="1:23">
      <c r="A455" s="49"/>
      <c r="B455" s="50"/>
      <c r="C455" s="50"/>
      <c r="D455" s="51"/>
      <c r="E455" s="51"/>
      <c r="F455" s="51"/>
      <c r="G455" s="4"/>
      <c r="H455" s="4"/>
      <c r="I455" s="7"/>
      <c r="J455" s="7"/>
      <c r="K455" s="7"/>
      <c r="L455" s="11" t="str">
        <f t="shared" si="14"/>
        <v>$0</v>
      </c>
      <c r="M455" s="37">
        <f t="shared" si="15"/>
        <v>0</v>
      </c>
      <c r="N455" s="41"/>
      <c r="O455" s="9"/>
      <c r="P455" s="90"/>
      <c r="Q455" s="102"/>
      <c r="R455" s="102"/>
      <c r="S455" s="51"/>
      <c r="T455" s="51"/>
      <c r="U455" s="51"/>
      <c r="V455" s="51"/>
      <c r="W455" s="51"/>
    </row>
    <row r="456" spans="1:23">
      <c r="A456" s="49"/>
      <c r="B456" s="50"/>
      <c r="C456" s="50"/>
      <c r="D456" s="51"/>
      <c r="E456" s="51"/>
      <c r="F456" s="51"/>
      <c r="G456" s="4"/>
      <c r="H456" s="4"/>
      <c r="I456" s="7"/>
      <c r="J456" s="7"/>
      <c r="K456" s="7"/>
      <c r="L456" s="11" t="str">
        <f t="shared" si="14"/>
        <v>$0</v>
      </c>
      <c r="M456" s="37">
        <f t="shared" si="15"/>
        <v>0</v>
      </c>
      <c r="N456" s="41"/>
      <c r="O456" s="9"/>
      <c r="P456" s="90"/>
      <c r="Q456" s="102"/>
      <c r="R456" s="102"/>
      <c r="S456" s="51"/>
      <c r="T456" s="51"/>
      <c r="U456" s="51"/>
      <c r="V456" s="51"/>
      <c r="W456" s="51"/>
    </row>
    <row r="457" spans="1:23">
      <c r="A457" s="49"/>
      <c r="B457" s="50"/>
      <c r="C457" s="50"/>
      <c r="D457" s="51"/>
      <c r="E457" s="51"/>
      <c r="F457" s="51"/>
      <c r="G457" s="4"/>
      <c r="H457" s="4"/>
      <c r="I457" s="7"/>
      <c r="J457" s="7"/>
      <c r="K457" s="7"/>
      <c r="L457" s="11" t="str">
        <f t="shared" si="14"/>
        <v>$0</v>
      </c>
      <c r="M457" s="37">
        <f t="shared" si="15"/>
        <v>0</v>
      </c>
      <c r="N457" s="41"/>
      <c r="O457" s="9"/>
      <c r="P457" s="90"/>
      <c r="Q457" s="102"/>
      <c r="R457" s="102"/>
      <c r="S457" s="51"/>
      <c r="T457" s="51"/>
      <c r="U457" s="51"/>
      <c r="V457" s="51"/>
      <c r="W457" s="51"/>
    </row>
    <row r="458" spans="1:23">
      <c r="A458" s="49"/>
      <c r="B458" s="50"/>
      <c r="C458" s="50"/>
      <c r="D458" s="51"/>
      <c r="E458" s="51"/>
      <c r="F458" s="51"/>
      <c r="G458" s="4"/>
      <c r="H458" s="4"/>
      <c r="I458" s="7"/>
      <c r="J458" s="7"/>
      <c r="K458" s="7"/>
      <c r="L458" s="11" t="str">
        <f t="shared" si="14"/>
        <v>$0</v>
      </c>
      <c r="M458" s="37">
        <f t="shared" si="15"/>
        <v>0</v>
      </c>
      <c r="N458" s="41"/>
      <c r="O458" s="9"/>
      <c r="P458" s="90"/>
      <c r="Q458" s="102"/>
      <c r="R458" s="102"/>
      <c r="S458" s="51"/>
      <c r="T458" s="51"/>
      <c r="U458" s="51"/>
      <c r="V458" s="51"/>
      <c r="W458" s="51"/>
    </row>
    <row r="459" spans="1:23">
      <c r="A459" s="49"/>
      <c r="B459" s="50"/>
      <c r="C459" s="50"/>
      <c r="D459" s="51"/>
      <c r="E459" s="51"/>
      <c r="F459" s="51"/>
      <c r="G459" s="4"/>
      <c r="H459" s="4"/>
      <c r="I459" s="7"/>
      <c r="J459" s="7"/>
      <c r="K459" s="7"/>
      <c r="L459" s="11" t="str">
        <f t="shared" si="14"/>
        <v>$0</v>
      </c>
      <c r="M459" s="37">
        <f t="shared" si="15"/>
        <v>0</v>
      </c>
      <c r="N459" s="41"/>
      <c r="O459" s="9"/>
      <c r="P459" s="90"/>
      <c r="Q459" s="102"/>
      <c r="R459" s="102"/>
      <c r="S459" s="51"/>
      <c r="T459" s="51"/>
      <c r="U459" s="51"/>
      <c r="V459" s="51"/>
      <c r="W459" s="51"/>
    </row>
    <row r="460" spans="1:23">
      <c r="A460" s="49"/>
      <c r="B460" s="50"/>
      <c r="C460" s="50"/>
      <c r="D460" s="51"/>
      <c r="E460" s="51"/>
      <c r="F460" s="51"/>
      <c r="G460" s="4"/>
      <c r="H460" s="4"/>
      <c r="I460" s="7"/>
      <c r="J460" s="7"/>
      <c r="K460" s="7"/>
      <c r="L460" s="11" t="str">
        <f t="shared" si="14"/>
        <v>$0</v>
      </c>
      <c r="M460" s="37">
        <f t="shared" si="15"/>
        <v>0</v>
      </c>
      <c r="N460" s="41"/>
      <c r="O460" s="9"/>
      <c r="P460" s="90"/>
      <c r="Q460" s="102"/>
      <c r="R460" s="102"/>
      <c r="S460" s="51"/>
      <c r="T460" s="51"/>
      <c r="U460" s="51"/>
      <c r="V460" s="51"/>
      <c r="W460" s="51"/>
    </row>
    <row r="461" spans="1:23">
      <c r="A461" s="49"/>
      <c r="B461" s="50"/>
      <c r="C461" s="50"/>
      <c r="D461" s="51"/>
      <c r="E461" s="51"/>
      <c r="F461" s="51"/>
      <c r="G461" s="4"/>
      <c r="H461" s="4"/>
      <c r="I461" s="7"/>
      <c r="J461" s="7"/>
      <c r="K461" s="7"/>
      <c r="L461" s="11" t="str">
        <f t="shared" si="14"/>
        <v>$0</v>
      </c>
      <c r="M461" s="37">
        <f t="shared" si="15"/>
        <v>0</v>
      </c>
      <c r="N461" s="41"/>
      <c r="O461" s="9"/>
      <c r="P461" s="90"/>
      <c r="Q461" s="102"/>
      <c r="R461" s="102"/>
      <c r="S461" s="51"/>
      <c r="T461" s="51"/>
      <c r="U461" s="51"/>
      <c r="V461" s="51"/>
      <c r="W461" s="51"/>
    </row>
    <row r="462" spans="1:23">
      <c r="A462" s="49"/>
      <c r="B462" s="50"/>
      <c r="C462" s="50"/>
      <c r="D462" s="51"/>
      <c r="E462" s="51"/>
      <c r="F462" s="51"/>
      <c r="G462" s="4"/>
      <c r="H462" s="4"/>
      <c r="I462" s="7"/>
      <c r="J462" s="7"/>
      <c r="K462" s="7"/>
      <c r="L462" s="11" t="str">
        <f t="shared" si="14"/>
        <v>$0</v>
      </c>
      <c r="M462" s="37">
        <f t="shared" si="15"/>
        <v>0</v>
      </c>
      <c r="N462" s="41"/>
      <c r="O462" s="9"/>
      <c r="P462" s="90"/>
      <c r="Q462" s="102"/>
      <c r="R462" s="102"/>
      <c r="S462" s="51"/>
      <c r="T462" s="51"/>
      <c r="U462" s="51"/>
      <c r="V462" s="51"/>
      <c r="W462" s="51"/>
    </row>
    <row r="463" spans="1:23">
      <c r="A463" s="49"/>
      <c r="B463" s="50"/>
      <c r="C463" s="50"/>
      <c r="D463" s="51"/>
      <c r="E463" s="51"/>
      <c r="F463" s="51"/>
      <c r="G463" s="4"/>
      <c r="H463" s="4"/>
      <c r="I463" s="7"/>
      <c r="J463" s="7"/>
      <c r="K463" s="7"/>
      <c r="L463" s="11" t="str">
        <f t="shared" si="14"/>
        <v>$0</v>
      </c>
      <c r="M463" s="37">
        <f t="shared" si="15"/>
        <v>0</v>
      </c>
      <c r="N463" s="41"/>
      <c r="O463" s="9"/>
      <c r="P463" s="90"/>
      <c r="Q463" s="102"/>
      <c r="R463" s="102"/>
      <c r="S463" s="51"/>
      <c r="T463" s="51"/>
      <c r="U463" s="51"/>
      <c r="V463" s="51"/>
      <c r="W463" s="51"/>
    </row>
    <row r="464" spans="1:23">
      <c r="A464" s="49"/>
      <c r="B464" s="50"/>
      <c r="C464" s="50"/>
      <c r="D464" s="51"/>
      <c r="E464" s="51"/>
      <c r="F464" s="51"/>
      <c r="G464" s="4"/>
      <c r="H464" s="4"/>
      <c r="I464" s="7"/>
      <c r="J464" s="7"/>
      <c r="K464" s="7"/>
      <c r="L464" s="11" t="str">
        <f t="shared" si="14"/>
        <v>$0</v>
      </c>
      <c r="M464" s="37">
        <f t="shared" si="15"/>
        <v>0</v>
      </c>
      <c r="N464" s="41"/>
      <c r="O464" s="9"/>
      <c r="P464" s="90"/>
      <c r="Q464" s="102"/>
      <c r="R464" s="102"/>
      <c r="S464" s="51"/>
      <c r="T464" s="51"/>
      <c r="U464" s="51"/>
      <c r="V464" s="51"/>
      <c r="W464" s="51"/>
    </row>
    <row r="465" spans="1:23">
      <c r="A465" s="49"/>
      <c r="B465" s="50"/>
      <c r="C465" s="50"/>
      <c r="D465" s="51"/>
      <c r="E465" s="51"/>
      <c r="F465" s="51"/>
      <c r="G465" s="4"/>
      <c r="H465" s="4"/>
      <c r="I465" s="7"/>
      <c r="J465" s="7"/>
      <c r="K465" s="7"/>
      <c r="L465" s="11" t="str">
        <f t="shared" si="14"/>
        <v>$0</v>
      </c>
      <c r="M465" s="37">
        <f t="shared" si="15"/>
        <v>0</v>
      </c>
      <c r="N465" s="41"/>
      <c r="O465" s="9"/>
      <c r="P465" s="90"/>
      <c r="Q465" s="102"/>
      <c r="R465" s="102"/>
      <c r="S465" s="51"/>
      <c r="T465" s="51"/>
      <c r="U465" s="51"/>
      <c r="V465" s="51"/>
      <c r="W465" s="51"/>
    </row>
    <row r="466" spans="1:23">
      <c r="A466" s="49"/>
      <c r="B466" s="50"/>
      <c r="C466" s="50"/>
      <c r="D466" s="51"/>
      <c r="E466" s="51"/>
      <c r="F466" s="51"/>
      <c r="G466" s="4"/>
      <c r="H466" s="4"/>
      <c r="I466" s="7"/>
      <c r="J466" s="7"/>
      <c r="K466" s="7"/>
      <c r="L466" s="11" t="str">
        <f t="shared" si="14"/>
        <v>$0</v>
      </c>
      <c r="M466" s="37">
        <f t="shared" si="15"/>
        <v>0</v>
      </c>
      <c r="N466" s="41"/>
      <c r="O466" s="9"/>
      <c r="P466" s="90"/>
      <c r="Q466" s="102"/>
      <c r="R466" s="102"/>
      <c r="S466" s="51"/>
      <c r="T466" s="51"/>
      <c r="U466" s="51"/>
      <c r="V466" s="51"/>
      <c r="W466" s="51"/>
    </row>
    <row r="467" spans="1:23">
      <c r="A467" s="49"/>
      <c r="B467" s="50"/>
      <c r="C467" s="50"/>
      <c r="D467" s="51"/>
      <c r="E467" s="51"/>
      <c r="F467" s="51"/>
      <c r="G467" s="4"/>
      <c r="H467" s="4"/>
      <c r="I467" s="7"/>
      <c r="J467" s="7"/>
      <c r="K467" s="7"/>
      <c r="L467" s="11" t="str">
        <f t="shared" si="14"/>
        <v>$0</v>
      </c>
      <c r="M467" s="37">
        <f t="shared" si="15"/>
        <v>0</v>
      </c>
      <c r="N467" s="41"/>
      <c r="O467" s="9"/>
      <c r="P467" s="90"/>
      <c r="Q467" s="102"/>
      <c r="R467" s="102"/>
      <c r="S467" s="51"/>
      <c r="T467" s="51"/>
      <c r="U467" s="51"/>
      <c r="V467" s="51"/>
      <c r="W467" s="51"/>
    </row>
    <row r="468" spans="1:23">
      <c r="A468" s="49"/>
      <c r="B468" s="50"/>
      <c r="C468" s="50"/>
      <c r="D468" s="51"/>
      <c r="E468" s="51"/>
      <c r="F468" s="51"/>
      <c r="G468" s="4"/>
      <c r="H468" s="4"/>
      <c r="I468" s="7"/>
      <c r="J468" s="7"/>
      <c r="K468" s="7"/>
      <c r="L468" s="11" t="str">
        <f t="shared" si="14"/>
        <v>$0</v>
      </c>
      <c r="M468" s="37">
        <f t="shared" si="15"/>
        <v>0</v>
      </c>
      <c r="N468" s="41"/>
      <c r="O468" s="9"/>
      <c r="P468" s="90"/>
      <c r="Q468" s="102"/>
      <c r="R468" s="102"/>
      <c r="S468" s="51"/>
      <c r="T468" s="51"/>
      <c r="U468" s="51"/>
      <c r="V468" s="51"/>
      <c r="W468" s="51"/>
    </row>
    <row r="469" spans="1:23">
      <c r="A469" s="49"/>
      <c r="B469" s="50"/>
      <c r="C469" s="50"/>
      <c r="D469" s="51"/>
      <c r="E469" s="51"/>
      <c r="F469" s="51"/>
      <c r="G469" s="4"/>
      <c r="H469" s="4"/>
      <c r="I469" s="7"/>
      <c r="J469" s="7"/>
      <c r="K469" s="7"/>
      <c r="L469" s="11" t="str">
        <f t="shared" si="14"/>
        <v>$0</v>
      </c>
      <c r="M469" s="37">
        <f t="shared" si="15"/>
        <v>0</v>
      </c>
      <c r="N469" s="41"/>
      <c r="O469" s="9"/>
      <c r="P469" s="90"/>
      <c r="Q469" s="102"/>
      <c r="R469" s="102"/>
      <c r="S469" s="51"/>
      <c r="T469" s="51"/>
      <c r="U469" s="51"/>
      <c r="V469" s="51"/>
      <c r="W469" s="51"/>
    </row>
    <row r="470" spans="1:23">
      <c r="A470" s="49"/>
      <c r="B470" s="50"/>
      <c r="C470" s="50"/>
      <c r="D470" s="51"/>
      <c r="E470" s="51"/>
      <c r="F470" s="51"/>
      <c r="G470" s="4"/>
      <c r="H470" s="4"/>
      <c r="I470" s="7"/>
      <c r="J470" s="7"/>
      <c r="K470" s="7"/>
      <c r="L470" s="11" t="str">
        <f t="shared" si="14"/>
        <v>$0</v>
      </c>
      <c r="M470" s="37">
        <f t="shared" si="15"/>
        <v>0</v>
      </c>
      <c r="N470" s="41"/>
      <c r="O470" s="9"/>
      <c r="P470" s="90"/>
      <c r="Q470" s="102"/>
      <c r="R470" s="102"/>
      <c r="S470" s="51"/>
      <c r="T470" s="51"/>
      <c r="U470" s="51"/>
      <c r="V470" s="51"/>
      <c r="W470" s="51"/>
    </row>
    <row r="471" spans="1:23">
      <c r="A471" s="49"/>
      <c r="B471" s="50"/>
      <c r="C471" s="50"/>
      <c r="D471" s="51"/>
      <c r="E471" s="51"/>
      <c r="F471" s="51"/>
      <c r="G471" s="4"/>
      <c r="H471" s="4"/>
      <c r="I471" s="7"/>
      <c r="J471" s="7"/>
      <c r="K471" s="7"/>
      <c r="L471" s="11" t="str">
        <f t="shared" si="14"/>
        <v>$0</v>
      </c>
      <c r="M471" s="37">
        <f t="shared" si="15"/>
        <v>0</v>
      </c>
      <c r="N471" s="41"/>
      <c r="O471" s="9"/>
      <c r="P471" s="90"/>
      <c r="Q471" s="102"/>
      <c r="R471" s="102"/>
      <c r="S471" s="51"/>
      <c r="T471" s="51"/>
      <c r="U471" s="51"/>
      <c r="V471" s="51"/>
      <c r="W471" s="51"/>
    </row>
    <row r="472" spans="1:23">
      <c r="A472" s="49"/>
      <c r="B472" s="50"/>
      <c r="C472" s="50"/>
      <c r="D472" s="51"/>
      <c r="E472" s="51"/>
      <c r="F472" s="51"/>
      <c r="G472" s="4"/>
      <c r="H472" s="4"/>
      <c r="I472" s="7"/>
      <c r="J472" s="7"/>
      <c r="K472" s="7"/>
      <c r="L472" s="11" t="str">
        <f t="shared" si="14"/>
        <v>$0</v>
      </c>
      <c r="M472" s="37">
        <f t="shared" si="15"/>
        <v>0</v>
      </c>
      <c r="N472" s="41"/>
      <c r="O472" s="9"/>
      <c r="P472" s="90"/>
      <c r="Q472" s="102"/>
      <c r="R472" s="102"/>
      <c r="S472" s="51"/>
      <c r="T472" s="51"/>
      <c r="U472" s="51"/>
      <c r="V472" s="51"/>
      <c r="W472" s="51"/>
    </row>
    <row r="473" spans="1:23">
      <c r="A473" s="49"/>
      <c r="B473" s="50"/>
      <c r="C473" s="50"/>
      <c r="D473" s="51"/>
      <c r="E473" s="51"/>
      <c r="F473" s="51"/>
      <c r="G473" s="4"/>
      <c r="H473" s="4"/>
      <c r="I473" s="7"/>
      <c r="J473" s="7"/>
      <c r="K473" s="7"/>
      <c r="L473" s="11" t="str">
        <f t="shared" si="14"/>
        <v>$0</v>
      </c>
      <c r="M473" s="37">
        <f t="shared" si="15"/>
        <v>0</v>
      </c>
      <c r="N473" s="41"/>
      <c r="O473" s="9"/>
      <c r="P473" s="90"/>
      <c r="Q473" s="102"/>
      <c r="R473" s="102"/>
      <c r="S473" s="51"/>
      <c r="T473" s="51"/>
      <c r="U473" s="51"/>
      <c r="V473" s="51"/>
      <c r="W473" s="51"/>
    </row>
    <row r="474" spans="1:23">
      <c r="A474" s="49"/>
      <c r="B474" s="50"/>
      <c r="C474" s="50"/>
      <c r="D474" s="51"/>
      <c r="E474" s="51"/>
      <c r="F474" s="51"/>
      <c r="G474" s="4"/>
      <c r="H474" s="4"/>
      <c r="I474" s="7"/>
      <c r="J474" s="7"/>
      <c r="K474" s="7"/>
      <c r="L474" s="11" t="str">
        <f t="shared" si="14"/>
        <v>$0</v>
      </c>
      <c r="M474" s="37">
        <f t="shared" si="15"/>
        <v>0</v>
      </c>
      <c r="N474" s="41"/>
      <c r="O474" s="9"/>
      <c r="P474" s="90"/>
      <c r="Q474" s="102"/>
      <c r="R474" s="102"/>
      <c r="S474" s="51"/>
      <c r="T474" s="51"/>
      <c r="U474" s="51"/>
      <c r="V474" s="51"/>
      <c r="W474" s="51"/>
    </row>
    <row r="475" spans="1:23">
      <c r="A475" s="49"/>
      <c r="B475" s="50"/>
      <c r="C475" s="50"/>
      <c r="D475" s="51"/>
      <c r="E475" s="51"/>
      <c r="F475" s="51"/>
      <c r="G475" s="4"/>
      <c r="H475" s="4"/>
      <c r="I475" s="7"/>
      <c r="J475" s="7"/>
      <c r="K475" s="7"/>
      <c r="L475" s="11" t="str">
        <f t="shared" si="14"/>
        <v>$0</v>
      </c>
      <c r="M475" s="37">
        <f t="shared" si="15"/>
        <v>0</v>
      </c>
      <c r="N475" s="41"/>
      <c r="O475" s="9"/>
      <c r="P475" s="90"/>
      <c r="Q475" s="102"/>
      <c r="R475" s="102"/>
      <c r="S475" s="51"/>
      <c r="T475" s="51"/>
      <c r="U475" s="51"/>
      <c r="V475" s="51"/>
      <c r="W475" s="51"/>
    </row>
    <row r="476" spans="1:23">
      <c r="A476" s="49"/>
      <c r="B476" s="50"/>
      <c r="C476" s="50"/>
      <c r="D476" s="51"/>
      <c r="E476" s="51"/>
      <c r="F476" s="51"/>
      <c r="G476" s="4"/>
      <c r="H476" s="4"/>
      <c r="I476" s="7"/>
      <c r="J476" s="7"/>
      <c r="K476" s="7"/>
      <c r="L476" s="11" t="str">
        <f t="shared" si="14"/>
        <v>$0</v>
      </c>
      <c r="M476" s="37">
        <f t="shared" si="15"/>
        <v>0</v>
      </c>
      <c r="N476" s="41"/>
      <c r="O476" s="9"/>
      <c r="P476" s="90"/>
      <c r="Q476" s="102"/>
      <c r="R476" s="102"/>
      <c r="S476" s="51"/>
      <c r="T476" s="51"/>
      <c r="U476" s="51"/>
      <c r="V476" s="51"/>
      <c r="W476" s="51"/>
    </row>
    <row r="477" spans="1:23">
      <c r="A477" s="49"/>
      <c r="B477" s="50"/>
      <c r="C477" s="50"/>
      <c r="D477" s="51"/>
      <c r="E477" s="51"/>
      <c r="F477" s="51"/>
      <c r="G477" s="4"/>
      <c r="H477" s="4"/>
      <c r="I477" s="7"/>
      <c r="J477" s="7"/>
      <c r="K477" s="7"/>
      <c r="L477" s="11" t="str">
        <f t="shared" si="14"/>
        <v>$0</v>
      </c>
      <c r="M477" s="37">
        <f t="shared" si="15"/>
        <v>0</v>
      </c>
      <c r="N477" s="41"/>
      <c r="O477" s="9"/>
      <c r="P477" s="90"/>
      <c r="Q477" s="102"/>
      <c r="R477" s="102"/>
      <c r="S477" s="51"/>
      <c r="T477" s="51"/>
      <c r="U477" s="51"/>
      <c r="V477" s="51"/>
      <c r="W477" s="51"/>
    </row>
    <row r="478" spans="1:23">
      <c r="A478" s="49"/>
      <c r="B478" s="50"/>
      <c r="C478" s="50"/>
      <c r="D478" s="51"/>
      <c r="E478" s="51"/>
      <c r="F478" s="51"/>
      <c r="G478" s="4"/>
      <c r="H478" s="4"/>
      <c r="I478" s="7"/>
      <c r="J478" s="7"/>
      <c r="K478" s="7"/>
      <c r="L478" s="11" t="str">
        <f t="shared" si="14"/>
        <v>$0</v>
      </c>
      <c r="M478" s="37">
        <f t="shared" si="15"/>
        <v>0</v>
      </c>
      <c r="N478" s="41"/>
      <c r="O478" s="9"/>
      <c r="P478" s="90"/>
      <c r="Q478" s="102"/>
      <c r="R478" s="102"/>
      <c r="S478" s="51"/>
      <c r="T478" s="51"/>
      <c r="U478" s="51"/>
      <c r="V478" s="51"/>
      <c r="W478" s="51"/>
    </row>
    <row r="479" spans="1:23">
      <c r="A479" s="49"/>
      <c r="B479" s="50"/>
      <c r="C479" s="50"/>
      <c r="D479" s="51"/>
      <c r="E479" s="51"/>
      <c r="F479" s="51"/>
      <c r="G479" s="4"/>
      <c r="H479" s="4"/>
      <c r="I479" s="7"/>
      <c r="J479" s="7"/>
      <c r="K479" s="7"/>
      <c r="L479" s="11" t="str">
        <f t="shared" si="14"/>
        <v>$0</v>
      </c>
      <c r="M479" s="37">
        <f t="shared" si="15"/>
        <v>0</v>
      </c>
      <c r="N479" s="41"/>
      <c r="O479" s="9"/>
      <c r="P479" s="90"/>
      <c r="Q479" s="102"/>
      <c r="R479" s="102"/>
      <c r="S479" s="51"/>
      <c r="T479" s="51"/>
      <c r="U479" s="51"/>
      <c r="V479" s="51"/>
      <c r="W479" s="51"/>
    </row>
    <row r="480" spans="1:23">
      <c r="A480" s="49"/>
      <c r="B480" s="50"/>
      <c r="C480" s="50"/>
      <c r="D480" s="51"/>
      <c r="E480" s="51"/>
      <c r="F480" s="51"/>
      <c r="G480" s="4"/>
      <c r="H480" s="4"/>
      <c r="I480" s="7"/>
      <c r="J480" s="7"/>
      <c r="K480" s="7"/>
      <c r="L480" s="11" t="str">
        <f t="shared" si="14"/>
        <v>$0</v>
      </c>
      <c r="M480" s="37">
        <f t="shared" si="15"/>
        <v>0</v>
      </c>
      <c r="N480" s="41"/>
      <c r="O480" s="9"/>
      <c r="P480" s="90"/>
      <c r="Q480" s="102"/>
      <c r="R480" s="102"/>
      <c r="S480" s="51"/>
      <c r="T480" s="51"/>
      <c r="U480" s="51"/>
      <c r="V480" s="51"/>
      <c r="W480" s="51"/>
    </row>
    <row r="481" spans="1:23">
      <c r="A481" s="49"/>
      <c r="B481" s="50"/>
      <c r="C481" s="50"/>
      <c r="D481" s="51"/>
      <c r="E481" s="51"/>
      <c r="F481" s="51"/>
      <c r="G481" s="4"/>
      <c r="H481" s="4"/>
      <c r="I481" s="7"/>
      <c r="J481" s="7"/>
      <c r="K481" s="7"/>
      <c r="L481" s="11" t="str">
        <f t="shared" si="14"/>
        <v>$0</v>
      </c>
      <c r="M481" s="37">
        <f t="shared" si="15"/>
        <v>0</v>
      </c>
      <c r="N481" s="41"/>
      <c r="O481" s="9"/>
      <c r="P481" s="90"/>
      <c r="Q481" s="102"/>
      <c r="R481" s="102"/>
      <c r="S481" s="51"/>
      <c r="T481" s="51"/>
      <c r="U481" s="51"/>
      <c r="V481" s="51"/>
      <c r="W481" s="51"/>
    </row>
    <row r="482" spans="1:23">
      <c r="A482" s="49"/>
      <c r="B482" s="50"/>
      <c r="C482" s="50"/>
      <c r="D482" s="51"/>
      <c r="E482" s="51"/>
      <c r="F482" s="51"/>
      <c r="G482" s="4"/>
      <c r="H482" s="4"/>
      <c r="I482" s="7"/>
      <c r="J482" s="7"/>
      <c r="K482" s="7"/>
      <c r="L482" s="11" t="str">
        <f t="shared" si="14"/>
        <v>$0</v>
      </c>
      <c r="M482" s="37">
        <f t="shared" si="15"/>
        <v>0</v>
      </c>
      <c r="N482" s="41"/>
      <c r="O482" s="9"/>
      <c r="P482" s="90"/>
      <c r="Q482" s="102"/>
      <c r="R482" s="102"/>
      <c r="S482" s="51"/>
      <c r="T482" s="51"/>
      <c r="U482" s="51"/>
      <c r="V482" s="51"/>
      <c r="W482" s="51"/>
    </row>
    <row r="483" spans="1:23">
      <c r="A483" s="49"/>
      <c r="B483" s="50"/>
      <c r="C483" s="50"/>
      <c r="D483" s="51"/>
      <c r="E483" s="51"/>
      <c r="F483" s="51"/>
      <c r="G483" s="4"/>
      <c r="H483" s="4"/>
      <c r="I483" s="7"/>
      <c r="J483" s="7"/>
      <c r="K483" s="7"/>
      <c r="L483" s="11" t="str">
        <f t="shared" si="14"/>
        <v>$0</v>
      </c>
      <c r="M483" s="37">
        <f t="shared" si="15"/>
        <v>0</v>
      </c>
      <c r="N483" s="41"/>
      <c r="O483" s="9"/>
      <c r="P483" s="90"/>
      <c r="Q483" s="102"/>
      <c r="R483" s="102"/>
      <c r="S483" s="51"/>
      <c r="T483" s="51"/>
      <c r="U483" s="51"/>
      <c r="V483" s="51"/>
      <c r="W483" s="51"/>
    </row>
    <row r="484" spans="1:23">
      <c r="A484" s="49"/>
      <c r="B484" s="50"/>
      <c r="C484" s="50"/>
      <c r="D484" s="51"/>
      <c r="E484" s="51"/>
      <c r="F484" s="51"/>
      <c r="G484" s="4"/>
      <c r="H484" s="4"/>
      <c r="I484" s="7"/>
      <c r="J484" s="7"/>
      <c r="K484" s="7"/>
      <c r="L484" s="11" t="str">
        <f t="shared" si="14"/>
        <v>$0</v>
      </c>
      <c r="M484" s="37">
        <f t="shared" si="15"/>
        <v>0</v>
      </c>
      <c r="N484" s="41"/>
      <c r="O484" s="9"/>
      <c r="P484" s="90"/>
      <c r="Q484" s="102"/>
      <c r="R484" s="102"/>
      <c r="S484" s="51"/>
      <c r="T484" s="51"/>
      <c r="U484" s="51"/>
      <c r="V484" s="51"/>
      <c r="W484" s="51"/>
    </row>
    <row r="485" spans="1:23">
      <c r="A485" s="49"/>
      <c r="B485" s="50"/>
      <c r="C485" s="50"/>
      <c r="D485" s="51"/>
      <c r="E485" s="51"/>
      <c r="F485" s="51"/>
      <c r="G485" s="4"/>
      <c r="H485" s="4"/>
      <c r="I485" s="7"/>
      <c r="J485" s="7"/>
      <c r="K485" s="7"/>
      <c r="L485" s="11" t="str">
        <f t="shared" si="14"/>
        <v>$0</v>
      </c>
      <c r="M485" s="37">
        <f t="shared" si="15"/>
        <v>0</v>
      </c>
      <c r="N485" s="41"/>
      <c r="O485" s="9"/>
      <c r="P485" s="90"/>
      <c r="Q485" s="102"/>
      <c r="R485" s="102"/>
      <c r="S485" s="51"/>
      <c r="T485" s="51"/>
      <c r="U485" s="51"/>
      <c r="V485" s="51"/>
      <c r="W485" s="51"/>
    </row>
    <row r="486" spans="1:23">
      <c r="A486" s="49"/>
      <c r="B486" s="50"/>
      <c r="C486" s="50"/>
      <c r="D486" s="51"/>
      <c r="E486" s="51"/>
      <c r="F486" s="51"/>
      <c r="G486" s="4"/>
      <c r="H486" s="4"/>
      <c r="I486" s="7"/>
      <c r="J486" s="7"/>
      <c r="K486" s="7"/>
      <c r="L486" s="11" t="str">
        <f t="shared" si="14"/>
        <v>$0</v>
      </c>
      <c r="M486" s="37">
        <f t="shared" si="15"/>
        <v>0</v>
      </c>
      <c r="N486" s="41"/>
      <c r="O486" s="9"/>
      <c r="P486" s="90"/>
      <c r="Q486" s="102"/>
      <c r="R486" s="102"/>
      <c r="S486" s="51"/>
      <c r="T486" s="51"/>
      <c r="U486" s="51"/>
      <c r="V486" s="51"/>
      <c r="W486" s="51"/>
    </row>
    <row r="487" spans="1:23">
      <c r="A487" s="49"/>
      <c r="B487" s="50"/>
      <c r="C487" s="50"/>
      <c r="D487" s="51"/>
      <c r="E487" s="51"/>
      <c r="F487" s="51"/>
      <c r="G487" s="4"/>
      <c r="H487" s="4"/>
      <c r="I487" s="7"/>
      <c r="J487" s="7"/>
      <c r="K487" s="7"/>
      <c r="L487" s="11" t="str">
        <f t="shared" si="14"/>
        <v>$0</v>
      </c>
      <c r="M487" s="37">
        <f t="shared" si="15"/>
        <v>0</v>
      </c>
      <c r="N487" s="41"/>
      <c r="O487" s="9"/>
      <c r="P487" s="90"/>
      <c r="Q487" s="102"/>
      <c r="R487" s="102"/>
      <c r="S487" s="51"/>
      <c r="T487" s="51"/>
      <c r="U487" s="51"/>
      <c r="V487" s="51"/>
      <c r="W487" s="51"/>
    </row>
    <row r="488" spans="1:23">
      <c r="A488" s="49"/>
      <c r="B488" s="50"/>
      <c r="C488" s="50"/>
      <c r="D488" s="51"/>
      <c r="E488" s="51"/>
      <c r="F488" s="51"/>
      <c r="G488" s="4"/>
      <c r="H488" s="4"/>
      <c r="I488" s="7"/>
      <c r="J488" s="7"/>
      <c r="K488" s="7"/>
      <c r="L488" s="11" t="str">
        <f t="shared" si="14"/>
        <v>$0</v>
      </c>
      <c r="M488" s="37">
        <f t="shared" si="15"/>
        <v>0</v>
      </c>
      <c r="N488" s="41"/>
      <c r="O488" s="9"/>
      <c r="P488" s="90"/>
      <c r="Q488" s="102"/>
      <c r="R488" s="102"/>
      <c r="S488" s="51"/>
      <c r="T488" s="51"/>
      <c r="U488" s="51"/>
      <c r="V488" s="51"/>
      <c r="W488" s="51"/>
    </row>
    <row r="489" spans="1:23">
      <c r="A489" s="49"/>
      <c r="B489" s="50"/>
      <c r="C489" s="50"/>
      <c r="D489" s="51"/>
      <c r="E489" s="51"/>
      <c r="F489" s="51"/>
      <c r="G489" s="4"/>
      <c r="H489" s="4"/>
      <c r="I489" s="7"/>
      <c r="J489" s="7"/>
      <c r="K489" s="7"/>
      <c r="L489" s="11" t="str">
        <f t="shared" si="14"/>
        <v>$0</v>
      </c>
      <c r="M489" s="37">
        <f t="shared" si="15"/>
        <v>0</v>
      </c>
      <c r="N489" s="41"/>
      <c r="O489" s="9"/>
      <c r="P489" s="90"/>
      <c r="Q489" s="102"/>
      <c r="R489" s="102"/>
      <c r="S489" s="51"/>
      <c r="T489" s="51"/>
      <c r="U489" s="51"/>
      <c r="V489" s="51"/>
      <c r="W489" s="51"/>
    </row>
    <row r="490" spans="1:23">
      <c r="A490" s="49"/>
      <c r="B490" s="50"/>
      <c r="C490" s="50"/>
      <c r="D490" s="51"/>
      <c r="E490" s="51"/>
      <c r="F490" s="51"/>
      <c r="G490" s="4"/>
      <c r="H490" s="4"/>
      <c r="I490" s="7"/>
      <c r="J490" s="7"/>
      <c r="K490" s="7"/>
      <c r="L490" s="11" t="str">
        <f t="shared" si="14"/>
        <v>$0</v>
      </c>
      <c r="M490" s="37">
        <f t="shared" si="15"/>
        <v>0</v>
      </c>
      <c r="N490" s="41"/>
      <c r="O490" s="9"/>
      <c r="P490" s="90"/>
      <c r="Q490" s="102"/>
      <c r="R490" s="102"/>
      <c r="S490" s="51"/>
      <c r="T490" s="51"/>
      <c r="U490" s="51"/>
      <c r="V490" s="51"/>
      <c r="W490" s="51"/>
    </row>
    <row r="491" spans="1:23">
      <c r="A491" s="49"/>
      <c r="B491" s="50"/>
      <c r="C491" s="50"/>
      <c r="D491" s="51"/>
      <c r="E491" s="51"/>
      <c r="F491" s="51"/>
      <c r="G491" s="4"/>
      <c r="H491" s="4"/>
      <c r="I491" s="7"/>
      <c r="J491" s="7"/>
      <c r="K491" s="7"/>
      <c r="L491" s="11" t="str">
        <f t="shared" si="14"/>
        <v>$0</v>
      </c>
      <c r="M491" s="37">
        <f t="shared" si="15"/>
        <v>0</v>
      </c>
      <c r="N491" s="41"/>
      <c r="O491" s="9"/>
      <c r="P491" s="90"/>
      <c r="Q491" s="102"/>
      <c r="R491" s="102"/>
      <c r="S491" s="51"/>
      <c r="T491" s="51"/>
      <c r="U491" s="51"/>
      <c r="V491" s="51"/>
      <c r="W491" s="51"/>
    </row>
    <row r="492" spans="1:23">
      <c r="A492" s="49"/>
      <c r="B492" s="50"/>
      <c r="C492" s="50"/>
      <c r="D492" s="51"/>
      <c r="E492" s="51"/>
      <c r="F492" s="51"/>
      <c r="G492" s="4"/>
      <c r="H492" s="4"/>
      <c r="I492" s="7"/>
      <c r="J492" s="7"/>
      <c r="K492" s="7"/>
      <c r="L492" s="11" t="str">
        <f t="shared" si="14"/>
        <v>$0</v>
      </c>
      <c r="M492" s="37">
        <f t="shared" si="15"/>
        <v>0</v>
      </c>
      <c r="N492" s="41"/>
      <c r="O492" s="9"/>
      <c r="P492" s="90"/>
      <c r="Q492" s="102"/>
      <c r="R492" s="102"/>
      <c r="S492" s="51"/>
      <c r="T492" s="51"/>
      <c r="U492" s="51"/>
      <c r="V492" s="51"/>
      <c r="W492" s="51"/>
    </row>
    <row r="493" spans="1:23">
      <c r="A493" s="49"/>
      <c r="B493" s="50"/>
      <c r="C493" s="50"/>
      <c r="D493" s="51"/>
      <c r="E493" s="51"/>
      <c r="F493" s="51"/>
      <c r="G493" s="4"/>
      <c r="H493" s="4"/>
      <c r="I493" s="7"/>
      <c r="J493" s="7"/>
      <c r="K493" s="7"/>
      <c r="L493" s="11" t="str">
        <f t="shared" si="14"/>
        <v>$0</v>
      </c>
      <c r="M493" s="37">
        <f t="shared" si="15"/>
        <v>0</v>
      </c>
      <c r="N493" s="41"/>
      <c r="O493" s="9"/>
      <c r="P493" s="90"/>
      <c r="Q493" s="102"/>
      <c r="R493" s="102"/>
      <c r="S493" s="51"/>
      <c r="T493" s="51"/>
      <c r="U493" s="51"/>
      <c r="V493" s="51"/>
      <c r="W493" s="51"/>
    </row>
    <row r="494" spans="1:23">
      <c r="A494" s="49"/>
      <c r="B494" s="50"/>
      <c r="C494" s="50"/>
      <c r="D494" s="51"/>
      <c r="E494" s="51"/>
      <c r="F494" s="51"/>
      <c r="G494" s="4"/>
      <c r="H494" s="4"/>
      <c r="I494" s="7"/>
      <c r="J494" s="7"/>
      <c r="K494" s="7"/>
      <c r="L494" s="11" t="str">
        <f t="shared" si="14"/>
        <v>$0</v>
      </c>
      <c r="M494" s="37">
        <f t="shared" si="15"/>
        <v>0</v>
      </c>
      <c r="N494" s="41"/>
      <c r="O494" s="9"/>
      <c r="P494" s="90"/>
      <c r="Q494" s="102"/>
      <c r="R494" s="102"/>
      <c r="S494" s="51"/>
      <c r="T494" s="51"/>
      <c r="U494" s="51"/>
      <c r="V494" s="51"/>
      <c r="W494" s="51"/>
    </row>
    <row r="495" spans="1:23">
      <c r="A495" s="49"/>
      <c r="B495" s="50"/>
      <c r="C495" s="50"/>
      <c r="D495" s="51"/>
      <c r="E495" s="51"/>
      <c r="F495" s="51"/>
      <c r="G495" s="4"/>
      <c r="H495" s="4"/>
      <c r="I495" s="7"/>
      <c r="J495" s="7"/>
      <c r="K495" s="7"/>
      <c r="L495" s="11" t="str">
        <f t="shared" si="14"/>
        <v>$0</v>
      </c>
      <c r="M495" s="37">
        <f t="shared" si="15"/>
        <v>0</v>
      </c>
      <c r="N495" s="41"/>
      <c r="O495" s="9"/>
      <c r="P495" s="90"/>
      <c r="Q495" s="102"/>
      <c r="R495" s="102"/>
      <c r="S495" s="51"/>
      <c r="T495" s="51"/>
      <c r="U495" s="51"/>
      <c r="V495" s="51"/>
      <c r="W495" s="51"/>
    </row>
    <row r="496" spans="1:23">
      <c r="A496" s="49"/>
      <c r="B496" s="50"/>
      <c r="C496" s="50"/>
      <c r="D496" s="51"/>
      <c r="E496" s="51"/>
      <c r="F496" s="51"/>
      <c r="G496" s="4"/>
      <c r="H496" s="4"/>
      <c r="I496" s="7"/>
      <c r="J496" s="7"/>
      <c r="K496" s="7"/>
      <c r="L496" s="11" t="str">
        <f t="shared" si="14"/>
        <v>$0</v>
      </c>
      <c r="M496" s="37">
        <f t="shared" si="15"/>
        <v>0</v>
      </c>
      <c r="N496" s="41"/>
      <c r="O496" s="9"/>
      <c r="P496" s="90"/>
      <c r="Q496" s="102"/>
      <c r="R496" s="102"/>
      <c r="S496" s="51"/>
      <c r="T496" s="51"/>
      <c r="U496" s="51"/>
      <c r="V496" s="51"/>
      <c r="W496" s="51"/>
    </row>
    <row r="497" spans="1:23">
      <c r="A497" s="49"/>
      <c r="B497" s="50"/>
      <c r="C497" s="50"/>
      <c r="D497" s="51"/>
      <c r="E497" s="51"/>
      <c r="F497" s="51"/>
      <c r="G497" s="4"/>
      <c r="H497" s="4"/>
      <c r="I497" s="7"/>
      <c r="J497" s="7"/>
      <c r="K497" s="7"/>
      <c r="L497" s="11" t="str">
        <f t="shared" si="14"/>
        <v>$0</v>
      </c>
      <c r="M497" s="37">
        <f t="shared" si="15"/>
        <v>0</v>
      </c>
      <c r="N497" s="41"/>
      <c r="O497" s="9"/>
      <c r="P497" s="90"/>
      <c r="Q497" s="102"/>
      <c r="R497" s="102"/>
      <c r="S497" s="51"/>
      <c r="T497" s="51"/>
      <c r="U497" s="51"/>
      <c r="V497" s="51"/>
      <c r="W497" s="51"/>
    </row>
    <row r="498" spans="1:23">
      <c r="A498" s="49"/>
      <c r="B498" s="50"/>
      <c r="C498" s="50"/>
      <c r="D498" s="51"/>
      <c r="E498" s="51"/>
      <c r="F498" s="51"/>
      <c r="G498" s="4"/>
      <c r="H498" s="4"/>
      <c r="I498" s="7"/>
      <c r="J498" s="7"/>
      <c r="K498" s="7"/>
      <c r="L498" s="11" t="str">
        <f t="shared" si="14"/>
        <v>$0</v>
      </c>
      <c r="M498" s="37">
        <f t="shared" si="15"/>
        <v>0</v>
      </c>
      <c r="N498" s="41"/>
      <c r="O498" s="9"/>
      <c r="P498" s="90"/>
      <c r="Q498" s="102"/>
      <c r="R498" s="102"/>
      <c r="S498" s="51"/>
      <c r="T498" s="51"/>
      <c r="U498" s="51"/>
      <c r="V498" s="51"/>
      <c r="W498" s="51"/>
    </row>
    <row r="499" spans="1:23">
      <c r="A499" s="49"/>
      <c r="B499" s="50"/>
      <c r="C499" s="50"/>
      <c r="D499" s="51"/>
      <c r="E499" s="51"/>
      <c r="F499" s="51"/>
      <c r="G499" s="4"/>
      <c r="H499" s="4"/>
      <c r="I499" s="7"/>
      <c r="J499" s="7"/>
      <c r="K499" s="7"/>
      <c r="L499" s="11" t="str">
        <f t="shared" si="14"/>
        <v>$0</v>
      </c>
      <c r="M499" s="37">
        <f t="shared" si="15"/>
        <v>0</v>
      </c>
      <c r="N499" s="41"/>
      <c r="O499" s="9"/>
      <c r="P499" s="90"/>
      <c r="Q499" s="102"/>
      <c r="R499" s="102"/>
      <c r="S499" s="51"/>
      <c r="T499" s="51"/>
      <c r="U499" s="51"/>
      <c r="V499" s="51"/>
      <c r="W499" s="51"/>
    </row>
    <row r="500" spans="1:23">
      <c r="A500" s="49"/>
      <c r="B500" s="50"/>
      <c r="C500" s="50"/>
      <c r="D500" s="51"/>
      <c r="E500" s="51"/>
      <c r="F500" s="51"/>
      <c r="G500" s="4"/>
      <c r="H500" s="4"/>
      <c r="I500" s="7"/>
      <c r="J500" s="7"/>
      <c r="K500" s="7"/>
      <c r="L500" s="11" t="str">
        <f t="shared" si="14"/>
        <v>$0</v>
      </c>
      <c r="M500" s="37">
        <f t="shared" si="15"/>
        <v>0</v>
      </c>
      <c r="N500" s="41"/>
      <c r="O500" s="9"/>
      <c r="P500" s="90"/>
      <c r="Q500" s="102"/>
      <c r="R500" s="102"/>
      <c r="S500" s="51"/>
      <c r="T500" s="51"/>
      <c r="U500" s="51"/>
      <c r="V500" s="51"/>
      <c r="W500" s="51"/>
    </row>
    <row r="501" spans="1:23">
      <c r="A501" s="49"/>
      <c r="B501" s="50"/>
      <c r="C501" s="50"/>
      <c r="D501" s="51"/>
      <c r="E501" s="51"/>
      <c r="F501" s="51"/>
      <c r="G501" s="4"/>
      <c r="H501" s="4"/>
      <c r="I501" s="7"/>
      <c r="J501" s="7"/>
      <c r="K501" s="7"/>
      <c r="L501" s="11" t="str">
        <f t="shared" si="14"/>
        <v>$0</v>
      </c>
      <c r="M501" s="37">
        <f t="shared" si="15"/>
        <v>0</v>
      </c>
      <c r="N501" s="41"/>
      <c r="O501" s="9"/>
      <c r="P501" s="90"/>
      <c r="Q501" s="102"/>
      <c r="R501" s="102"/>
      <c r="S501" s="51"/>
      <c r="T501" s="51"/>
      <c r="U501" s="51"/>
      <c r="V501" s="51"/>
      <c r="W501" s="51"/>
    </row>
    <row r="502" spans="1:23">
      <c r="A502" s="49"/>
      <c r="B502" s="50"/>
      <c r="C502" s="50"/>
      <c r="D502" s="51"/>
      <c r="E502" s="51"/>
      <c r="F502" s="51"/>
      <c r="G502" s="4"/>
      <c r="H502" s="4"/>
      <c r="I502" s="7"/>
      <c r="J502" s="7"/>
      <c r="K502" s="7"/>
      <c r="L502" s="11" t="str">
        <f t="shared" si="14"/>
        <v>$0</v>
      </c>
      <c r="M502" s="37">
        <f t="shared" si="15"/>
        <v>0</v>
      </c>
      <c r="N502" s="41"/>
      <c r="O502" s="9"/>
      <c r="P502" s="90"/>
      <c r="Q502" s="102"/>
      <c r="R502" s="102"/>
      <c r="S502" s="51"/>
      <c r="T502" s="51"/>
      <c r="U502" s="51"/>
      <c r="V502" s="51"/>
      <c r="W502" s="51"/>
    </row>
    <row r="503" spans="1:23">
      <c r="A503" s="49"/>
      <c r="B503" s="50"/>
      <c r="C503" s="50"/>
      <c r="D503" s="51"/>
      <c r="E503" s="51"/>
      <c r="F503" s="51"/>
      <c r="G503" s="4"/>
      <c r="H503" s="4"/>
      <c r="I503" s="7"/>
      <c r="J503" s="7"/>
      <c r="K503" s="7"/>
      <c r="L503" s="11" t="str">
        <f t="shared" si="14"/>
        <v>$0</v>
      </c>
      <c r="M503" s="37">
        <f t="shared" si="15"/>
        <v>0</v>
      </c>
      <c r="N503" s="41"/>
      <c r="O503" s="9"/>
      <c r="P503" s="90"/>
      <c r="Q503" s="102"/>
      <c r="R503" s="102"/>
      <c r="S503" s="51"/>
      <c r="T503" s="51"/>
      <c r="U503" s="51"/>
      <c r="V503" s="51"/>
      <c r="W503" s="51"/>
    </row>
    <row r="504" spans="1:23">
      <c r="A504" s="49"/>
      <c r="B504" s="50"/>
      <c r="C504" s="50"/>
      <c r="D504" s="51"/>
      <c r="E504" s="51"/>
      <c r="F504" s="51"/>
      <c r="G504" s="4"/>
      <c r="H504" s="4"/>
      <c r="I504" s="7"/>
      <c r="J504" s="7"/>
      <c r="K504" s="7"/>
      <c r="L504" s="11" t="str">
        <f t="shared" si="14"/>
        <v>$0</v>
      </c>
      <c r="M504" s="37">
        <f t="shared" si="15"/>
        <v>0</v>
      </c>
      <c r="N504" s="41"/>
      <c r="O504" s="9"/>
      <c r="P504" s="90"/>
      <c r="Q504" s="102"/>
      <c r="R504" s="102"/>
      <c r="S504" s="51"/>
      <c r="T504" s="51"/>
      <c r="U504" s="51"/>
      <c r="V504" s="51"/>
      <c r="W504" s="51"/>
    </row>
    <row r="505" spans="1:23">
      <c r="A505" s="49"/>
      <c r="B505" s="50"/>
      <c r="C505" s="50"/>
      <c r="D505" s="51"/>
      <c r="E505" s="51"/>
      <c r="F505" s="51"/>
      <c r="G505" s="4"/>
      <c r="H505" s="4"/>
      <c r="I505" s="7"/>
      <c r="J505" s="7"/>
      <c r="K505" s="7"/>
      <c r="L505" s="11" t="str">
        <f t="shared" si="14"/>
        <v>$0</v>
      </c>
      <c r="M505" s="37">
        <f t="shared" si="15"/>
        <v>0</v>
      </c>
      <c r="N505" s="41"/>
      <c r="O505" s="9"/>
      <c r="P505" s="90"/>
      <c r="Q505" s="102"/>
      <c r="R505" s="102"/>
      <c r="S505" s="51"/>
      <c r="T505" s="51"/>
      <c r="U505" s="51"/>
      <c r="V505" s="51"/>
      <c r="W505" s="51"/>
    </row>
    <row r="506" spans="1:23">
      <c r="A506" s="49"/>
      <c r="B506" s="50"/>
      <c r="C506" s="50"/>
      <c r="D506" s="51"/>
      <c r="E506" s="51"/>
      <c r="F506" s="51"/>
      <c r="G506" s="4"/>
      <c r="H506" s="4"/>
      <c r="I506" s="7"/>
      <c r="J506" s="7"/>
      <c r="K506" s="7"/>
      <c r="L506" s="11" t="str">
        <f t="shared" si="14"/>
        <v>$0</v>
      </c>
      <c r="M506" s="37">
        <f t="shared" si="15"/>
        <v>0</v>
      </c>
      <c r="N506" s="41"/>
      <c r="O506" s="9"/>
      <c r="P506" s="90"/>
      <c r="Q506" s="102"/>
      <c r="R506" s="102"/>
      <c r="S506" s="51"/>
      <c r="T506" s="51"/>
      <c r="U506" s="51"/>
      <c r="V506" s="51"/>
      <c r="W506" s="51"/>
    </row>
    <row r="507" spans="1:23">
      <c r="A507" s="49"/>
      <c r="B507" s="50"/>
      <c r="C507" s="50"/>
      <c r="D507" s="51"/>
      <c r="E507" s="51"/>
      <c r="F507" s="51"/>
      <c r="G507" s="4"/>
      <c r="H507" s="4"/>
      <c r="I507" s="7"/>
      <c r="J507" s="7"/>
      <c r="K507" s="7"/>
      <c r="L507" s="11" t="str">
        <f t="shared" si="14"/>
        <v>$0</v>
      </c>
      <c r="M507" s="37">
        <f t="shared" si="15"/>
        <v>0</v>
      </c>
      <c r="N507" s="41"/>
      <c r="O507" s="9"/>
      <c r="P507" s="90"/>
      <c r="Q507" s="102"/>
      <c r="R507" s="102"/>
      <c r="S507" s="51"/>
      <c r="T507" s="51"/>
      <c r="U507" s="51"/>
      <c r="V507" s="51"/>
      <c r="W507" s="51"/>
    </row>
    <row r="508" spans="1:23">
      <c r="A508" s="49"/>
      <c r="B508" s="50"/>
      <c r="C508" s="50"/>
      <c r="D508" s="51"/>
      <c r="E508" s="51"/>
      <c r="F508" s="51"/>
      <c r="G508" s="4"/>
      <c r="H508" s="4"/>
      <c r="I508" s="7"/>
      <c r="J508" s="7"/>
      <c r="K508" s="7"/>
      <c r="L508" s="11" t="str">
        <f t="shared" si="14"/>
        <v>$0</v>
      </c>
      <c r="M508" s="37">
        <f t="shared" si="15"/>
        <v>0</v>
      </c>
      <c r="N508" s="41"/>
      <c r="O508" s="9"/>
      <c r="P508" s="90"/>
      <c r="Q508" s="102"/>
      <c r="R508" s="102"/>
      <c r="S508" s="51"/>
      <c r="T508" s="51"/>
      <c r="U508" s="51"/>
      <c r="V508" s="51"/>
      <c r="W508" s="51"/>
    </row>
    <row r="509" spans="1:23">
      <c r="A509" s="49"/>
      <c r="B509" s="50"/>
      <c r="C509" s="50"/>
      <c r="D509" s="51"/>
      <c r="E509" s="51"/>
      <c r="F509" s="51"/>
      <c r="G509" s="4"/>
      <c r="H509" s="4"/>
      <c r="I509" s="7"/>
      <c r="J509" s="7"/>
      <c r="K509" s="7"/>
      <c r="L509" s="11" t="str">
        <f t="shared" si="14"/>
        <v>$0</v>
      </c>
      <c r="M509" s="37">
        <f t="shared" si="15"/>
        <v>0</v>
      </c>
      <c r="N509" s="41"/>
      <c r="O509" s="9"/>
      <c r="P509" s="90"/>
      <c r="Q509" s="102"/>
      <c r="R509" s="102"/>
      <c r="S509" s="51"/>
      <c r="T509" s="51"/>
      <c r="U509" s="51"/>
      <c r="V509" s="51"/>
      <c r="W509" s="51"/>
    </row>
    <row r="510" spans="1:23">
      <c r="A510" s="49"/>
      <c r="B510" s="50"/>
      <c r="C510" s="50"/>
      <c r="D510" s="51"/>
      <c r="E510" s="51"/>
      <c r="F510" s="51"/>
      <c r="G510" s="4"/>
      <c r="H510" s="4"/>
      <c r="I510" s="7"/>
      <c r="J510" s="7"/>
      <c r="K510" s="7"/>
      <c r="L510" s="11" t="str">
        <f t="shared" si="14"/>
        <v>$0</v>
      </c>
      <c r="M510" s="37">
        <f t="shared" si="15"/>
        <v>0</v>
      </c>
      <c r="N510" s="41"/>
      <c r="O510" s="9"/>
      <c r="P510" s="90"/>
      <c r="Q510" s="102"/>
      <c r="R510" s="102"/>
      <c r="S510" s="51"/>
      <c r="T510" s="51"/>
      <c r="U510" s="51"/>
      <c r="V510" s="51"/>
      <c r="W510" s="51"/>
    </row>
    <row r="511" spans="1:23">
      <c r="A511" s="49"/>
      <c r="B511" s="50"/>
      <c r="C511" s="50"/>
      <c r="D511" s="51"/>
      <c r="E511" s="51"/>
      <c r="F511" s="51"/>
      <c r="G511" s="4"/>
      <c r="H511" s="4"/>
      <c r="I511" s="7"/>
      <c r="J511" s="7"/>
      <c r="K511" s="7"/>
      <c r="L511" s="11" t="str">
        <f t="shared" si="14"/>
        <v>$0</v>
      </c>
      <c r="M511" s="37">
        <f t="shared" si="15"/>
        <v>0</v>
      </c>
      <c r="N511" s="41"/>
      <c r="O511" s="9"/>
      <c r="P511" s="90"/>
      <c r="Q511" s="102"/>
      <c r="R511" s="102"/>
      <c r="S511" s="51"/>
      <c r="T511" s="51"/>
      <c r="U511" s="51"/>
      <c r="V511" s="51"/>
      <c r="W511" s="51"/>
    </row>
    <row r="512" spans="1:23">
      <c r="A512" s="49"/>
      <c r="B512" s="50"/>
      <c r="C512" s="50"/>
      <c r="D512" s="51"/>
      <c r="E512" s="51"/>
      <c r="F512" s="51"/>
      <c r="G512" s="4"/>
      <c r="H512" s="4"/>
      <c r="I512" s="7"/>
      <c r="J512" s="7"/>
      <c r="K512" s="7"/>
      <c r="L512" s="11" t="str">
        <f t="shared" si="14"/>
        <v>$0</v>
      </c>
      <c r="M512" s="37">
        <f t="shared" si="15"/>
        <v>0</v>
      </c>
      <c r="N512" s="41"/>
      <c r="O512" s="9"/>
      <c r="P512" s="90"/>
      <c r="Q512" s="102"/>
      <c r="R512" s="102"/>
      <c r="S512" s="51"/>
      <c r="T512" s="51"/>
      <c r="U512" s="51"/>
      <c r="V512" s="51"/>
      <c r="W512" s="51"/>
    </row>
    <row r="513" spans="1:23">
      <c r="A513" s="49"/>
      <c r="B513" s="50"/>
      <c r="C513" s="50"/>
      <c r="D513" s="51"/>
      <c r="E513" s="51"/>
      <c r="F513" s="51"/>
      <c r="G513" s="4"/>
      <c r="H513" s="4"/>
      <c r="I513" s="7"/>
      <c r="J513" s="7"/>
      <c r="K513" s="7"/>
      <c r="L513" s="11" t="str">
        <f t="shared" si="14"/>
        <v>$0</v>
      </c>
      <c r="M513" s="37">
        <f t="shared" si="15"/>
        <v>0</v>
      </c>
      <c r="N513" s="41"/>
      <c r="O513" s="9"/>
      <c r="P513" s="90"/>
      <c r="Q513" s="102"/>
      <c r="R513" s="102"/>
      <c r="S513" s="51"/>
      <c r="T513" s="51"/>
      <c r="U513" s="51"/>
      <c r="V513" s="51"/>
      <c r="W513" s="51"/>
    </row>
    <row r="514" spans="1:23">
      <c r="A514" s="49"/>
      <c r="B514" s="50"/>
      <c r="C514" s="50"/>
      <c r="D514" s="51"/>
      <c r="E514" s="51"/>
      <c r="F514" s="51"/>
      <c r="G514" s="4"/>
      <c r="H514" s="4"/>
      <c r="I514" s="7"/>
      <c r="J514" s="7"/>
      <c r="K514" s="7"/>
      <c r="L514" s="11" t="str">
        <f t="shared" si="14"/>
        <v>$0</v>
      </c>
      <c r="M514" s="37">
        <f t="shared" si="15"/>
        <v>0</v>
      </c>
      <c r="N514" s="41"/>
      <c r="O514" s="9"/>
      <c r="P514" s="90"/>
      <c r="Q514" s="102"/>
      <c r="R514" s="102"/>
      <c r="S514" s="51"/>
      <c r="T514" s="51"/>
      <c r="U514" s="51"/>
      <c r="V514" s="51"/>
      <c r="W514" s="51"/>
    </row>
    <row r="515" spans="1:23">
      <c r="A515" s="49"/>
      <c r="B515" s="50"/>
      <c r="C515" s="50"/>
      <c r="D515" s="51"/>
      <c r="E515" s="51"/>
      <c r="F515" s="51"/>
      <c r="G515" s="4"/>
      <c r="H515" s="4"/>
      <c r="I515" s="7"/>
      <c r="J515" s="7"/>
      <c r="K515" s="7"/>
      <c r="L515" s="11" t="str">
        <f t="shared" si="14"/>
        <v>$0</v>
      </c>
      <c r="M515" s="37">
        <f t="shared" si="15"/>
        <v>0</v>
      </c>
      <c r="N515" s="41"/>
      <c r="O515" s="9"/>
      <c r="P515" s="90"/>
      <c r="Q515" s="102"/>
      <c r="R515" s="102"/>
      <c r="S515" s="51"/>
      <c r="T515" s="51"/>
      <c r="U515" s="51"/>
      <c r="V515" s="51"/>
      <c r="W515" s="51"/>
    </row>
    <row r="516" spans="1:23">
      <c r="A516" s="49"/>
      <c r="B516" s="50"/>
      <c r="C516" s="50"/>
      <c r="D516" s="51"/>
      <c r="E516" s="51"/>
      <c r="F516" s="51"/>
      <c r="G516" s="4"/>
      <c r="H516" s="4"/>
      <c r="I516" s="7"/>
      <c r="J516" s="7"/>
      <c r="K516" s="7"/>
      <c r="L516" s="11" t="str">
        <f t="shared" si="14"/>
        <v>$0</v>
      </c>
      <c r="M516" s="37">
        <f t="shared" si="15"/>
        <v>0</v>
      </c>
      <c r="N516" s="41"/>
      <c r="O516" s="9"/>
      <c r="P516" s="90"/>
      <c r="Q516" s="102"/>
      <c r="R516" s="102"/>
      <c r="S516" s="51"/>
      <c r="T516" s="51"/>
      <c r="U516" s="51"/>
      <c r="V516" s="51"/>
      <c r="W516" s="51"/>
    </row>
    <row r="517" spans="1:23">
      <c r="A517" s="49"/>
      <c r="B517" s="50"/>
      <c r="C517" s="50"/>
      <c r="D517" s="51"/>
      <c r="E517" s="51"/>
      <c r="F517" s="51"/>
      <c r="G517" s="4"/>
      <c r="H517" s="4"/>
      <c r="I517" s="7"/>
      <c r="J517" s="7"/>
      <c r="K517" s="7"/>
      <c r="L517" s="11" t="str">
        <f t="shared" si="14"/>
        <v>$0</v>
      </c>
      <c r="M517" s="37">
        <f t="shared" si="15"/>
        <v>0</v>
      </c>
      <c r="N517" s="41"/>
      <c r="O517" s="9"/>
      <c r="P517" s="90"/>
      <c r="Q517" s="102"/>
      <c r="R517" s="102"/>
      <c r="S517" s="51"/>
      <c r="T517" s="51"/>
      <c r="U517" s="51"/>
      <c r="V517" s="51"/>
      <c r="W517" s="51"/>
    </row>
    <row r="518" spans="1:23">
      <c r="A518" s="49"/>
      <c r="B518" s="50"/>
      <c r="C518" s="50"/>
      <c r="D518" s="51"/>
      <c r="E518" s="51"/>
      <c r="F518" s="51"/>
      <c r="G518" s="4"/>
      <c r="H518" s="4"/>
      <c r="I518" s="7"/>
      <c r="J518" s="7"/>
      <c r="K518" s="7"/>
      <c r="L518" s="11" t="str">
        <f t="shared" ref="L518:L581" si="16">IF(J518="0. Initiate","$51,000",IF(J518="1. Junior Member","$306,000",IF(J518="2. Member","$1,581,000",IF(J518="3. Senior Member","$0",IF(J518="4. Consul Initiate","$0","$0")))))</f>
        <v>$0</v>
      </c>
      <c r="M518" s="37">
        <f t="shared" ref="M518:M581" si="17">L518-N518</f>
        <v>0</v>
      </c>
      <c r="N518" s="41"/>
      <c r="O518" s="9"/>
      <c r="P518" s="90"/>
      <c r="Q518" s="102"/>
      <c r="R518" s="102"/>
      <c r="S518" s="51"/>
      <c r="T518" s="51"/>
      <c r="U518" s="51"/>
      <c r="V518" s="51"/>
      <c r="W518" s="51"/>
    </row>
    <row r="519" spans="1:23">
      <c r="A519" s="49"/>
      <c r="B519" s="50"/>
      <c r="C519" s="50"/>
      <c r="D519" s="51"/>
      <c r="E519" s="51"/>
      <c r="F519" s="51"/>
      <c r="G519" s="4"/>
      <c r="H519" s="4"/>
      <c r="I519" s="7"/>
      <c r="J519" s="7"/>
      <c r="K519" s="7"/>
      <c r="L519" s="11" t="str">
        <f t="shared" si="16"/>
        <v>$0</v>
      </c>
      <c r="M519" s="37">
        <f t="shared" si="17"/>
        <v>0</v>
      </c>
      <c r="N519" s="41"/>
      <c r="O519" s="9"/>
      <c r="P519" s="90"/>
      <c r="Q519" s="102"/>
      <c r="R519" s="102"/>
      <c r="S519" s="51"/>
      <c r="T519" s="51"/>
      <c r="U519" s="51"/>
      <c r="V519" s="51"/>
      <c r="W519" s="51"/>
    </row>
    <row r="520" spans="1:23">
      <c r="A520" s="49"/>
      <c r="B520" s="50"/>
      <c r="C520" s="50"/>
      <c r="D520" s="51"/>
      <c r="E520" s="51"/>
      <c r="F520" s="51"/>
      <c r="G520" s="4"/>
      <c r="H520" s="4"/>
      <c r="I520" s="7"/>
      <c r="J520" s="7"/>
      <c r="K520" s="7"/>
      <c r="L520" s="11" t="str">
        <f t="shared" si="16"/>
        <v>$0</v>
      </c>
      <c r="M520" s="37">
        <f t="shared" si="17"/>
        <v>0</v>
      </c>
      <c r="N520" s="41"/>
      <c r="O520" s="9"/>
      <c r="P520" s="90"/>
      <c r="Q520" s="102"/>
      <c r="R520" s="102"/>
      <c r="S520" s="51"/>
      <c r="T520" s="51"/>
      <c r="U520" s="51"/>
      <c r="V520" s="51"/>
      <c r="W520" s="51"/>
    </row>
    <row r="521" spans="1:23">
      <c r="A521" s="49"/>
      <c r="B521" s="50"/>
      <c r="C521" s="50"/>
      <c r="D521" s="51"/>
      <c r="E521" s="51"/>
      <c r="F521" s="51"/>
      <c r="G521" s="4"/>
      <c r="H521" s="4"/>
      <c r="I521" s="7"/>
      <c r="J521" s="7"/>
      <c r="K521" s="7"/>
      <c r="L521" s="11" t="str">
        <f t="shared" si="16"/>
        <v>$0</v>
      </c>
      <c r="M521" s="37">
        <f t="shared" si="17"/>
        <v>0</v>
      </c>
      <c r="N521" s="41"/>
      <c r="O521" s="9"/>
      <c r="P521" s="90"/>
      <c r="Q521" s="102"/>
      <c r="R521" s="102"/>
      <c r="S521" s="51"/>
      <c r="T521" s="51"/>
      <c r="U521" s="51"/>
      <c r="V521" s="51"/>
      <c r="W521" s="51"/>
    </row>
    <row r="522" spans="1:23">
      <c r="A522" s="49"/>
      <c r="B522" s="50"/>
      <c r="C522" s="50"/>
      <c r="D522" s="51"/>
      <c r="E522" s="51"/>
      <c r="F522" s="51"/>
      <c r="G522" s="4"/>
      <c r="H522" s="4"/>
      <c r="I522" s="7"/>
      <c r="J522" s="7"/>
      <c r="K522" s="7"/>
      <c r="L522" s="11" t="str">
        <f t="shared" si="16"/>
        <v>$0</v>
      </c>
      <c r="M522" s="37">
        <f t="shared" si="17"/>
        <v>0</v>
      </c>
      <c r="N522" s="41"/>
      <c r="O522" s="9"/>
      <c r="P522" s="90"/>
      <c r="Q522" s="102"/>
      <c r="R522" s="102"/>
      <c r="S522" s="51"/>
      <c r="T522" s="51"/>
      <c r="U522" s="51"/>
      <c r="V522" s="51"/>
      <c r="W522" s="51"/>
    </row>
    <row r="523" spans="1:23">
      <c r="A523" s="49"/>
      <c r="B523" s="50"/>
      <c r="C523" s="50"/>
      <c r="D523" s="51"/>
      <c r="E523" s="51"/>
      <c r="F523" s="51"/>
      <c r="G523" s="4"/>
      <c r="H523" s="4"/>
      <c r="I523" s="7"/>
      <c r="J523" s="7"/>
      <c r="K523" s="7"/>
      <c r="L523" s="11" t="str">
        <f t="shared" si="16"/>
        <v>$0</v>
      </c>
      <c r="M523" s="37">
        <f t="shared" si="17"/>
        <v>0</v>
      </c>
      <c r="N523" s="41"/>
      <c r="O523" s="9"/>
      <c r="P523" s="90"/>
      <c r="Q523" s="102"/>
      <c r="R523" s="102"/>
      <c r="S523" s="51"/>
      <c r="T523" s="51"/>
      <c r="U523" s="51"/>
      <c r="V523" s="51"/>
      <c r="W523" s="51"/>
    </row>
    <row r="524" spans="1:23">
      <c r="A524" s="49"/>
      <c r="B524" s="50"/>
      <c r="C524" s="50"/>
      <c r="D524" s="51"/>
      <c r="E524" s="51"/>
      <c r="F524" s="51"/>
      <c r="G524" s="4"/>
      <c r="H524" s="4"/>
      <c r="I524" s="7"/>
      <c r="J524" s="7"/>
      <c r="K524" s="7"/>
      <c r="L524" s="11" t="str">
        <f t="shared" si="16"/>
        <v>$0</v>
      </c>
      <c r="M524" s="37">
        <f t="shared" si="17"/>
        <v>0</v>
      </c>
      <c r="N524" s="41"/>
      <c r="O524" s="9"/>
      <c r="P524" s="90"/>
      <c r="Q524" s="102"/>
      <c r="R524" s="102"/>
      <c r="S524" s="51"/>
      <c r="T524" s="51"/>
      <c r="U524" s="51"/>
      <c r="V524" s="51"/>
      <c r="W524" s="51"/>
    </row>
    <row r="525" spans="1:23">
      <c r="A525" s="49"/>
      <c r="B525" s="50"/>
      <c r="C525" s="50"/>
      <c r="D525" s="51"/>
      <c r="E525" s="51"/>
      <c r="F525" s="51"/>
      <c r="G525" s="4"/>
      <c r="H525" s="4"/>
      <c r="I525" s="7"/>
      <c r="J525" s="7"/>
      <c r="K525" s="7"/>
      <c r="L525" s="11" t="str">
        <f t="shared" si="16"/>
        <v>$0</v>
      </c>
      <c r="M525" s="37">
        <f t="shared" si="17"/>
        <v>0</v>
      </c>
      <c r="N525" s="41"/>
      <c r="O525" s="9"/>
      <c r="P525" s="90"/>
      <c r="Q525" s="102"/>
      <c r="R525" s="102"/>
      <c r="S525" s="51"/>
      <c r="T525" s="51"/>
      <c r="U525" s="51"/>
      <c r="V525" s="51"/>
      <c r="W525" s="51"/>
    </row>
    <row r="526" spans="1:23">
      <c r="A526" s="49"/>
      <c r="B526" s="50"/>
      <c r="C526" s="50"/>
      <c r="D526" s="51"/>
      <c r="E526" s="51"/>
      <c r="F526" s="51"/>
      <c r="G526" s="4"/>
      <c r="H526" s="4"/>
      <c r="I526" s="7"/>
      <c r="J526" s="7"/>
      <c r="K526" s="7"/>
      <c r="L526" s="11" t="str">
        <f t="shared" si="16"/>
        <v>$0</v>
      </c>
      <c r="M526" s="37">
        <f t="shared" si="17"/>
        <v>0</v>
      </c>
      <c r="N526" s="41"/>
      <c r="O526" s="9"/>
      <c r="P526" s="90"/>
      <c r="Q526" s="102"/>
      <c r="R526" s="102"/>
      <c r="S526" s="51"/>
      <c r="T526" s="51"/>
      <c r="U526" s="51"/>
      <c r="V526" s="51"/>
      <c r="W526" s="51"/>
    </row>
    <row r="527" spans="1:23">
      <c r="A527" s="49"/>
      <c r="B527" s="50"/>
      <c r="C527" s="50"/>
      <c r="D527" s="51"/>
      <c r="E527" s="51"/>
      <c r="F527" s="51"/>
      <c r="G527" s="4"/>
      <c r="H527" s="4"/>
      <c r="I527" s="7"/>
      <c r="J527" s="7"/>
      <c r="K527" s="7"/>
      <c r="L527" s="11" t="str">
        <f t="shared" si="16"/>
        <v>$0</v>
      </c>
      <c r="M527" s="37">
        <f t="shared" si="17"/>
        <v>0</v>
      </c>
      <c r="N527" s="41"/>
      <c r="O527" s="9"/>
      <c r="P527" s="90"/>
      <c r="Q527" s="102"/>
      <c r="R527" s="102"/>
      <c r="S527" s="51"/>
      <c r="T527" s="51"/>
      <c r="U527" s="51"/>
      <c r="V527" s="51"/>
      <c r="W527" s="51"/>
    </row>
    <row r="528" spans="1:23">
      <c r="A528" s="49"/>
      <c r="B528" s="50"/>
      <c r="C528" s="50"/>
      <c r="D528" s="51"/>
      <c r="E528" s="51"/>
      <c r="F528" s="51"/>
      <c r="G528" s="4"/>
      <c r="H528" s="4"/>
      <c r="I528" s="7"/>
      <c r="J528" s="7"/>
      <c r="K528" s="7"/>
      <c r="L528" s="11" t="str">
        <f t="shared" si="16"/>
        <v>$0</v>
      </c>
      <c r="M528" s="37">
        <f t="shared" si="17"/>
        <v>0</v>
      </c>
      <c r="N528" s="41"/>
      <c r="O528" s="9"/>
      <c r="P528" s="90"/>
      <c r="Q528" s="102"/>
      <c r="R528" s="102"/>
      <c r="S528" s="51"/>
      <c r="T528" s="51"/>
      <c r="U528" s="51"/>
      <c r="V528" s="51"/>
      <c r="W528" s="51"/>
    </row>
    <row r="529" spans="1:23">
      <c r="A529" s="49"/>
      <c r="B529" s="50"/>
      <c r="C529" s="50"/>
      <c r="D529" s="51"/>
      <c r="E529" s="51"/>
      <c r="F529" s="51"/>
      <c r="G529" s="4"/>
      <c r="H529" s="4"/>
      <c r="I529" s="7"/>
      <c r="J529" s="7"/>
      <c r="K529" s="7"/>
      <c r="L529" s="11" t="str">
        <f t="shared" si="16"/>
        <v>$0</v>
      </c>
      <c r="M529" s="37">
        <f t="shared" si="17"/>
        <v>0</v>
      </c>
      <c r="N529" s="41"/>
      <c r="O529" s="9"/>
      <c r="P529" s="90"/>
      <c r="Q529" s="102"/>
      <c r="R529" s="102"/>
      <c r="S529" s="51"/>
      <c r="T529" s="51"/>
      <c r="U529" s="51"/>
      <c r="V529" s="51"/>
      <c r="W529" s="51"/>
    </row>
    <row r="530" spans="1:23">
      <c r="A530" s="49"/>
      <c r="B530" s="50"/>
      <c r="C530" s="50"/>
      <c r="D530" s="51"/>
      <c r="E530" s="51"/>
      <c r="F530" s="51"/>
      <c r="G530" s="4"/>
      <c r="H530" s="4"/>
      <c r="I530" s="7"/>
      <c r="J530" s="7"/>
      <c r="K530" s="7"/>
      <c r="L530" s="11" t="str">
        <f t="shared" si="16"/>
        <v>$0</v>
      </c>
      <c r="M530" s="37">
        <f t="shared" si="17"/>
        <v>0</v>
      </c>
      <c r="N530" s="41"/>
      <c r="O530" s="9"/>
      <c r="P530" s="90"/>
      <c r="Q530" s="102"/>
      <c r="R530" s="102"/>
      <c r="S530" s="51"/>
      <c r="T530" s="51"/>
      <c r="U530" s="51"/>
      <c r="V530" s="51"/>
      <c r="W530" s="51"/>
    </row>
    <row r="531" spans="1:23">
      <c r="A531" s="49"/>
      <c r="B531" s="50"/>
      <c r="C531" s="50"/>
      <c r="D531" s="51"/>
      <c r="E531" s="51"/>
      <c r="F531" s="51"/>
      <c r="G531" s="4"/>
      <c r="H531" s="4"/>
      <c r="I531" s="7"/>
      <c r="J531" s="7"/>
      <c r="K531" s="7"/>
      <c r="L531" s="11" t="str">
        <f t="shared" si="16"/>
        <v>$0</v>
      </c>
      <c r="M531" s="37">
        <f t="shared" si="17"/>
        <v>0</v>
      </c>
      <c r="N531" s="41"/>
      <c r="O531" s="9"/>
      <c r="P531" s="90"/>
      <c r="Q531" s="102"/>
      <c r="R531" s="102"/>
      <c r="S531" s="51"/>
      <c r="T531" s="51"/>
      <c r="U531" s="51"/>
      <c r="V531" s="51"/>
      <c r="W531" s="51"/>
    </row>
    <row r="532" spans="1:23">
      <c r="A532" s="49"/>
      <c r="B532" s="50"/>
      <c r="C532" s="50"/>
      <c r="D532" s="51"/>
      <c r="E532" s="51"/>
      <c r="F532" s="51"/>
      <c r="G532" s="4"/>
      <c r="H532" s="4"/>
      <c r="I532" s="7"/>
      <c r="J532" s="7"/>
      <c r="K532" s="7"/>
      <c r="L532" s="11" t="str">
        <f t="shared" si="16"/>
        <v>$0</v>
      </c>
      <c r="M532" s="37">
        <f t="shared" si="17"/>
        <v>0</v>
      </c>
      <c r="N532" s="41"/>
      <c r="O532" s="9"/>
      <c r="P532" s="90"/>
      <c r="Q532" s="102"/>
      <c r="R532" s="102"/>
      <c r="S532" s="51"/>
      <c r="T532" s="51"/>
      <c r="U532" s="51"/>
      <c r="V532" s="51"/>
      <c r="W532" s="51"/>
    </row>
    <row r="533" spans="1:23">
      <c r="A533" s="49"/>
      <c r="B533" s="50"/>
      <c r="C533" s="50"/>
      <c r="D533" s="51"/>
      <c r="E533" s="51"/>
      <c r="F533" s="51"/>
      <c r="G533" s="4"/>
      <c r="H533" s="4"/>
      <c r="I533" s="7"/>
      <c r="J533" s="7"/>
      <c r="K533" s="7"/>
      <c r="L533" s="11" t="str">
        <f t="shared" si="16"/>
        <v>$0</v>
      </c>
      <c r="M533" s="37">
        <f t="shared" si="17"/>
        <v>0</v>
      </c>
      <c r="N533" s="41"/>
      <c r="O533" s="9"/>
      <c r="P533" s="90"/>
      <c r="Q533" s="102"/>
      <c r="R533" s="102"/>
      <c r="S533" s="51"/>
      <c r="T533" s="51"/>
      <c r="U533" s="51"/>
      <c r="V533" s="51"/>
      <c r="W533" s="51"/>
    </row>
    <row r="534" spans="1:23">
      <c r="A534" s="49"/>
      <c r="B534" s="50"/>
      <c r="C534" s="50"/>
      <c r="D534" s="51"/>
      <c r="E534" s="51"/>
      <c r="F534" s="51"/>
      <c r="G534" s="4"/>
      <c r="H534" s="4"/>
      <c r="I534" s="7"/>
      <c r="J534" s="7"/>
      <c r="K534" s="7"/>
      <c r="L534" s="11" t="str">
        <f t="shared" si="16"/>
        <v>$0</v>
      </c>
      <c r="M534" s="37">
        <f t="shared" si="17"/>
        <v>0</v>
      </c>
      <c r="N534" s="41"/>
      <c r="O534" s="9"/>
      <c r="P534" s="90"/>
      <c r="Q534" s="102"/>
      <c r="R534" s="102"/>
      <c r="S534" s="51"/>
      <c r="T534" s="51"/>
      <c r="U534" s="51"/>
      <c r="V534" s="51"/>
      <c r="W534" s="51"/>
    </row>
    <row r="535" spans="1:23">
      <c r="A535" s="49"/>
      <c r="B535" s="50"/>
      <c r="C535" s="50"/>
      <c r="D535" s="51"/>
      <c r="E535" s="51"/>
      <c r="F535" s="51"/>
      <c r="G535" s="4"/>
      <c r="H535" s="4"/>
      <c r="I535" s="7"/>
      <c r="J535" s="7"/>
      <c r="K535" s="7"/>
      <c r="L535" s="11" t="str">
        <f t="shared" si="16"/>
        <v>$0</v>
      </c>
      <c r="M535" s="37">
        <f t="shared" si="17"/>
        <v>0</v>
      </c>
      <c r="N535" s="41"/>
      <c r="O535" s="9"/>
      <c r="P535" s="90"/>
      <c r="Q535" s="102"/>
      <c r="R535" s="102"/>
      <c r="S535" s="51"/>
      <c r="T535" s="51"/>
      <c r="U535" s="51"/>
      <c r="V535" s="51"/>
      <c r="W535" s="51"/>
    </row>
    <row r="536" spans="1:23">
      <c r="A536" s="49"/>
      <c r="B536" s="50"/>
      <c r="C536" s="50"/>
      <c r="D536" s="51"/>
      <c r="E536" s="51"/>
      <c r="F536" s="51"/>
      <c r="G536" s="4"/>
      <c r="H536" s="4"/>
      <c r="I536" s="7"/>
      <c r="J536" s="7"/>
      <c r="K536" s="7"/>
      <c r="L536" s="11" t="str">
        <f t="shared" si="16"/>
        <v>$0</v>
      </c>
      <c r="M536" s="37">
        <f t="shared" si="17"/>
        <v>0</v>
      </c>
      <c r="N536" s="41"/>
      <c r="O536" s="9"/>
      <c r="P536" s="90"/>
      <c r="Q536" s="102"/>
      <c r="R536" s="102"/>
      <c r="S536" s="51"/>
      <c r="T536" s="51"/>
      <c r="U536" s="51"/>
      <c r="V536" s="51"/>
      <c r="W536" s="51"/>
    </row>
    <row r="537" spans="1:23">
      <c r="A537" s="49"/>
      <c r="B537" s="50"/>
      <c r="C537" s="50"/>
      <c r="D537" s="51"/>
      <c r="E537" s="51"/>
      <c r="F537" s="51"/>
      <c r="G537" s="4"/>
      <c r="H537" s="4"/>
      <c r="I537" s="7"/>
      <c r="J537" s="7"/>
      <c r="K537" s="7"/>
      <c r="L537" s="11" t="str">
        <f t="shared" si="16"/>
        <v>$0</v>
      </c>
      <c r="M537" s="37">
        <f t="shared" si="17"/>
        <v>0</v>
      </c>
      <c r="N537" s="41"/>
      <c r="O537" s="9"/>
      <c r="P537" s="90"/>
      <c r="Q537" s="102"/>
      <c r="R537" s="102"/>
      <c r="S537" s="51"/>
      <c r="T537" s="51"/>
      <c r="U537" s="51"/>
      <c r="V537" s="51"/>
      <c r="W537" s="51"/>
    </row>
    <row r="538" spans="1:23">
      <c r="A538" s="49"/>
      <c r="B538" s="50"/>
      <c r="C538" s="50"/>
      <c r="D538" s="51"/>
      <c r="E538" s="51"/>
      <c r="F538" s="51"/>
      <c r="G538" s="4"/>
      <c r="H538" s="4"/>
      <c r="I538" s="7"/>
      <c r="J538" s="7"/>
      <c r="K538" s="7"/>
      <c r="L538" s="11" t="str">
        <f t="shared" si="16"/>
        <v>$0</v>
      </c>
      <c r="M538" s="37">
        <f t="shared" si="17"/>
        <v>0</v>
      </c>
      <c r="N538" s="41"/>
      <c r="O538" s="9"/>
      <c r="P538" s="90"/>
      <c r="Q538" s="102"/>
      <c r="R538" s="102"/>
      <c r="S538" s="51"/>
      <c r="T538" s="51"/>
      <c r="U538" s="51"/>
      <c r="V538" s="51"/>
      <c r="W538" s="51"/>
    </row>
    <row r="539" spans="1:23">
      <c r="A539" s="49"/>
      <c r="B539" s="50"/>
      <c r="C539" s="50"/>
      <c r="D539" s="51"/>
      <c r="E539" s="51"/>
      <c r="F539" s="51"/>
      <c r="G539" s="4"/>
      <c r="H539" s="4"/>
      <c r="I539" s="7"/>
      <c r="J539" s="7"/>
      <c r="K539" s="7"/>
      <c r="L539" s="11" t="str">
        <f t="shared" si="16"/>
        <v>$0</v>
      </c>
      <c r="M539" s="37">
        <f t="shared" si="17"/>
        <v>0</v>
      </c>
      <c r="N539" s="41"/>
      <c r="O539" s="9"/>
      <c r="P539" s="90"/>
      <c r="Q539" s="102"/>
      <c r="R539" s="102"/>
      <c r="S539" s="51"/>
      <c r="T539" s="51"/>
      <c r="U539" s="51"/>
      <c r="V539" s="51"/>
      <c r="W539" s="51"/>
    </row>
    <row r="540" spans="1:23">
      <c r="A540" s="49"/>
      <c r="B540" s="50"/>
      <c r="C540" s="50"/>
      <c r="D540" s="51"/>
      <c r="E540" s="51"/>
      <c r="F540" s="51"/>
      <c r="G540" s="4"/>
      <c r="H540" s="4"/>
      <c r="I540" s="7"/>
      <c r="J540" s="7"/>
      <c r="K540" s="7"/>
      <c r="L540" s="11" t="str">
        <f t="shared" si="16"/>
        <v>$0</v>
      </c>
      <c r="M540" s="37">
        <f t="shared" si="17"/>
        <v>0</v>
      </c>
      <c r="N540" s="41"/>
      <c r="O540" s="9"/>
      <c r="P540" s="90"/>
      <c r="Q540" s="102"/>
      <c r="R540" s="102"/>
      <c r="S540" s="51"/>
      <c r="T540" s="51"/>
      <c r="U540" s="51"/>
      <c r="V540" s="51"/>
      <c r="W540" s="51"/>
    </row>
    <row r="541" spans="1:23">
      <c r="A541" s="49"/>
      <c r="B541" s="50"/>
      <c r="C541" s="50"/>
      <c r="D541" s="51"/>
      <c r="E541" s="51"/>
      <c r="F541" s="51"/>
      <c r="G541" s="4"/>
      <c r="H541" s="4"/>
      <c r="I541" s="7"/>
      <c r="J541" s="7"/>
      <c r="K541" s="7"/>
      <c r="L541" s="11" t="str">
        <f t="shared" si="16"/>
        <v>$0</v>
      </c>
      <c r="M541" s="37">
        <f t="shared" si="17"/>
        <v>0</v>
      </c>
      <c r="N541" s="41"/>
      <c r="O541" s="9"/>
      <c r="P541" s="90"/>
      <c r="Q541" s="102"/>
      <c r="R541" s="102"/>
      <c r="S541" s="51"/>
      <c r="T541" s="51"/>
      <c r="U541" s="51"/>
      <c r="V541" s="51"/>
      <c r="W541" s="51"/>
    </row>
    <row r="542" spans="1:23">
      <c r="A542" s="49"/>
      <c r="B542" s="50"/>
      <c r="C542" s="50"/>
      <c r="D542" s="51"/>
      <c r="E542" s="51"/>
      <c r="F542" s="51"/>
      <c r="G542" s="4"/>
      <c r="H542" s="4"/>
      <c r="I542" s="7"/>
      <c r="J542" s="7"/>
      <c r="K542" s="7"/>
      <c r="L542" s="11" t="str">
        <f t="shared" si="16"/>
        <v>$0</v>
      </c>
      <c r="M542" s="37">
        <f t="shared" si="17"/>
        <v>0</v>
      </c>
      <c r="N542" s="41"/>
      <c r="O542" s="9"/>
      <c r="P542" s="90"/>
      <c r="Q542" s="102"/>
      <c r="R542" s="102"/>
      <c r="S542" s="51"/>
      <c r="T542" s="51"/>
      <c r="U542" s="51"/>
      <c r="V542" s="51"/>
      <c r="W542" s="51"/>
    </row>
    <row r="543" spans="1:23">
      <c r="A543" s="49"/>
      <c r="B543" s="50"/>
      <c r="C543" s="50"/>
      <c r="D543" s="51"/>
      <c r="E543" s="51"/>
      <c r="F543" s="51"/>
      <c r="G543" s="4"/>
      <c r="H543" s="4"/>
      <c r="I543" s="7"/>
      <c r="J543" s="7"/>
      <c r="K543" s="7"/>
      <c r="L543" s="11" t="str">
        <f t="shared" si="16"/>
        <v>$0</v>
      </c>
      <c r="M543" s="37">
        <f t="shared" si="17"/>
        <v>0</v>
      </c>
      <c r="N543" s="41"/>
      <c r="O543" s="9"/>
      <c r="P543" s="90"/>
      <c r="Q543" s="102"/>
      <c r="R543" s="102"/>
      <c r="S543" s="51"/>
      <c r="T543" s="51"/>
      <c r="U543" s="51"/>
      <c r="V543" s="51"/>
      <c r="W543" s="51"/>
    </row>
    <row r="544" spans="1:23">
      <c r="A544" s="49"/>
      <c r="B544" s="50"/>
      <c r="C544" s="50"/>
      <c r="D544" s="51"/>
      <c r="E544" s="51"/>
      <c r="F544" s="51"/>
      <c r="G544" s="4"/>
      <c r="H544" s="4"/>
      <c r="I544" s="7"/>
      <c r="J544" s="7"/>
      <c r="K544" s="7"/>
      <c r="L544" s="11" t="str">
        <f t="shared" si="16"/>
        <v>$0</v>
      </c>
      <c r="M544" s="37">
        <f t="shared" si="17"/>
        <v>0</v>
      </c>
      <c r="N544" s="41"/>
      <c r="O544" s="9"/>
      <c r="P544" s="90"/>
      <c r="Q544" s="102"/>
      <c r="R544" s="102"/>
      <c r="S544" s="51"/>
      <c r="T544" s="51"/>
      <c r="U544" s="51"/>
      <c r="V544" s="51"/>
      <c r="W544" s="51"/>
    </row>
    <row r="545" spans="1:23">
      <c r="A545" s="49"/>
      <c r="B545" s="50"/>
      <c r="C545" s="50"/>
      <c r="D545" s="51"/>
      <c r="E545" s="51"/>
      <c r="F545" s="51"/>
      <c r="G545" s="4"/>
      <c r="H545" s="4"/>
      <c r="I545" s="7"/>
      <c r="J545" s="7"/>
      <c r="K545" s="7"/>
      <c r="L545" s="11" t="str">
        <f t="shared" si="16"/>
        <v>$0</v>
      </c>
      <c r="M545" s="37">
        <f t="shared" si="17"/>
        <v>0</v>
      </c>
      <c r="N545" s="41"/>
      <c r="O545" s="9"/>
      <c r="P545" s="90"/>
      <c r="Q545" s="102"/>
      <c r="R545" s="102"/>
      <c r="S545" s="51"/>
      <c r="T545" s="51"/>
      <c r="U545" s="51"/>
      <c r="V545" s="51"/>
      <c r="W545" s="51"/>
    </row>
    <row r="546" spans="1:23">
      <c r="A546" s="49"/>
      <c r="B546" s="50"/>
      <c r="C546" s="50"/>
      <c r="D546" s="51"/>
      <c r="E546" s="51"/>
      <c r="F546" s="51"/>
      <c r="G546" s="4"/>
      <c r="H546" s="4"/>
      <c r="I546" s="7"/>
      <c r="J546" s="7"/>
      <c r="K546" s="7"/>
      <c r="L546" s="11" t="str">
        <f t="shared" si="16"/>
        <v>$0</v>
      </c>
      <c r="M546" s="37">
        <f t="shared" si="17"/>
        <v>0</v>
      </c>
      <c r="N546" s="41"/>
      <c r="O546" s="9"/>
      <c r="P546" s="90"/>
      <c r="Q546" s="102"/>
      <c r="R546" s="102"/>
      <c r="S546" s="51"/>
      <c r="T546" s="51"/>
      <c r="U546" s="51"/>
      <c r="V546" s="51"/>
      <c r="W546" s="51"/>
    </row>
    <row r="547" spans="1:23">
      <c r="A547" s="49"/>
      <c r="B547" s="50"/>
      <c r="C547" s="50"/>
      <c r="D547" s="51"/>
      <c r="E547" s="51"/>
      <c r="F547" s="51"/>
      <c r="G547" s="4"/>
      <c r="H547" s="4"/>
      <c r="I547" s="7"/>
      <c r="J547" s="7"/>
      <c r="K547" s="7"/>
      <c r="L547" s="11" t="str">
        <f t="shared" si="16"/>
        <v>$0</v>
      </c>
      <c r="M547" s="37">
        <f t="shared" si="17"/>
        <v>0</v>
      </c>
      <c r="N547" s="41"/>
      <c r="O547" s="9"/>
      <c r="P547" s="90"/>
      <c r="Q547" s="102"/>
      <c r="R547" s="102"/>
      <c r="S547" s="51"/>
      <c r="T547" s="51"/>
      <c r="U547" s="51"/>
      <c r="V547" s="51"/>
      <c r="W547" s="51"/>
    </row>
    <row r="548" spans="1:23">
      <c r="A548" s="49"/>
      <c r="B548" s="50"/>
      <c r="C548" s="50"/>
      <c r="D548" s="51"/>
      <c r="E548" s="51"/>
      <c r="F548" s="51"/>
      <c r="G548" s="4"/>
      <c r="H548" s="4"/>
      <c r="I548" s="7"/>
      <c r="J548" s="7"/>
      <c r="K548" s="7"/>
      <c r="L548" s="11" t="str">
        <f t="shared" si="16"/>
        <v>$0</v>
      </c>
      <c r="M548" s="37">
        <f t="shared" si="17"/>
        <v>0</v>
      </c>
      <c r="N548" s="41"/>
      <c r="O548" s="9"/>
      <c r="P548" s="90"/>
      <c r="Q548" s="102"/>
      <c r="R548" s="102"/>
      <c r="S548" s="51"/>
      <c r="T548" s="51"/>
      <c r="U548" s="51"/>
      <c r="V548" s="51"/>
      <c r="W548" s="51"/>
    </row>
    <row r="549" spans="1:23">
      <c r="A549" s="49"/>
      <c r="B549" s="50"/>
      <c r="C549" s="50"/>
      <c r="D549" s="51"/>
      <c r="E549" s="51"/>
      <c r="F549" s="51"/>
      <c r="G549" s="4"/>
      <c r="H549" s="4"/>
      <c r="I549" s="7"/>
      <c r="J549" s="7"/>
      <c r="K549" s="7"/>
      <c r="L549" s="11" t="str">
        <f t="shared" si="16"/>
        <v>$0</v>
      </c>
      <c r="M549" s="37">
        <f t="shared" si="17"/>
        <v>0</v>
      </c>
      <c r="N549" s="41"/>
      <c r="O549" s="9"/>
      <c r="P549" s="90"/>
      <c r="Q549" s="102"/>
      <c r="R549" s="102"/>
      <c r="S549" s="51"/>
      <c r="T549" s="51"/>
      <c r="U549" s="51"/>
      <c r="V549" s="51"/>
      <c r="W549" s="51"/>
    </row>
    <row r="550" spans="1:23">
      <c r="A550" s="49"/>
      <c r="B550" s="50"/>
      <c r="C550" s="50"/>
      <c r="D550" s="51"/>
      <c r="E550" s="51"/>
      <c r="F550" s="51"/>
      <c r="G550" s="4"/>
      <c r="H550" s="4"/>
      <c r="I550" s="7"/>
      <c r="J550" s="7"/>
      <c r="K550" s="7"/>
      <c r="L550" s="11" t="str">
        <f t="shared" si="16"/>
        <v>$0</v>
      </c>
      <c r="M550" s="37">
        <f t="shared" si="17"/>
        <v>0</v>
      </c>
      <c r="N550" s="41"/>
      <c r="O550" s="9"/>
      <c r="P550" s="90"/>
      <c r="Q550" s="102"/>
      <c r="R550" s="102"/>
      <c r="S550" s="51"/>
      <c r="T550" s="51"/>
      <c r="U550" s="51"/>
      <c r="V550" s="51"/>
      <c r="W550" s="51"/>
    </row>
    <row r="551" spans="1:23">
      <c r="A551" s="49"/>
      <c r="B551" s="50"/>
      <c r="C551" s="50"/>
      <c r="D551" s="51"/>
      <c r="E551" s="51"/>
      <c r="F551" s="51"/>
      <c r="G551" s="4"/>
      <c r="H551" s="4"/>
      <c r="I551" s="7"/>
      <c r="J551" s="7"/>
      <c r="K551" s="7"/>
      <c r="L551" s="11" t="str">
        <f t="shared" si="16"/>
        <v>$0</v>
      </c>
      <c r="M551" s="37">
        <f t="shared" si="17"/>
        <v>0</v>
      </c>
      <c r="N551" s="41"/>
      <c r="O551" s="9"/>
      <c r="P551" s="90"/>
      <c r="Q551" s="102"/>
      <c r="R551" s="102"/>
      <c r="S551" s="51"/>
      <c r="T551" s="51"/>
      <c r="U551" s="51"/>
      <c r="V551" s="51"/>
      <c r="W551" s="51"/>
    </row>
    <row r="552" spans="1:23">
      <c r="A552" s="49"/>
      <c r="B552" s="50"/>
      <c r="C552" s="50"/>
      <c r="D552" s="51"/>
      <c r="E552" s="51"/>
      <c r="F552" s="51"/>
      <c r="G552" s="4"/>
      <c r="H552" s="4"/>
      <c r="I552" s="7"/>
      <c r="J552" s="7"/>
      <c r="K552" s="7"/>
      <c r="L552" s="11" t="str">
        <f t="shared" si="16"/>
        <v>$0</v>
      </c>
      <c r="M552" s="37">
        <f t="shared" si="17"/>
        <v>0</v>
      </c>
      <c r="N552" s="41"/>
      <c r="O552" s="9"/>
      <c r="P552" s="90"/>
      <c r="Q552" s="102"/>
      <c r="R552" s="102"/>
      <c r="S552" s="51"/>
      <c r="T552" s="51"/>
      <c r="U552" s="51"/>
      <c r="V552" s="51"/>
      <c r="W552" s="51"/>
    </row>
    <row r="553" spans="1:23">
      <c r="A553" s="49"/>
      <c r="B553" s="50"/>
      <c r="C553" s="50"/>
      <c r="D553" s="51"/>
      <c r="E553" s="51"/>
      <c r="F553" s="51"/>
      <c r="G553" s="4"/>
      <c r="H553" s="4"/>
      <c r="I553" s="7"/>
      <c r="J553" s="7"/>
      <c r="K553" s="7"/>
      <c r="L553" s="11" t="str">
        <f t="shared" si="16"/>
        <v>$0</v>
      </c>
      <c r="M553" s="37">
        <f t="shared" si="17"/>
        <v>0</v>
      </c>
      <c r="N553" s="41"/>
      <c r="O553" s="9"/>
      <c r="P553" s="90"/>
      <c r="Q553" s="102"/>
      <c r="R553" s="102"/>
      <c r="S553" s="51"/>
      <c r="T553" s="51"/>
      <c r="U553" s="51"/>
      <c r="V553" s="51"/>
      <c r="W553" s="51"/>
    </row>
    <row r="554" spans="1:23">
      <c r="A554" s="49"/>
      <c r="B554" s="50"/>
      <c r="C554" s="50"/>
      <c r="D554" s="51"/>
      <c r="E554" s="51"/>
      <c r="F554" s="51"/>
      <c r="G554" s="4"/>
      <c r="H554" s="4"/>
      <c r="I554" s="7"/>
      <c r="J554" s="7"/>
      <c r="K554" s="7"/>
      <c r="L554" s="11" t="str">
        <f t="shared" si="16"/>
        <v>$0</v>
      </c>
      <c r="M554" s="37">
        <f t="shared" si="17"/>
        <v>0</v>
      </c>
      <c r="N554" s="41"/>
      <c r="O554" s="9"/>
      <c r="P554" s="90"/>
      <c r="Q554" s="102"/>
      <c r="R554" s="102"/>
      <c r="S554" s="51"/>
      <c r="T554" s="51"/>
      <c r="U554" s="51"/>
      <c r="V554" s="51"/>
      <c r="W554" s="51"/>
    </row>
    <row r="555" spans="1:23">
      <c r="A555" s="49"/>
      <c r="B555" s="50"/>
      <c r="C555" s="50"/>
      <c r="D555" s="51"/>
      <c r="E555" s="51"/>
      <c r="F555" s="51"/>
      <c r="G555" s="4"/>
      <c r="H555" s="4"/>
      <c r="I555" s="7"/>
      <c r="J555" s="7"/>
      <c r="K555" s="7"/>
      <c r="L555" s="11" t="str">
        <f t="shared" si="16"/>
        <v>$0</v>
      </c>
      <c r="M555" s="37">
        <f t="shared" si="17"/>
        <v>0</v>
      </c>
      <c r="N555" s="41"/>
      <c r="O555" s="9"/>
      <c r="P555" s="90"/>
      <c r="Q555" s="102"/>
      <c r="R555" s="102"/>
      <c r="S555" s="51"/>
      <c r="T555" s="51"/>
      <c r="U555" s="51"/>
      <c r="V555" s="51"/>
      <c r="W555" s="51"/>
    </row>
    <row r="556" spans="1:23">
      <c r="A556" s="49"/>
      <c r="B556" s="50"/>
      <c r="C556" s="50"/>
      <c r="D556" s="51"/>
      <c r="E556" s="51"/>
      <c r="F556" s="51"/>
      <c r="G556" s="4"/>
      <c r="H556" s="4"/>
      <c r="I556" s="7"/>
      <c r="J556" s="7"/>
      <c r="K556" s="7"/>
      <c r="L556" s="11" t="str">
        <f t="shared" si="16"/>
        <v>$0</v>
      </c>
      <c r="M556" s="37">
        <f t="shared" si="17"/>
        <v>0</v>
      </c>
      <c r="N556" s="41"/>
      <c r="O556" s="9"/>
      <c r="P556" s="90"/>
      <c r="Q556" s="102"/>
      <c r="R556" s="102"/>
      <c r="S556" s="51"/>
      <c r="T556" s="51"/>
      <c r="U556" s="51"/>
      <c r="V556" s="51"/>
      <c r="W556" s="51"/>
    </row>
    <row r="557" spans="1:23">
      <c r="A557" s="49"/>
      <c r="B557" s="50"/>
      <c r="C557" s="50"/>
      <c r="D557" s="51"/>
      <c r="E557" s="51"/>
      <c r="F557" s="51"/>
      <c r="G557" s="4"/>
      <c r="H557" s="4"/>
      <c r="I557" s="7"/>
      <c r="J557" s="7"/>
      <c r="K557" s="7"/>
      <c r="L557" s="11" t="str">
        <f t="shared" si="16"/>
        <v>$0</v>
      </c>
      <c r="M557" s="37">
        <f t="shared" si="17"/>
        <v>0</v>
      </c>
      <c r="N557" s="41"/>
      <c r="O557" s="9"/>
      <c r="P557" s="90"/>
      <c r="Q557" s="102"/>
      <c r="R557" s="102"/>
      <c r="S557" s="51"/>
      <c r="T557" s="51"/>
      <c r="U557" s="51"/>
      <c r="V557" s="51"/>
      <c r="W557" s="51"/>
    </row>
    <row r="558" spans="1:23">
      <c r="A558" s="49"/>
      <c r="B558" s="50"/>
      <c r="C558" s="50"/>
      <c r="D558" s="51"/>
      <c r="E558" s="51"/>
      <c r="F558" s="51"/>
      <c r="G558" s="4"/>
      <c r="H558" s="4"/>
      <c r="I558" s="7"/>
      <c r="J558" s="7"/>
      <c r="K558" s="7"/>
      <c r="L558" s="11" t="str">
        <f t="shared" si="16"/>
        <v>$0</v>
      </c>
      <c r="M558" s="37">
        <f t="shared" si="17"/>
        <v>0</v>
      </c>
      <c r="N558" s="41"/>
      <c r="O558" s="9"/>
      <c r="P558" s="90"/>
      <c r="Q558" s="102"/>
      <c r="R558" s="102"/>
      <c r="S558" s="51"/>
      <c r="T558" s="51"/>
      <c r="U558" s="51"/>
      <c r="V558" s="51"/>
      <c r="W558" s="51"/>
    </row>
    <row r="559" spans="1:23">
      <c r="A559" s="49"/>
      <c r="B559" s="50"/>
      <c r="C559" s="50"/>
      <c r="D559" s="51"/>
      <c r="E559" s="51"/>
      <c r="F559" s="51"/>
      <c r="G559" s="4"/>
      <c r="H559" s="4"/>
      <c r="I559" s="7"/>
      <c r="J559" s="7"/>
      <c r="K559" s="7"/>
      <c r="L559" s="11" t="str">
        <f t="shared" si="16"/>
        <v>$0</v>
      </c>
      <c r="M559" s="37">
        <f t="shared" si="17"/>
        <v>0</v>
      </c>
      <c r="N559" s="41"/>
      <c r="O559" s="9"/>
      <c r="P559" s="90"/>
      <c r="Q559" s="102"/>
      <c r="R559" s="102"/>
      <c r="S559" s="51"/>
      <c r="T559" s="51"/>
      <c r="U559" s="51"/>
      <c r="V559" s="51"/>
      <c r="W559" s="51"/>
    </row>
    <row r="560" spans="1:23">
      <c r="A560" s="49"/>
      <c r="B560" s="50"/>
      <c r="C560" s="50"/>
      <c r="D560" s="51"/>
      <c r="E560" s="51"/>
      <c r="F560" s="51"/>
      <c r="G560" s="4"/>
      <c r="H560" s="4"/>
      <c r="I560" s="7"/>
      <c r="J560" s="7"/>
      <c r="K560" s="7"/>
      <c r="L560" s="11" t="str">
        <f t="shared" si="16"/>
        <v>$0</v>
      </c>
      <c r="M560" s="37">
        <f t="shared" si="17"/>
        <v>0</v>
      </c>
      <c r="N560" s="41"/>
      <c r="O560" s="9"/>
      <c r="P560" s="90"/>
      <c r="Q560" s="102"/>
      <c r="R560" s="102"/>
      <c r="S560" s="51"/>
      <c r="T560" s="51"/>
      <c r="U560" s="51"/>
      <c r="V560" s="51"/>
      <c r="W560" s="51"/>
    </row>
    <row r="561" spans="1:23">
      <c r="A561" s="49"/>
      <c r="B561" s="50"/>
      <c r="C561" s="50"/>
      <c r="D561" s="51"/>
      <c r="E561" s="51"/>
      <c r="F561" s="51"/>
      <c r="G561" s="4"/>
      <c r="H561" s="4"/>
      <c r="I561" s="7"/>
      <c r="J561" s="7"/>
      <c r="K561" s="7"/>
      <c r="L561" s="11" t="str">
        <f t="shared" si="16"/>
        <v>$0</v>
      </c>
      <c r="M561" s="37">
        <f t="shared" si="17"/>
        <v>0</v>
      </c>
      <c r="N561" s="41"/>
      <c r="O561" s="9"/>
      <c r="P561" s="90"/>
      <c r="Q561" s="102"/>
      <c r="R561" s="102"/>
      <c r="S561" s="51"/>
      <c r="T561" s="51"/>
      <c r="U561" s="51"/>
      <c r="V561" s="51"/>
      <c r="W561" s="51"/>
    </row>
    <row r="562" spans="1:23">
      <c r="A562" s="49"/>
      <c r="B562" s="50"/>
      <c r="C562" s="50"/>
      <c r="D562" s="51"/>
      <c r="E562" s="51"/>
      <c r="F562" s="51"/>
      <c r="G562" s="4"/>
      <c r="H562" s="4"/>
      <c r="I562" s="7"/>
      <c r="J562" s="7"/>
      <c r="K562" s="7"/>
      <c r="L562" s="11" t="str">
        <f t="shared" si="16"/>
        <v>$0</v>
      </c>
      <c r="M562" s="37">
        <f t="shared" si="17"/>
        <v>0</v>
      </c>
      <c r="N562" s="41"/>
      <c r="O562" s="9"/>
      <c r="P562" s="90"/>
      <c r="Q562" s="102"/>
      <c r="R562" s="102"/>
      <c r="S562" s="51"/>
      <c r="T562" s="51"/>
      <c r="U562" s="51"/>
      <c r="V562" s="51"/>
      <c r="W562" s="51"/>
    </row>
    <row r="563" spans="1:23">
      <c r="A563" s="49"/>
      <c r="B563" s="50"/>
      <c r="C563" s="50"/>
      <c r="D563" s="51"/>
      <c r="E563" s="51"/>
      <c r="F563" s="51"/>
      <c r="G563" s="4"/>
      <c r="H563" s="4"/>
      <c r="I563" s="7"/>
      <c r="J563" s="7"/>
      <c r="K563" s="7"/>
      <c r="L563" s="11" t="str">
        <f t="shared" si="16"/>
        <v>$0</v>
      </c>
      <c r="M563" s="37">
        <f t="shared" si="17"/>
        <v>0</v>
      </c>
      <c r="N563" s="41"/>
      <c r="O563" s="9"/>
      <c r="P563" s="90"/>
      <c r="Q563" s="102"/>
      <c r="R563" s="102"/>
      <c r="S563" s="51"/>
      <c r="T563" s="51"/>
      <c r="U563" s="51"/>
      <c r="V563" s="51"/>
      <c r="W563" s="51"/>
    </row>
    <row r="564" spans="1:23">
      <c r="A564" s="49"/>
      <c r="B564" s="50"/>
      <c r="C564" s="50"/>
      <c r="D564" s="51"/>
      <c r="E564" s="51"/>
      <c r="F564" s="51"/>
      <c r="G564" s="4"/>
      <c r="H564" s="4"/>
      <c r="I564" s="7"/>
      <c r="J564" s="7"/>
      <c r="K564" s="7"/>
      <c r="L564" s="11" t="str">
        <f t="shared" si="16"/>
        <v>$0</v>
      </c>
      <c r="M564" s="37">
        <f t="shared" si="17"/>
        <v>0</v>
      </c>
      <c r="N564" s="41"/>
      <c r="O564" s="9"/>
      <c r="P564" s="90"/>
      <c r="Q564" s="102"/>
      <c r="R564" s="102"/>
      <c r="S564" s="51"/>
      <c r="T564" s="51"/>
      <c r="U564" s="51"/>
      <c r="V564" s="51"/>
      <c r="W564" s="51"/>
    </row>
    <row r="565" spans="1:23">
      <c r="A565" s="49"/>
      <c r="B565" s="50"/>
      <c r="C565" s="50"/>
      <c r="D565" s="51"/>
      <c r="E565" s="51"/>
      <c r="F565" s="51"/>
      <c r="G565" s="4"/>
      <c r="H565" s="4"/>
      <c r="I565" s="7"/>
      <c r="J565" s="7"/>
      <c r="K565" s="7"/>
      <c r="L565" s="11" t="str">
        <f t="shared" si="16"/>
        <v>$0</v>
      </c>
      <c r="M565" s="37">
        <f t="shared" si="17"/>
        <v>0</v>
      </c>
      <c r="N565" s="41"/>
      <c r="O565" s="9"/>
      <c r="P565" s="90"/>
      <c r="Q565" s="102"/>
      <c r="R565" s="102"/>
      <c r="S565" s="51"/>
      <c r="T565" s="51"/>
      <c r="U565" s="51"/>
      <c r="V565" s="51"/>
      <c r="W565" s="51"/>
    </row>
    <row r="566" spans="1:23">
      <c r="A566" s="49"/>
      <c r="B566" s="50"/>
      <c r="C566" s="50"/>
      <c r="D566" s="51"/>
      <c r="E566" s="51"/>
      <c r="F566" s="51"/>
      <c r="G566" s="4"/>
      <c r="H566" s="4"/>
      <c r="I566" s="7"/>
      <c r="J566" s="7"/>
      <c r="K566" s="7"/>
      <c r="L566" s="11" t="str">
        <f t="shared" si="16"/>
        <v>$0</v>
      </c>
      <c r="M566" s="37">
        <f t="shared" si="17"/>
        <v>0</v>
      </c>
      <c r="N566" s="41"/>
      <c r="O566" s="9"/>
      <c r="P566" s="90"/>
      <c r="Q566" s="102"/>
      <c r="R566" s="102"/>
      <c r="S566" s="51"/>
      <c r="T566" s="51"/>
      <c r="U566" s="51"/>
      <c r="V566" s="51"/>
      <c r="W566" s="51"/>
    </row>
    <row r="567" spans="1:23">
      <c r="A567" s="49"/>
      <c r="B567" s="50"/>
      <c r="C567" s="50"/>
      <c r="D567" s="51"/>
      <c r="E567" s="51"/>
      <c r="F567" s="51"/>
      <c r="G567" s="4"/>
      <c r="H567" s="4"/>
      <c r="I567" s="7"/>
      <c r="J567" s="7"/>
      <c r="K567" s="7"/>
      <c r="L567" s="11" t="str">
        <f t="shared" si="16"/>
        <v>$0</v>
      </c>
      <c r="M567" s="37">
        <f t="shared" si="17"/>
        <v>0</v>
      </c>
      <c r="N567" s="41"/>
      <c r="O567" s="9"/>
      <c r="P567" s="90"/>
      <c r="Q567" s="102"/>
      <c r="R567" s="102"/>
      <c r="S567" s="51"/>
      <c r="T567" s="51"/>
      <c r="U567" s="51"/>
      <c r="V567" s="51"/>
      <c r="W567" s="51"/>
    </row>
    <row r="568" spans="1:23">
      <c r="A568" s="49"/>
      <c r="B568" s="50"/>
      <c r="C568" s="50"/>
      <c r="D568" s="51"/>
      <c r="E568" s="51"/>
      <c r="F568" s="51"/>
      <c r="G568" s="4"/>
      <c r="H568" s="4"/>
      <c r="I568" s="7"/>
      <c r="J568" s="7"/>
      <c r="K568" s="7"/>
      <c r="L568" s="11" t="str">
        <f t="shared" si="16"/>
        <v>$0</v>
      </c>
      <c r="M568" s="37">
        <f t="shared" si="17"/>
        <v>0</v>
      </c>
      <c r="N568" s="41"/>
      <c r="O568" s="9"/>
      <c r="P568" s="90"/>
      <c r="Q568" s="102"/>
      <c r="R568" s="102"/>
      <c r="S568" s="51"/>
      <c r="T568" s="51"/>
      <c r="U568" s="51"/>
      <c r="V568" s="51"/>
      <c r="W568" s="51"/>
    </row>
    <row r="569" spans="1:23">
      <c r="A569" s="49"/>
      <c r="B569" s="50"/>
      <c r="C569" s="50"/>
      <c r="D569" s="51"/>
      <c r="E569" s="51"/>
      <c r="F569" s="51"/>
      <c r="G569" s="4"/>
      <c r="H569" s="4"/>
      <c r="I569" s="7"/>
      <c r="J569" s="7"/>
      <c r="K569" s="7"/>
      <c r="L569" s="11" t="str">
        <f t="shared" si="16"/>
        <v>$0</v>
      </c>
      <c r="M569" s="37">
        <f t="shared" si="17"/>
        <v>0</v>
      </c>
      <c r="N569" s="41"/>
      <c r="O569" s="9"/>
      <c r="P569" s="90"/>
      <c r="Q569" s="102"/>
      <c r="R569" s="102"/>
      <c r="S569" s="51"/>
      <c r="T569" s="51"/>
      <c r="U569" s="51"/>
      <c r="V569" s="51"/>
      <c r="W569" s="51"/>
    </row>
    <row r="570" spans="1:23">
      <c r="A570" s="49"/>
      <c r="B570" s="50"/>
      <c r="C570" s="50"/>
      <c r="D570" s="51"/>
      <c r="E570" s="51"/>
      <c r="F570" s="51"/>
      <c r="G570" s="4"/>
      <c r="H570" s="4"/>
      <c r="I570" s="7"/>
      <c r="J570" s="7"/>
      <c r="K570" s="7"/>
      <c r="L570" s="11" t="str">
        <f t="shared" si="16"/>
        <v>$0</v>
      </c>
      <c r="M570" s="37">
        <f t="shared" si="17"/>
        <v>0</v>
      </c>
      <c r="N570" s="41"/>
      <c r="O570" s="9"/>
      <c r="P570" s="90"/>
      <c r="Q570" s="102"/>
      <c r="R570" s="102"/>
      <c r="S570" s="51"/>
      <c r="T570" s="51"/>
      <c r="U570" s="51"/>
      <c r="V570" s="51"/>
      <c r="W570" s="51"/>
    </row>
    <row r="571" spans="1:23">
      <c r="A571" s="49"/>
      <c r="B571" s="50"/>
      <c r="C571" s="50"/>
      <c r="D571" s="51"/>
      <c r="E571" s="51"/>
      <c r="F571" s="51"/>
      <c r="G571" s="4"/>
      <c r="H571" s="4"/>
      <c r="I571" s="7"/>
      <c r="J571" s="7"/>
      <c r="K571" s="7"/>
      <c r="L571" s="11" t="str">
        <f t="shared" si="16"/>
        <v>$0</v>
      </c>
      <c r="M571" s="37">
        <f t="shared" si="17"/>
        <v>0</v>
      </c>
      <c r="N571" s="41"/>
      <c r="O571" s="9"/>
      <c r="P571" s="90"/>
      <c r="Q571" s="102"/>
      <c r="R571" s="102"/>
      <c r="S571" s="51"/>
      <c r="T571" s="51"/>
      <c r="U571" s="51"/>
      <c r="V571" s="51"/>
      <c r="W571" s="51"/>
    </row>
    <row r="572" spans="1:23">
      <c r="A572" s="49"/>
      <c r="B572" s="50"/>
      <c r="C572" s="50"/>
      <c r="D572" s="51"/>
      <c r="E572" s="51"/>
      <c r="F572" s="51"/>
      <c r="G572" s="4"/>
      <c r="H572" s="4"/>
      <c r="I572" s="7"/>
      <c r="J572" s="7"/>
      <c r="K572" s="7"/>
      <c r="L572" s="11" t="str">
        <f t="shared" si="16"/>
        <v>$0</v>
      </c>
      <c r="M572" s="37">
        <f t="shared" si="17"/>
        <v>0</v>
      </c>
      <c r="N572" s="41"/>
      <c r="O572" s="9"/>
      <c r="P572" s="90"/>
      <c r="Q572" s="102"/>
      <c r="R572" s="102"/>
      <c r="S572" s="51"/>
      <c r="T572" s="51"/>
      <c r="U572" s="51"/>
      <c r="V572" s="51"/>
      <c r="W572" s="51"/>
    </row>
    <row r="573" spans="1:23">
      <c r="A573" s="49"/>
      <c r="B573" s="50"/>
      <c r="C573" s="50"/>
      <c r="D573" s="51"/>
      <c r="E573" s="51"/>
      <c r="F573" s="51"/>
      <c r="G573" s="4"/>
      <c r="H573" s="4"/>
      <c r="I573" s="7"/>
      <c r="J573" s="7"/>
      <c r="K573" s="7"/>
      <c r="L573" s="11" t="str">
        <f t="shared" si="16"/>
        <v>$0</v>
      </c>
      <c r="M573" s="37">
        <f t="shared" si="17"/>
        <v>0</v>
      </c>
      <c r="N573" s="41"/>
      <c r="O573" s="9"/>
      <c r="P573" s="90"/>
      <c r="Q573" s="102"/>
      <c r="R573" s="102"/>
      <c r="S573" s="51"/>
      <c r="T573" s="51"/>
      <c r="U573" s="51"/>
      <c r="V573" s="51"/>
      <c r="W573" s="51"/>
    </row>
    <row r="574" spans="1:23">
      <c r="A574" s="49"/>
      <c r="B574" s="50"/>
      <c r="C574" s="50"/>
      <c r="D574" s="51"/>
      <c r="E574" s="51"/>
      <c r="F574" s="51"/>
      <c r="G574" s="4"/>
      <c r="H574" s="4"/>
      <c r="I574" s="7"/>
      <c r="J574" s="7"/>
      <c r="K574" s="7"/>
      <c r="L574" s="11" t="str">
        <f t="shared" si="16"/>
        <v>$0</v>
      </c>
      <c r="M574" s="37">
        <f t="shared" si="17"/>
        <v>0</v>
      </c>
      <c r="N574" s="41"/>
      <c r="O574" s="9"/>
      <c r="P574" s="90"/>
      <c r="Q574" s="102"/>
      <c r="R574" s="102"/>
      <c r="S574" s="51"/>
      <c r="T574" s="51"/>
      <c r="U574" s="51"/>
      <c r="V574" s="51"/>
      <c r="W574" s="51"/>
    </row>
    <row r="575" spans="1:23">
      <c r="A575" s="49"/>
      <c r="B575" s="50"/>
      <c r="C575" s="50"/>
      <c r="D575" s="51"/>
      <c r="E575" s="51"/>
      <c r="F575" s="51"/>
      <c r="G575" s="4"/>
      <c r="H575" s="4"/>
      <c r="I575" s="7"/>
      <c r="J575" s="7"/>
      <c r="K575" s="7"/>
      <c r="L575" s="11" t="str">
        <f t="shared" si="16"/>
        <v>$0</v>
      </c>
      <c r="M575" s="37">
        <f t="shared" si="17"/>
        <v>0</v>
      </c>
      <c r="N575" s="41"/>
      <c r="O575" s="9"/>
      <c r="P575" s="90"/>
      <c r="Q575" s="102"/>
      <c r="R575" s="102"/>
      <c r="S575" s="51"/>
      <c r="T575" s="51"/>
      <c r="U575" s="51"/>
      <c r="V575" s="51"/>
      <c r="W575" s="51"/>
    </row>
    <row r="576" spans="1:23">
      <c r="A576" s="49"/>
      <c r="B576" s="50"/>
      <c r="C576" s="50"/>
      <c r="D576" s="51"/>
      <c r="E576" s="51"/>
      <c r="F576" s="51"/>
      <c r="G576" s="4"/>
      <c r="H576" s="4"/>
      <c r="I576" s="7"/>
      <c r="J576" s="7"/>
      <c r="K576" s="7"/>
      <c r="L576" s="11" t="str">
        <f t="shared" si="16"/>
        <v>$0</v>
      </c>
      <c r="M576" s="37">
        <f t="shared" si="17"/>
        <v>0</v>
      </c>
      <c r="N576" s="41"/>
      <c r="O576" s="9"/>
      <c r="P576" s="90"/>
      <c r="Q576" s="102"/>
      <c r="R576" s="102"/>
      <c r="S576" s="51"/>
      <c r="T576" s="51"/>
      <c r="U576" s="51"/>
      <c r="V576" s="51"/>
      <c r="W576" s="51"/>
    </row>
    <row r="577" spans="1:23">
      <c r="A577" s="49"/>
      <c r="B577" s="50"/>
      <c r="C577" s="50"/>
      <c r="D577" s="51"/>
      <c r="E577" s="51"/>
      <c r="F577" s="51"/>
      <c r="G577" s="4"/>
      <c r="H577" s="4"/>
      <c r="I577" s="7"/>
      <c r="J577" s="7"/>
      <c r="K577" s="7"/>
      <c r="L577" s="11" t="str">
        <f t="shared" si="16"/>
        <v>$0</v>
      </c>
      <c r="M577" s="37">
        <f t="shared" si="17"/>
        <v>0</v>
      </c>
      <c r="N577" s="41"/>
      <c r="O577" s="9"/>
      <c r="P577" s="90"/>
      <c r="Q577" s="102"/>
      <c r="R577" s="102"/>
      <c r="S577" s="51"/>
      <c r="T577" s="51"/>
      <c r="U577" s="51"/>
      <c r="V577" s="51"/>
      <c r="W577" s="51"/>
    </row>
    <row r="578" spans="1:23">
      <c r="A578" s="49"/>
      <c r="B578" s="50"/>
      <c r="C578" s="50"/>
      <c r="D578" s="51"/>
      <c r="E578" s="51"/>
      <c r="F578" s="51"/>
      <c r="G578" s="4"/>
      <c r="H578" s="4"/>
      <c r="I578" s="7"/>
      <c r="J578" s="7"/>
      <c r="K578" s="7"/>
      <c r="L578" s="11" t="str">
        <f t="shared" si="16"/>
        <v>$0</v>
      </c>
      <c r="M578" s="37">
        <f t="shared" si="17"/>
        <v>0</v>
      </c>
      <c r="N578" s="41"/>
      <c r="O578" s="9"/>
      <c r="P578" s="90"/>
      <c r="Q578" s="102"/>
      <c r="R578" s="102"/>
      <c r="S578" s="51"/>
      <c r="T578" s="51"/>
      <c r="U578" s="51"/>
      <c r="V578" s="51"/>
      <c r="W578" s="51"/>
    </row>
    <row r="579" spans="1:23">
      <c r="A579" s="49"/>
      <c r="B579" s="50"/>
      <c r="C579" s="50"/>
      <c r="D579" s="51"/>
      <c r="E579" s="51"/>
      <c r="F579" s="51"/>
      <c r="G579" s="4"/>
      <c r="H579" s="4"/>
      <c r="I579" s="7"/>
      <c r="J579" s="7"/>
      <c r="K579" s="7"/>
      <c r="L579" s="11" t="str">
        <f t="shared" si="16"/>
        <v>$0</v>
      </c>
      <c r="M579" s="37">
        <f t="shared" si="17"/>
        <v>0</v>
      </c>
      <c r="N579" s="41"/>
      <c r="O579" s="9"/>
      <c r="P579" s="90"/>
      <c r="Q579" s="102"/>
      <c r="R579" s="102"/>
      <c r="S579" s="51"/>
      <c r="T579" s="51"/>
      <c r="U579" s="51"/>
      <c r="V579" s="51"/>
      <c r="W579" s="51"/>
    </row>
    <row r="580" spans="1:23">
      <c r="A580" s="49"/>
      <c r="B580" s="50"/>
      <c r="C580" s="50"/>
      <c r="D580" s="51"/>
      <c r="E580" s="51"/>
      <c r="F580" s="51"/>
      <c r="G580" s="4"/>
      <c r="H580" s="4"/>
      <c r="I580" s="7"/>
      <c r="J580" s="7"/>
      <c r="K580" s="7"/>
      <c r="L580" s="11" t="str">
        <f t="shared" si="16"/>
        <v>$0</v>
      </c>
      <c r="M580" s="37">
        <f t="shared" si="17"/>
        <v>0</v>
      </c>
      <c r="N580" s="41"/>
      <c r="O580" s="9"/>
      <c r="P580" s="90"/>
      <c r="Q580" s="102"/>
      <c r="R580" s="102"/>
      <c r="S580" s="51"/>
      <c r="T580" s="51"/>
      <c r="U580" s="51"/>
      <c r="V580" s="51"/>
      <c r="W580" s="51"/>
    </row>
    <row r="581" spans="1:23">
      <c r="A581" s="49"/>
      <c r="B581" s="50"/>
      <c r="C581" s="50"/>
      <c r="D581" s="51"/>
      <c r="E581" s="51"/>
      <c r="F581" s="51"/>
      <c r="G581" s="4"/>
      <c r="H581" s="4"/>
      <c r="I581" s="7"/>
      <c r="J581" s="7"/>
      <c r="K581" s="7"/>
      <c r="L581" s="11" t="str">
        <f t="shared" si="16"/>
        <v>$0</v>
      </c>
      <c r="M581" s="37">
        <f t="shared" si="17"/>
        <v>0</v>
      </c>
      <c r="N581" s="41"/>
      <c r="O581" s="9"/>
      <c r="P581" s="90"/>
      <c r="Q581" s="102"/>
      <c r="R581" s="102"/>
      <c r="S581" s="51"/>
      <c r="T581" s="51"/>
      <c r="U581" s="51"/>
      <c r="V581" s="51"/>
      <c r="W581" s="51"/>
    </row>
    <row r="582" spans="1:23">
      <c r="A582" s="49"/>
      <c r="B582" s="50"/>
      <c r="C582" s="50"/>
      <c r="D582" s="51"/>
      <c r="E582" s="51"/>
      <c r="F582" s="51"/>
      <c r="G582" s="4"/>
      <c r="H582" s="4"/>
      <c r="I582" s="7"/>
      <c r="J582" s="7"/>
      <c r="K582" s="7"/>
      <c r="L582" s="11" t="str">
        <f t="shared" ref="L582:L645" si="18">IF(J582="0. Initiate","$51,000",IF(J582="1. Junior Member","$306,000",IF(J582="2. Member","$1,581,000",IF(J582="3. Senior Member","$0",IF(J582="4. Consul Initiate","$0","$0")))))</f>
        <v>$0</v>
      </c>
      <c r="M582" s="37">
        <f t="shared" ref="M582:M645" si="19">L582-N582</f>
        <v>0</v>
      </c>
      <c r="N582" s="41"/>
      <c r="O582" s="9"/>
      <c r="P582" s="90"/>
      <c r="Q582" s="102"/>
      <c r="R582" s="102"/>
      <c r="S582" s="51"/>
      <c r="T582" s="51"/>
      <c r="U582" s="51"/>
      <c r="V582" s="51"/>
      <c r="W582" s="51"/>
    </row>
    <row r="583" spans="1:23">
      <c r="A583" s="49"/>
      <c r="B583" s="50"/>
      <c r="C583" s="50"/>
      <c r="D583" s="51"/>
      <c r="E583" s="51"/>
      <c r="F583" s="51"/>
      <c r="G583" s="4"/>
      <c r="H583" s="4"/>
      <c r="I583" s="7"/>
      <c r="J583" s="7"/>
      <c r="K583" s="7"/>
      <c r="L583" s="11" t="str">
        <f t="shared" si="18"/>
        <v>$0</v>
      </c>
      <c r="M583" s="37">
        <f t="shared" si="19"/>
        <v>0</v>
      </c>
      <c r="N583" s="41"/>
      <c r="O583" s="9"/>
      <c r="P583" s="90"/>
      <c r="Q583" s="102"/>
      <c r="R583" s="102"/>
      <c r="S583" s="51"/>
      <c r="T583" s="51"/>
      <c r="U583" s="51"/>
      <c r="V583" s="51"/>
      <c r="W583" s="51"/>
    </row>
    <row r="584" spans="1:23">
      <c r="A584" s="49"/>
      <c r="B584" s="50"/>
      <c r="C584" s="50"/>
      <c r="D584" s="51"/>
      <c r="E584" s="51"/>
      <c r="F584" s="51"/>
      <c r="G584" s="4"/>
      <c r="H584" s="4"/>
      <c r="I584" s="7"/>
      <c r="J584" s="7"/>
      <c r="K584" s="7"/>
      <c r="L584" s="11" t="str">
        <f t="shared" si="18"/>
        <v>$0</v>
      </c>
      <c r="M584" s="37">
        <f t="shared" si="19"/>
        <v>0</v>
      </c>
      <c r="N584" s="41"/>
      <c r="O584" s="9"/>
      <c r="P584" s="90"/>
      <c r="Q584" s="102"/>
      <c r="R584" s="102"/>
      <c r="S584" s="51"/>
      <c r="T584" s="51"/>
      <c r="U584" s="51"/>
      <c r="V584" s="51"/>
      <c r="W584" s="51"/>
    </row>
    <row r="585" spans="1:23">
      <c r="A585" s="49"/>
      <c r="B585" s="50"/>
      <c r="C585" s="50"/>
      <c r="D585" s="51"/>
      <c r="E585" s="51"/>
      <c r="F585" s="51"/>
      <c r="G585" s="4"/>
      <c r="H585" s="4"/>
      <c r="I585" s="7"/>
      <c r="J585" s="7"/>
      <c r="K585" s="7"/>
      <c r="L585" s="11" t="str">
        <f t="shared" si="18"/>
        <v>$0</v>
      </c>
      <c r="M585" s="37">
        <f t="shared" si="19"/>
        <v>0</v>
      </c>
      <c r="N585" s="41"/>
      <c r="O585" s="9"/>
      <c r="P585" s="90"/>
      <c r="Q585" s="102"/>
      <c r="R585" s="102"/>
      <c r="S585" s="51"/>
      <c r="T585" s="51"/>
      <c r="U585" s="51"/>
      <c r="V585" s="51"/>
      <c r="W585" s="51"/>
    </row>
    <row r="586" spans="1:23">
      <c r="A586" s="49"/>
      <c r="B586" s="50"/>
      <c r="C586" s="50"/>
      <c r="D586" s="51"/>
      <c r="E586" s="51"/>
      <c r="F586" s="51"/>
      <c r="G586" s="4"/>
      <c r="H586" s="4"/>
      <c r="I586" s="7"/>
      <c r="J586" s="7"/>
      <c r="K586" s="7"/>
      <c r="L586" s="11" t="str">
        <f t="shared" si="18"/>
        <v>$0</v>
      </c>
      <c r="M586" s="37">
        <f t="shared" si="19"/>
        <v>0</v>
      </c>
      <c r="N586" s="41"/>
      <c r="O586" s="9"/>
      <c r="P586" s="90"/>
      <c r="Q586" s="102"/>
      <c r="R586" s="102"/>
      <c r="S586" s="51"/>
      <c r="T586" s="51"/>
      <c r="U586" s="51"/>
      <c r="V586" s="51"/>
      <c r="W586" s="51"/>
    </row>
    <row r="587" spans="1:23">
      <c r="A587" s="49"/>
      <c r="B587" s="50"/>
      <c r="C587" s="50"/>
      <c r="D587" s="51"/>
      <c r="E587" s="51"/>
      <c r="F587" s="51"/>
      <c r="G587" s="4"/>
      <c r="H587" s="4"/>
      <c r="I587" s="7"/>
      <c r="J587" s="7"/>
      <c r="K587" s="7"/>
      <c r="L587" s="11" t="str">
        <f t="shared" si="18"/>
        <v>$0</v>
      </c>
      <c r="M587" s="37">
        <f t="shared" si="19"/>
        <v>0</v>
      </c>
      <c r="N587" s="41"/>
      <c r="O587" s="9"/>
      <c r="P587" s="90"/>
      <c r="Q587" s="102"/>
      <c r="R587" s="102"/>
      <c r="S587" s="51"/>
      <c r="T587" s="51"/>
      <c r="U587" s="51"/>
      <c r="V587" s="51"/>
      <c r="W587" s="51"/>
    </row>
    <row r="588" spans="1:23">
      <c r="A588" s="49"/>
      <c r="B588" s="50"/>
      <c r="C588" s="50"/>
      <c r="D588" s="51"/>
      <c r="E588" s="51"/>
      <c r="F588" s="51"/>
      <c r="G588" s="4"/>
      <c r="H588" s="4"/>
      <c r="I588" s="7"/>
      <c r="J588" s="7"/>
      <c r="K588" s="7"/>
      <c r="L588" s="11" t="str">
        <f t="shared" si="18"/>
        <v>$0</v>
      </c>
      <c r="M588" s="37">
        <f t="shared" si="19"/>
        <v>0</v>
      </c>
      <c r="N588" s="41"/>
      <c r="O588" s="9"/>
      <c r="P588" s="90"/>
      <c r="Q588" s="102"/>
      <c r="R588" s="102"/>
      <c r="S588" s="51"/>
      <c r="T588" s="51"/>
      <c r="U588" s="51"/>
      <c r="V588" s="51"/>
      <c r="W588" s="51"/>
    </row>
    <row r="589" spans="1:23">
      <c r="A589" s="49"/>
      <c r="B589" s="50"/>
      <c r="C589" s="50"/>
      <c r="D589" s="51"/>
      <c r="E589" s="51"/>
      <c r="F589" s="51"/>
      <c r="G589" s="4"/>
      <c r="H589" s="4"/>
      <c r="I589" s="7"/>
      <c r="J589" s="7"/>
      <c r="K589" s="7"/>
      <c r="L589" s="11" t="str">
        <f t="shared" si="18"/>
        <v>$0</v>
      </c>
      <c r="M589" s="37">
        <f t="shared" si="19"/>
        <v>0</v>
      </c>
      <c r="N589" s="41"/>
      <c r="O589" s="9"/>
      <c r="P589" s="90"/>
      <c r="Q589" s="102"/>
      <c r="R589" s="102"/>
      <c r="S589" s="51"/>
      <c r="T589" s="51"/>
      <c r="U589" s="51"/>
      <c r="V589" s="51"/>
      <c r="W589" s="51"/>
    </row>
    <row r="590" spans="1:23">
      <c r="A590" s="49"/>
      <c r="B590" s="50"/>
      <c r="C590" s="50"/>
      <c r="D590" s="51"/>
      <c r="E590" s="51"/>
      <c r="F590" s="51"/>
      <c r="G590" s="4"/>
      <c r="H590" s="4"/>
      <c r="I590" s="7"/>
      <c r="J590" s="7"/>
      <c r="K590" s="7"/>
      <c r="L590" s="11" t="str">
        <f t="shared" si="18"/>
        <v>$0</v>
      </c>
      <c r="M590" s="37">
        <f t="shared" si="19"/>
        <v>0</v>
      </c>
      <c r="N590" s="41"/>
      <c r="O590" s="9"/>
      <c r="P590" s="90"/>
      <c r="Q590" s="102"/>
      <c r="R590" s="102"/>
      <c r="S590" s="51"/>
      <c r="T590" s="51"/>
      <c r="U590" s="51"/>
      <c r="V590" s="51"/>
      <c r="W590" s="51"/>
    </row>
    <row r="591" spans="1:23">
      <c r="A591" s="49"/>
      <c r="B591" s="50"/>
      <c r="C591" s="50"/>
      <c r="D591" s="51"/>
      <c r="E591" s="51"/>
      <c r="F591" s="51"/>
      <c r="G591" s="4"/>
      <c r="H591" s="4"/>
      <c r="I591" s="7"/>
      <c r="J591" s="7"/>
      <c r="K591" s="7"/>
      <c r="L591" s="11" t="str">
        <f t="shared" si="18"/>
        <v>$0</v>
      </c>
      <c r="M591" s="37">
        <f t="shared" si="19"/>
        <v>0</v>
      </c>
      <c r="N591" s="41"/>
      <c r="O591" s="9"/>
      <c r="P591" s="90"/>
      <c r="Q591" s="102"/>
      <c r="R591" s="102"/>
      <c r="S591" s="51"/>
      <c r="T591" s="51"/>
      <c r="U591" s="51"/>
      <c r="V591" s="51"/>
      <c r="W591" s="51"/>
    </row>
    <row r="592" spans="1:23">
      <c r="A592" s="49"/>
      <c r="B592" s="50"/>
      <c r="C592" s="50"/>
      <c r="D592" s="51"/>
      <c r="E592" s="51"/>
      <c r="F592" s="51"/>
      <c r="G592" s="4"/>
      <c r="H592" s="4"/>
      <c r="I592" s="7"/>
      <c r="J592" s="7"/>
      <c r="K592" s="7"/>
      <c r="L592" s="11" t="str">
        <f t="shared" si="18"/>
        <v>$0</v>
      </c>
      <c r="M592" s="37">
        <f t="shared" si="19"/>
        <v>0</v>
      </c>
      <c r="N592" s="41"/>
      <c r="O592" s="9"/>
      <c r="P592" s="90"/>
      <c r="Q592" s="102"/>
      <c r="R592" s="102"/>
      <c r="S592" s="51"/>
      <c r="T592" s="51"/>
      <c r="U592" s="51"/>
      <c r="V592" s="51"/>
      <c r="W592" s="51"/>
    </row>
    <row r="593" spans="1:23">
      <c r="A593" s="49"/>
      <c r="B593" s="50"/>
      <c r="C593" s="50"/>
      <c r="D593" s="51"/>
      <c r="E593" s="51"/>
      <c r="F593" s="51"/>
      <c r="G593" s="4"/>
      <c r="H593" s="4"/>
      <c r="I593" s="7"/>
      <c r="J593" s="7"/>
      <c r="K593" s="7"/>
      <c r="L593" s="11" t="str">
        <f t="shared" si="18"/>
        <v>$0</v>
      </c>
      <c r="M593" s="37">
        <f t="shared" si="19"/>
        <v>0</v>
      </c>
      <c r="N593" s="41"/>
      <c r="O593" s="9"/>
      <c r="P593" s="90"/>
      <c r="Q593" s="102"/>
      <c r="R593" s="102"/>
      <c r="S593" s="51"/>
      <c r="T593" s="51"/>
      <c r="U593" s="51"/>
      <c r="V593" s="51"/>
      <c r="W593" s="51"/>
    </row>
    <row r="594" spans="1:23">
      <c r="A594" s="49"/>
      <c r="B594" s="50"/>
      <c r="C594" s="50"/>
      <c r="D594" s="51"/>
      <c r="E594" s="51"/>
      <c r="F594" s="51"/>
      <c r="G594" s="4"/>
      <c r="H594" s="4"/>
      <c r="I594" s="7"/>
      <c r="J594" s="7"/>
      <c r="K594" s="7"/>
      <c r="L594" s="11" t="str">
        <f t="shared" si="18"/>
        <v>$0</v>
      </c>
      <c r="M594" s="37">
        <f t="shared" si="19"/>
        <v>0</v>
      </c>
      <c r="N594" s="41"/>
      <c r="O594" s="9"/>
      <c r="P594" s="90"/>
      <c r="Q594" s="102"/>
      <c r="R594" s="102"/>
      <c r="S594" s="51"/>
      <c r="T594" s="51"/>
      <c r="U594" s="51"/>
      <c r="V594" s="51"/>
      <c r="W594" s="51"/>
    </row>
    <row r="595" spans="1:23">
      <c r="A595" s="49"/>
      <c r="B595" s="50"/>
      <c r="C595" s="50"/>
      <c r="D595" s="51"/>
      <c r="E595" s="51"/>
      <c r="F595" s="51"/>
      <c r="G595" s="4"/>
      <c r="H595" s="4"/>
      <c r="I595" s="7"/>
      <c r="J595" s="7"/>
      <c r="K595" s="7"/>
      <c r="L595" s="11" t="str">
        <f t="shared" si="18"/>
        <v>$0</v>
      </c>
      <c r="M595" s="37">
        <f t="shared" si="19"/>
        <v>0</v>
      </c>
      <c r="N595" s="41"/>
      <c r="O595" s="9"/>
      <c r="P595" s="90"/>
      <c r="Q595" s="102"/>
      <c r="R595" s="102"/>
      <c r="S595" s="51"/>
      <c r="T595" s="51"/>
      <c r="U595" s="51"/>
      <c r="V595" s="51"/>
      <c r="W595" s="51"/>
    </row>
    <row r="596" spans="1:23">
      <c r="A596" s="49"/>
      <c r="B596" s="50"/>
      <c r="C596" s="50"/>
      <c r="D596" s="51"/>
      <c r="E596" s="51"/>
      <c r="F596" s="51"/>
      <c r="G596" s="4"/>
      <c r="H596" s="4"/>
      <c r="I596" s="7"/>
      <c r="J596" s="7"/>
      <c r="K596" s="7"/>
      <c r="L596" s="11" t="str">
        <f t="shared" si="18"/>
        <v>$0</v>
      </c>
      <c r="M596" s="37">
        <f t="shared" si="19"/>
        <v>0</v>
      </c>
      <c r="N596" s="41"/>
      <c r="O596" s="9"/>
      <c r="P596" s="90"/>
      <c r="Q596" s="102"/>
      <c r="R596" s="102"/>
      <c r="S596" s="51"/>
      <c r="T596" s="51"/>
      <c r="U596" s="51"/>
      <c r="V596" s="51"/>
      <c r="W596" s="51"/>
    </row>
    <row r="597" spans="1:23">
      <c r="A597" s="49"/>
      <c r="B597" s="50"/>
      <c r="C597" s="50"/>
      <c r="D597" s="51"/>
      <c r="E597" s="51"/>
      <c r="F597" s="51"/>
      <c r="G597" s="4"/>
      <c r="H597" s="4"/>
      <c r="I597" s="7"/>
      <c r="J597" s="7"/>
      <c r="K597" s="7"/>
      <c r="L597" s="11" t="str">
        <f t="shared" si="18"/>
        <v>$0</v>
      </c>
      <c r="M597" s="37">
        <f t="shared" si="19"/>
        <v>0</v>
      </c>
      <c r="N597" s="41"/>
      <c r="O597" s="9"/>
      <c r="P597" s="90"/>
      <c r="Q597" s="102"/>
      <c r="R597" s="102"/>
      <c r="S597" s="51"/>
      <c r="T597" s="51"/>
      <c r="U597" s="51"/>
      <c r="V597" s="51"/>
      <c r="W597" s="51"/>
    </row>
    <row r="598" spans="1:23">
      <c r="A598" s="49"/>
      <c r="B598" s="50"/>
      <c r="C598" s="50"/>
      <c r="D598" s="51"/>
      <c r="E598" s="51"/>
      <c r="F598" s="51"/>
      <c r="G598" s="4"/>
      <c r="H598" s="4"/>
      <c r="I598" s="7"/>
      <c r="J598" s="7"/>
      <c r="K598" s="7"/>
      <c r="L598" s="11" t="str">
        <f t="shared" si="18"/>
        <v>$0</v>
      </c>
      <c r="M598" s="37">
        <f t="shared" si="19"/>
        <v>0</v>
      </c>
      <c r="N598" s="41"/>
      <c r="O598" s="9"/>
      <c r="P598" s="90"/>
      <c r="Q598" s="102"/>
      <c r="R598" s="102"/>
      <c r="S598" s="51"/>
      <c r="T598" s="51"/>
      <c r="U598" s="51"/>
      <c r="V598" s="51"/>
      <c r="W598" s="51"/>
    </row>
    <row r="599" spans="1:23">
      <c r="A599" s="49"/>
      <c r="B599" s="50"/>
      <c r="C599" s="50"/>
      <c r="D599" s="51"/>
      <c r="E599" s="51"/>
      <c r="F599" s="51"/>
      <c r="G599" s="4"/>
      <c r="H599" s="4"/>
      <c r="I599" s="7"/>
      <c r="J599" s="7"/>
      <c r="K599" s="7"/>
      <c r="L599" s="11" t="str">
        <f t="shared" si="18"/>
        <v>$0</v>
      </c>
      <c r="M599" s="37">
        <f t="shared" si="19"/>
        <v>0</v>
      </c>
      <c r="N599" s="41"/>
      <c r="O599" s="9"/>
      <c r="P599" s="90"/>
      <c r="Q599" s="102"/>
      <c r="R599" s="102"/>
      <c r="S599" s="51"/>
      <c r="T599" s="51"/>
      <c r="U599" s="51"/>
      <c r="V599" s="51"/>
      <c r="W599" s="51"/>
    </row>
    <row r="600" spans="1:23">
      <c r="A600" s="49"/>
      <c r="B600" s="50"/>
      <c r="C600" s="50"/>
      <c r="D600" s="51"/>
      <c r="E600" s="51"/>
      <c r="F600" s="51"/>
      <c r="G600" s="4"/>
      <c r="H600" s="4"/>
      <c r="I600" s="7"/>
      <c r="J600" s="7"/>
      <c r="K600" s="7"/>
      <c r="L600" s="11" t="str">
        <f t="shared" si="18"/>
        <v>$0</v>
      </c>
      <c r="M600" s="37">
        <f t="shared" si="19"/>
        <v>0</v>
      </c>
      <c r="N600" s="41"/>
      <c r="O600" s="9"/>
      <c r="P600" s="90"/>
      <c r="Q600" s="102"/>
      <c r="R600" s="102"/>
      <c r="S600" s="51"/>
      <c r="T600" s="51"/>
      <c r="U600" s="51"/>
      <c r="V600" s="51"/>
      <c r="W600" s="51"/>
    </row>
    <row r="601" spans="1:23">
      <c r="A601" s="49"/>
      <c r="B601" s="50"/>
      <c r="C601" s="50"/>
      <c r="D601" s="51"/>
      <c r="E601" s="51"/>
      <c r="F601" s="51"/>
      <c r="G601" s="4"/>
      <c r="H601" s="4"/>
      <c r="I601" s="7"/>
      <c r="J601" s="7"/>
      <c r="K601" s="7"/>
      <c r="L601" s="11" t="str">
        <f t="shared" si="18"/>
        <v>$0</v>
      </c>
      <c r="M601" s="37">
        <f t="shared" si="19"/>
        <v>0</v>
      </c>
      <c r="N601" s="41"/>
      <c r="O601" s="9"/>
      <c r="P601" s="90"/>
      <c r="Q601" s="102"/>
      <c r="R601" s="102"/>
      <c r="S601" s="51"/>
      <c r="T601" s="51"/>
      <c r="U601" s="51"/>
      <c r="V601" s="51"/>
      <c r="W601" s="51"/>
    </row>
    <row r="602" spans="1:23">
      <c r="A602" s="49"/>
      <c r="B602" s="50"/>
      <c r="C602" s="50"/>
      <c r="D602" s="51"/>
      <c r="E602" s="51"/>
      <c r="F602" s="51"/>
      <c r="G602" s="4"/>
      <c r="H602" s="4"/>
      <c r="I602" s="7"/>
      <c r="J602" s="7"/>
      <c r="K602" s="7"/>
      <c r="L602" s="11" t="str">
        <f t="shared" si="18"/>
        <v>$0</v>
      </c>
      <c r="M602" s="37">
        <f t="shared" si="19"/>
        <v>0</v>
      </c>
      <c r="N602" s="41"/>
      <c r="O602" s="9"/>
      <c r="P602" s="90"/>
      <c r="Q602" s="102"/>
      <c r="R602" s="102"/>
      <c r="S602" s="51"/>
      <c r="T602" s="51"/>
      <c r="U602" s="51"/>
      <c r="V602" s="51"/>
      <c r="W602" s="51"/>
    </row>
    <row r="603" spans="1:23">
      <c r="A603" s="49"/>
      <c r="B603" s="50"/>
      <c r="C603" s="50"/>
      <c r="D603" s="51"/>
      <c r="E603" s="51"/>
      <c r="F603" s="51"/>
      <c r="G603" s="4"/>
      <c r="H603" s="4"/>
      <c r="I603" s="7"/>
      <c r="J603" s="7"/>
      <c r="K603" s="7"/>
      <c r="L603" s="11" t="str">
        <f t="shared" si="18"/>
        <v>$0</v>
      </c>
      <c r="M603" s="37">
        <f t="shared" si="19"/>
        <v>0</v>
      </c>
      <c r="N603" s="41"/>
      <c r="O603" s="9"/>
      <c r="P603" s="90"/>
      <c r="Q603" s="102"/>
      <c r="R603" s="102"/>
      <c r="S603" s="51"/>
      <c r="T603" s="51"/>
      <c r="U603" s="51"/>
      <c r="V603" s="51"/>
      <c r="W603" s="51"/>
    </row>
    <row r="604" spans="1:23">
      <c r="A604" s="49"/>
      <c r="B604" s="50"/>
      <c r="C604" s="50"/>
      <c r="D604" s="51"/>
      <c r="E604" s="51"/>
      <c r="F604" s="51"/>
      <c r="G604" s="4"/>
      <c r="H604" s="4"/>
      <c r="I604" s="7"/>
      <c r="J604" s="7"/>
      <c r="K604" s="7"/>
      <c r="L604" s="11" t="str">
        <f t="shared" si="18"/>
        <v>$0</v>
      </c>
      <c r="M604" s="37">
        <f t="shared" si="19"/>
        <v>0</v>
      </c>
      <c r="N604" s="41"/>
      <c r="O604" s="9"/>
      <c r="P604" s="90"/>
      <c r="Q604" s="102"/>
      <c r="R604" s="102"/>
      <c r="S604" s="51"/>
      <c r="T604" s="51"/>
      <c r="U604" s="51"/>
      <c r="V604" s="51"/>
      <c r="W604" s="51"/>
    </row>
    <row r="605" spans="1:23">
      <c r="A605" s="49"/>
      <c r="B605" s="50"/>
      <c r="C605" s="50"/>
      <c r="D605" s="51"/>
      <c r="E605" s="51"/>
      <c r="F605" s="51"/>
      <c r="G605" s="4"/>
      <c r="H605" s="4"/>
      <c r="I605" s="7"/>
      <c r="J605" s="7"/>
      <c r="K605" s="7"/>
      <c r="L605" s="11" t="str">
        <f t="shared" si="18"/>
        <v>$0</v>
      </c>
      <c r="M605" s="37">
        <f t="shared" si="19"/>
        <v>0</v>
      </c>
      <c r="N605" s="41"/>
      <c r="O605" s="9"/>
      <c r="P605" s="90"/>
      <c r="Q605" s="102"/>
      <c r="R605" s="102"/>
      <c r="S605" s="51"/>
      <c r="T605" s="51"/>
      <c r="U605" s="51"/>
      <c r="V605" s="51"/>
      <c r="W605" s="51"/>
    </row>
    <row r="606" spans="1:23">
      <c r="A606" s="49"/>
      <c r="B606" s="50"/>
      <c r="C606" s="50"/>
      <c r="D606" s="51"/>
      <c r="E606" s="51"/>
      <c r="F606" s="51"/>
      <c r="G606" s="4"/>
      <c r="H606" s="4"/>
      <c r="I606" s="7"/>
      <c r="J606" s="7"/>
      <c r="K606" s="7"/>
      <c r="L606" s="11" t="str">
        <f t="shared" si="18"/>
        <v>$0</v>
      </c>
      <c r="M606" s="37">
        <f t="shared" si="19"/>
        <v>0</v>
      </c>
      <c r="N606" s="41"/>
      <c r="O606" s="9"/>
      <c r="P606" s="90"/>
      <c r="Q606" s="102"/>
      <c r="R606" s="102"/>
      <c r="S606" s="51"/>
      <c r="T606" s="51"/>
      <c r="U606" s="51"/>
      <c r="V606" s="51"/>
      <c r="W606" s="51"/>
    </row>
    <row r="607" spans="1:23">
      <c r="A607" s="49"/>
      <c r="B607" s="50"/>
      <c r="C607" s="50"/>
      <c r="D607" s="51"/>
      <c r="E607" s="51"/>
      <c r="F607" s="51"/>
      <c r="G607" s="4"/>
      <c r="H607" s="4"/>
      <c r="I607" s="7"/>
      <c r="J607" s="7"/>
      <c r="K607" s="7"/>
      <c r="L607" s="11" t="str">
        <f t="shared" si="18"/>
        <v>$0</v>
      </c>
      <c r="M607" s="37">
        <f t="shared" si="19"/>
        <v>0</v>
      </c>
      <c r="N607" s="41"/>
      <c r="O607" s="9"/>
      <c r="P607" s="90"/>
      <c r="Q607" s="102"/>
      <c r="R607" s="102"/>
      <c r="S607" s="51"/>
      <c r="T607" s="51"/>
      <c r="U607" s="51"/>
      <c r="V607" s="51"/>
      <c r="W607" s="51"/>
    </row>
    <row r="608" spans="1:23">
      <c r="A608" s="49"/>
      <c r="B608" s="50"/>
      <c r="C608" s="50"/>
      <c r="D608" s="51"/>
      <c r="E608" s="51"/>
      <c r="F608" s="51"/>
      <c r="G608" s="4"/>
      <c r="H608" s="4"/>
      <c r="I608" s="7"/>
      <c r="J608" s="7"/>
      <c r="K608" s="7"/>
      <c r="L608" s="11" t="str">
        <f t="shared" si="18"/>
        <v>$0</v>
      </c>
      <c r="M608" s="37">
        <f t="shared" si="19"/>
        <v>0</v>
      </c>
      <c r="N608" s="41"/>
      <c r="O608" s="9"/>
      <c r="P608" s="90"/>
      <c r="Q608" s="102"/>
      <c r="R608" s="102"/>
      <c r="S608" s="51"/>
      <c r="T608" s="51"/>
      <c r="U608" s="51"/>
      <c r="V608" s="51"/>
      <c r="W608" s="51"/>
    </row>
    <row r="609" spans="1:23">
      <c r="A609" s="49"/>
      <c r="B609" s="50"/>
      <c r="C609" s="50"/>
      <c r="D609" s="51"/>
      <c r="E609" s="51"/>
      <c r="F609" s="51"/>
      <c r="G609" s="4"/>
      <c r="H609" s="4"/>
      <c r="I609" s="7"/>
      <c r="J609" s="7"/>
      <c r="K609" s="7"/>
      <c r="L609" s="11" t="str">
        <f t="shared" si="18"/>
        <v>$0</v>
      </c>
      <c r="M609" s="37">
        <f t="shared" si="19"/>
        <v>0</v>
      </c>
      <c r="N609" s="41"/>
      <c r="O609" s="9"/>
      <c r="P609" s="90"/>
      <c r="Q609" s="102"/>
      <c r="R609" s="102"/>
      <c r="S609" s="51"/>
      <c r="T609" s="51"/>
      <c r="U609" s="51"/>
      <c r="V609" s="51"/>
      <c r="W609" s="51"/>
    </row>
    <row r="610" spans="1:23">
      <c r="A610" s="49"/>
      <c r="B610" s="50"/>
      <c r="C610" s="50"/>
      <c r="D610" s="51"/>
      <c r="E610" s="51"/>
      <c r="F610" s="51"/>
      <c r="G610" s="4"/>
      <c r="H610" s="4"/>
      <c r="I610" s="7"/>
      <c r="J610" s="7"/>
      <c r="K610" s="7"/>
      <c r="L610" s="11" t="str">
        <f t="shared" si="18"/>
        <v>$0</v>
      </c>
      <c r="M610" s="37">
        <f t="shared" si="19"/>
        <v>0</v>
      </c>
      <c r="N610" s="41"/>
      <c r="O610" s="9"/>
      <c r="P610" s="90"/>
      <c r="Q610" s="102"/>
      <c r="R610" s="102"/>
      <c r="S610" s="51"/>
      <c r="T610" s="51"/>
      <c r="U610" s="51"/>
      <c r="V610" s="51"/>
      <c r="W610" s="51"/>
    </row>
    <row r="611" spans="1:23">
      <c r="A611" s="49"/>
      <c r="B611" s="50"/>
      <c r="C611" s="50"/>
      <c r="D611" s="51"/>
      <c r="E611" s="51"/>
      <c r="F611" s="51"/>
      <c r="G611" s="4"/>
      <c r="H611" s="4"/>
      <c r="I611" s="7"/>
      <c r="J611" s="7"/>
      <c r="K611" s="7"/>
      <c r="L611" s="11" t="str">
        <f t="shared" si="18"/>
        <v>$0</v>
      </c>
      <c r="M611" s="37">
        <f t="shared" si="19"/>
        <v>0</v>
      </c>
      <c r="N611" s="41"/>
      <c r="O611" s="9"/>
      <c r="P611" s="90"/>
      <c r="Q611" s="102"/>
      <c r="R611" s="102"/>
      <c r="S611" s="51"/>
      <c r="T611" s="51"/>
      <c r="U611" s="51"/>
      <c r="V611" s="51"/>
      <c r="W611" s="51"/>
    </row>
    <row r="612" spans="1:23">
      <c r="A612" s="49"/>
      <c r="B612" s="50"/>
      <c r="C612" s="50"/>
      <c r="D612" s="51"/>
      <c r="E612" s="51"/>
      <c r="F612" s="51"/>
      <c r="G612" s="4"/>
      <c r="H612" s="4"/>
      <c r="I612" s="7"/>
      <c r="J612" s="7"/>
      <c r="K612" s="7"/>
      <c r="L612" s="11" t="str">
        <f t="shared" si="18"/>
        <v>$0</v>
      </c>
      <c r="M612" s="37">
        <f t="shared" si="19"/>
        <v>0</v>
      </c>
      <c r="N612" s="41"/>
      <c r="O612" s="9"/>
      <c r="P612" s="90"/>
      <c r="Q612" s="102"/>
      <c r="R612" s="102"/>
      <c r="S612" s="51"/>
      <c r="T612" s="51"/>
      <c r="U612" s="51"/>
      <c r="V612" s="51"/>
      <c r="W612" s="51"/>
    </row>
    <row r="613" spans="1:23">
      <c r="A613" s="49"/>
      <c r="B613" s="50"/>
      <c r="C613" s="50"/>
      <c r="D613" s="51"/>
      <c r="E613" s="51"/>
      <c r="F613" s="51"/>
      <c r="G613" s="4"/>
      <c r="H613" s="4"/>
      <c r="I613" s="7"/>
      <c r="J613" s="7"/>
      <c r="K613" s="7"/>
      <c r="L613" s="11" t="str">
        <f t="shared" si="18"/>
        <v>$0</v>
      </c>
      <c r="M613" s="37">
        <f t="shared" si="19"/>
        <v>0</v>
      </c>
      <c r="N613" s="41"/>
      <c r="O613" s="9"/>
      <c r="P613" s="90"/>
      <c r="Q613" s="102"/>
      <c r="R613" s="102"/>
      <c r="S613" s="51"/>
      <c r="T613" s="51"/>
      <c r="U613" s="51"/>
      <c r="V613" s="51"/>
      <c r="W613" s="51"/>
    </row>
    <row r="614" spans="1:23">
      <c r="A614" s="49"/>
      <c r="B614" s="50"/>
      <c r="C614" s="50"/>
      <c r="D614" s="51"/>
      <c r="E614" s="51"/>
      <c r="F614" s="51"/>
      <c r="G614" s="4"/>
      <c r="H614" s="4"/>
      <c r="I614" s="7"/>
      <c r="J614" s="7"/>
      <c r="K614" s="7"/>
      <c r="L614" s="11" t="str">
        <f t="shared" si="18"/>
        <v>$0</v>
      </c>
      <c r="M614" s="37">
        <f t="shared" si="19"/>
        <v>0</v>
      </c>
      <c r="N614" s="41"/>
      <c r="O614" s="9"/>
      <c r="P614" s="90"/>
      <c r="Q614" s="102"/>
      <c r="R614" s="102"/>
      <c r="S614" s="51"/>
      <c r="T614" s="51"/>
      <c r="U614" s="51"/>
      <c r="V614" s="51"/>
      <c r="W614" s="51"/>
    </row>
    <row r="615" spans="1:23">
      <c r="A615" s="49"/>
      <c r="B615" s="50"/>
      <c r="C615" s="50"/>
      <c r="D615" s="51"/>
      <c r="E615" s="51"/>
      <c r="F615" s="51"/>
      <c r="G615" s="4"/>
      <c r="H615" s="4"/>
      <c r="I615" s="7"/>
      <c r="J615" s="7"/>
      <c r="K615" s="7"/>
      <c r="L615" s="11" t="str">
        <f t="shared" si="18"/>
        <v>$0</v>
      </c>
      <c r="M615" s="37">
        <f t="shared" si="19"/>
        <v>0</v>
      </c>
      <c r="N615" s="41"/>
      <c r="O615" s="9"/>
      <c r="P615" s="90"/>
      <c r="Q615" s="102"/>
      <c r="R615" s="102"/>
      <c r="S615" s="51"/>
      <c r="T615" s="51"/>
      <c r="U615" s="51"/>
      <c r="V615" s="51"/>
      <c r="W615" s="51"/>
    </row>
    <row r="616" spans="1:23">
      <c r="A616" s="49"/>
      <c r="B616" s="50"/>
      <c r="C616" s="50"/>
      <c r="D616" s="51"/>
      <c r="E616" s="51"/>
      <c r="F616" s="51"/>
      <c r="G616" s="4"/>
      <c r="H616" s="4"/>
      <c r="I616" s="7"/>
      <c r="J616" s="7"/>
      <c r="K616" s="7"/>
      <c r="L616" s="11" t="str">
        <f t="shared" si="18"/>
        <v>$0</v>
      </c>
      <c r="M616" s="37">
        <f t="shared" si="19"/>
        <v>0</v>
      </c>
      <c r="N616" s="41"/>
      <c r="O616" s="9"/>
      <c r="P616" s="90"/>
      <c r="Q616" s="102"/>
      <c r="R616" s="102"/>
      <c r="S616" s="51"/>
      <c r="T616" s="51"/>
      <c r="U616" s="51"/>
      <c r="V616" s="51"/>
      <c r="W616" s="51"/>
    </row>
    <row r="617" spans="1:23">
      <c r="A617" s="49"/>
      <c r="B617" s="50"/>
      <c r="C617" s="50"/>
      <c r="D617" s="51"/>
      <c r="E617" s="51"/>
      <c r="F617" s="51"/>
      <c r="G617" s="4"/>
      <c r="H617" s="4"/>
      <c r="I617" s="7"/>
      <c r="J617" s="7"/>
      <c r="K617" s="7"/>
      <c r="L617" s="11" t="str">
        <f t="shared" si="18"/>
        <v>$0</v>
      </c>
      <c r="M617" s="37">
        <f t="shared" si="19"/>
        <v>0</v>
      </c>
      <c r="N617" s="41"/>
      <c r="O617" s="9"/>
      <c r="P617" s="90"/>
      <c r="Q617" s="102"/>
      <c r="R617" s="102"/>
      <c r="S617" s="51"/>
      <c r="T617" s="51"/>
      <c r="U617" s="51"/>
      <c r="V617" s="51"/>
      <c r="W617" s="51"/>
    </row>
    <row r="618" spans="1:23">
      <c r="A618" s="49"/>
      <c r="B618" s="50"/>
      <c r="C618" s="50"/>
      <c r="D618" s="51"/>
      <c r="E618" s="51"/>
      <c r="F618" s="51"/>
      <c r="G618" s="4"/>
      <c r="H618" s="4"/>
      <c r="I618" s="7"/>
      <c r="J618" s="7"/>
      <c r="K618" s="7"/>
      <c r="L618" s="11" t="str">
        <f t="shared" si="18"/>
        <v>$0</v>
      </c>
      <c r="M618" s="37">
        <f t="shared" si="19"/>
        <v>0</v>
      </c>
      <c r="N618" s="41"/>
      <c r="O618" s="9"/>
      <c r="P618" s="90"/>
      <c r="Q618" s="102"/>
      <c r="R618" s="102"/>
      <c r="S618" s="51"/>
      <c r="T618" s="51"/>
      <c r="U618" s="51"/>
      <c r="V618" s="51"/>
      <c r="W618" s="51"/>
    </row>
    <row r="619" spans="1:23">
      <c r="A619" s="49"/>
      <c r="B619" s="50"/>
      <c r="C619" s="50"/>
      <c r="D619" s="51"/>
      <c r="E619" s="51"/>
      <c r="F619" s="51"/>
      <c r="G619" s="4"/>
      <c r="H619" s="4"/>
      <c r="I619" s="7"/>
      <c r="J619" s="7"/>
      <c r="K619" s="7"/>
      <c r="L619" s="11" t="str">
        <f t="shared" si="18"/>
        <v>$0</v>
      </c>
      <c r="M619" s="37">
        <f t="shared" si="19"/>
        <v>0</v>
      </c>
      <c r="N619" s="41"/>
      <c r="O619" s="9"/>
      <c r="P619" s="90"/>
      <c r="Q619" s="102"/>
      <c r="R619" s="102"/>
      <c r="S619" s="51"/>
      <c r="T619" s="51"/>
      <c r="U619" s="51"/>
      <c r="V619" s="51"/>
      <c r="W619" s="51"/>
    </row>
    <row r="620" spans="1:23">
      <c r="A620" s="49"/>
      <c r="B620" s="50"/>
      <c r="C620" s="50"/>
      <c r="D620" s="51"/>
      <c r="E620" s="51"/>
      <c r="F620" s="51"/>
      <c r="G620" s="4"/>
      <c r="H620" s="4"/>
      <c r="I620" s="7"/>
      <c r="J620" s="7"/>
      <c r="K620" s="7"/>
      <c r="L620" s="11" t="str">
        <f t="shared" si="18"/>
        <v>$0</v>
      </c>
      <c r="M620" s="37">
        <f t="shared" si="19"/>
        <v>0</v>
      </c>
      <c r="N620" s="41"/>
      <c r="O620" s="9"/>
      <c r="P620" s="90"/>
      <c r="Q620" s="102"/>
      <c r="R620" s="102"/>
      <c r="S620" s="51"/>
      <c r="T620" s="51"/>
      <c r="U620" s="51"/>
      <c r="V620" s="51"/>
      <c r="W620" s="51"/>
    </row>
    <row r="621" spans="1:23">
      <c r="A621" s="49"/>
      <c r="B621" s="50"/>
      <c r="C621" s="50"/>
      <c r="D621" s="51"/>
      <c r="E621" s="51"/>
      <c r="F621" s="51"/>
      <c r="G621" s="4"/>
      <c r="H621" s="4"/>
      <c r="I621" s="7"/>
      <c r="J621" s="7"/>
      <c r="K621" s="7"/>
      <c r="L621" s="11" t="str">
        <f t="shared" si="18"/>
        <v>$0</v>
      </c>
      <c r="M621" s="37">
        <f t="shared" si="19"/>
        <v>0</v>
      </c>
      <c r="N621" s="41"/>
      <c r="O621" s="9"/>
      <c r="P621" s="90"/>
      <c r="Q621" s="102"/>
      <c r="R621" s="102"/>
      <c r="S621" s="51"/>
      <c r="T621" s="51"/>
      <c r="U621" s="51"/>
      <c r="V621" s="51"/>
      <c r="W621" s="51"/>
    </row>
    <row r="622" spans="1:23">
      <c r="A622" s="49"/>
      <c r="B622" s="50"/>
      <c r="C622" s="50"/>
      <c r="D622" s="51"/>
      <c r="E622" s="51"/>
      <c r="F622" s="51"/>
      <c r="G622" s="4"/>
      <c r="H622" s="4"/>
      <c r="I622" s="7"/>
      <c r="J622" s="7"/>
      <c r="K622" s="7"/>
      <c r="L622" s="11" t="str">
        <f t="shared" si="18"/>
        <v>$0</v>
      </c>
      <c r="M622" s="37">
        <f t="shared" si="19"/>
        <v>0</v>
      </c>
      <c r="N622" s="41"/>
      <c r="O622" s="9"/>
      <c r="P622" s="90"/>
      <c r="Q622" s="102"/>
      <c r="R622" s="102"/>
      <c r="S622" s="51"/>
      <c r="T622" s="51"/>
      <c r="U622" s="51"/>
      <c r="V622" s="51"/>
      <c r="W622" s="51"/>
    </row>
    <row r="623" spans="1:23">
      <c r="A623" s="49"/>
      <c r="B623" s="50"/>
      <c r="C623" s="50"/>
      <c r="D623" s="51"/>
      <c r="E623" s="51"/>
      <c r="F623" s="51"/>
      <c r="G623" s="4"/>
      <c r="H623" s="4"/>
      <c r="I623" s="7"/>
      <c r="J623" s="7"/>
      <c r="K623" s="7"/>
      <c r="L623" s="11" t="str">
        <f t="shared" si="18"/>
        <v>$0</v>
      </c>
      <c r="M623" s="37">
        <f t="shared" si="19"/>
        <v>0</v>
      </c>
      <c r="N623" s="41"/>
      <c r="O623" s="9"/>
      <c r="P623" s="90"/>
      <c r="Q623" s="102"/>
      <c r="R623" s="102"/>
      <c r="S623" s="51"/>
      <c r="T623" s="51"/>
      <c r="U623" s="51"/>
      <c r="V623" s="51"/>
      <c r="W623" s="51"/>
    </row>
    <row r="624" spans="1:23">
      <c r="A624" s="49"/>
      <c r="B624" s="50"/>
      <c r="C624" s="50"/>
      <c r="D624" s="51"/>
      <c r="E624" s="51"/>
      <c r="F624" s="51"/>
      <c r="G624" s="4"/>
      <c r="H624" s="4"/>
      <c r="I624" s="7"/>
      <c r="J624" s="7"/>
      <c r="K624" s="7"/>
      <c r="L624" s="11" t="str">
        <f t="shared" si="18"/>
        <v>$0</v>
      </c>
      <c r="M624" s="37">
        <f t="shared" si="19"/>
        <v>0</v>
      </c>
      <c r="N624" s="41"/>
      <c r="O624" s="9"/>
      <c r="P624" s="90"/>
      <c r="Q624" s="102"/>
      <c r="R624" s="102"/>
      <c r="S624" s="51"/>
      <c r="T624" s="51"/>
      <c r="U624" s="51"/>
      <c r="V624" s="51"/>
      <c r="W624" s="51"/>
    </row>
    <row r="625" spans="1:23">
      <c r="A625" s="49"/>
      <c r="B625" s="50"/>
      <c r="C625" s="50"/>
      <c r="D625" s="51"/>
      <c r="E625" s="51"/>
      <c r="F625" s="51"/>
      <c r="G625" s="4"/>
      <c r="H625" s="4"/>
      <c r="I625" s="7"/>
      <c r="J625" s="7"/>
      <c r="K625" s="7"/>
      <c r="L625" s="11" t="str">
        <f t="shared" si="18"/>
        <v>$0</v>
      </c>
      <c r="M625" s="37">
        <f t="shared" si="19"/>
        <v>0</v>
      </c>
      <c r="N625" s="41"/>
      <c r="O625" s="9"/>
      <c r="P625" s="90"/>
      <c r="Q625" s="102"/>
      <c r="R625" s="102"/>
      <c r="S625" s="51"/>
      <c r="T625" s="51"/>
      <c r="U625" s="51"/>
      <c r="V625" s="51"/>
      <c r="W625" s="51"/>
    </row>
    <row r="626" spans="1:23">
      <c r="A626" s="49"/>
      <c r="B626" s="50"/>
      <c r="C626" s="50"/>
      <c r="D626" s="51"/>
      <c r="E626" s="51"/>
      <c r="F626" s="51"/>
      <c r="G626" s="4"/>
      <c r="H626" s="4"/>
      <c r="I626" s="7"/>
      <c r="J626" s="7"/>
      <c r="K626" s="7"/>
      <c r="L626" s="11" t="str">
        <f t="shared" si="18"/>
        <v>$0</v>
      </c>
      <c r="M626" s="37">
        <f t="shared" si="19"/>
        <v>0</v>
      </c>
      <c r="N626" s="41"/>
      <c r="O626" s="9"/>
      <c r="P626" s="90"/>
      <c r="Q626" s="102"/>
      <c r="R626" s="102"/>
      <c r="S626" s="51"/>
      <c r="T626" s="51"/>
      <c r="U626" s="51"/>
      <c r="V626" s="51"/>
      <c r="W626" s="51"/>
    </row>
    <row r="627" spans="1:23">
      <c r="A627" s="49"/>
      <c r="B627" s="50"/>
      <c r="C627" s="50"/>
      <c r="D627" s="51"/>
      <c r="E627" s="51"/>
      <c r="F627" s="51"/>
      <c r="G627" s="4"/>
      <c r="H627" s="4"/>
      <c r="I627" s="7"/>
      <c r="J627" s="7"/>
      <c r="K627" s="7"/>
      <c r="L627" s="11" t="str">
        <f t="shared" si="18"/>
        <v>$0</v>
      </c>
      <c r="M627" s="37">
        <f t="shared" si="19"/>
        <v>0</v>
      </c>
      <c r="N627" s="41"/>
      <c r="O627" s="9"/>
      <c r="P627" s="90"/>
      <c r="Q627" s="102"/>
      <c r="R627" s="102"/>
      <c r="S627" s="51"/>
      <c r="T627" s="51"/>
      <c r="U627" s="51"/>
      <c r="V627" s="51"/>
      <c r="W627" s="51"/>
    </row>
    <row r="628" spans="1:23">
      <c r="A628" s="49"/>
      <c r="B628" s="50"/>
      <c r="C628" s="50"/>
      <c r="D628" s="51"/>
      <c r="E628" s="51"/>
      <c r="F628" s="51"/>
      <c r="G628" s="4"/>
      <c r="H628" s="4"/>
      <c r="I628" s="7"/>
      <c r="J628" s="7"/>
      <c r="K628" s="7"/>
      <c r="L628" s="11" t="str">
        <f t="shared" si="18"/>
        <v>$0</v>
      </c>
      <c r="M628" s="37">
        <f t="shared" si="19"/>
        <v>0</v>
      </c>
      <c r="N628" s="41"/>
      <c r="O628" s="9"/>
      <c r="P628" s="90"/>
      <c r="Q628" s="102"/>
      <c r="R628" s="102"/>
      <c r="S628" s="51"/>
      <c r="T628" s="51"/>
      <c r="U628" s="51"/>
      <c r="V628" s="51"/>
      <c r="W628" s="51"/>
    </row>
    <row r="629" spans="1:23">
      <c r="A629" s="49"/>
      <c r="B629" s="50"/>
      <c r="C629" s="50"/>
      <c r="D629" s="51"/>
      <c r="E629" s="51"/>
      <c r="F629" s="51"/>
      <c r="G629" s="4"/>
      <c r="H629" s="4"/>
      <c r="I629" s="7"/>
      <c r="J629" s="7"/>
      <c r="K629" s="7"/>
      <c r="L629" s="11" t="str">
        <f t="shared" si="18"/>
        <v>$0</v>
      </c>
      <c r="M629" s="37">
        <f t="shared" si="19"/>
        <v>0</v>
      </c>
      <c r="N629" s="41"/>
      <c r="O629" s="9"/>
      <c r="P629" s="90"/>
      <c r="Q629" s="102"/>
      <c r="R629" s="102"/>
      <c r="S629" s="51"/>
      <c r="T629" s="51"/>
      <c r="U629" s="51"/>
      <c r="V629" s="51"/>
      <c r="W629" s="51"/>
    </row>
    <row r="630" spans="1:23">
      <c r="A630" s="49"/>
      <c r="B630" s="50"/>
      <c r="C630" s="50"/>
      <c r="D630" s="51"/>
      <c r="E630" s="51"/>
      <c r="F630" s="51"/>
      <c r="G630" s="4"/>
      <c r="H630" s="4"/>
      <c r="I630" s="7"/>
      <c r="J630" s="7"/>
      <c r="K630" s="7"/>
      <c r="L630" s="11" t="str">
        <f t="shared" si="18"/>
        <v>$0</v>
      </c>
      <c r="M630" s="37">
        <f t="shared" si="19"/>
        <v>0</v>
      </c>
      <c r="N630" s="41"/>
      <c r="O630" s="9"/>
      <c r="P630" s="90"/>
      <c r="Q630" s="102"/>
      <c r="R630" s="102"/>
      <c r="S630" s="51"/>
      <c r="T630" s="51"/>
      <c r="U630" s="51"/>
      <c r="V630" s="51"/>
      <c r="W630" s="51"/>
    </row>
    <row r="631" spans="1:23">
      <c r="A631" s="49"/>
      <c r="B631" s="50"/>
      <c r="C631" s="50"/>
      <c r="D631" s="51"/>
      <c r="E631" s="51"/>
      <c r="F631" s="51"/>
      <c r="G631" s="4"/>
      <c r="H631" s="4"/>
      <c r="I631" s="7"/>
      <c r="J631" s="7"/>
      <c r="K631" s="7"/>
      <c r="L631" s="11" t="str">
        <f t="shared" si="18"/>
        <v>$0</v>
      </c>
      <c r="M631" s="37">
        <f t="shared" si="19"/>
        <v>0</v>
      </c>
      <c r="N631" s="41"/>
      <c r="O631" s="9"/>
      <c r="P631" s="90"/>
      <c r="Q631" s="102"/>
      <c r="R631" s="102"/>
      <c r="S631" s="51"/>
      <c r="T631" s="51"/>
      <c r="U631" s="51"/>
      <c r="V631" s="51"/>
      <c r="W631" s="51"/>
    </row>
    <row r="632" spans="1:23">
      <c r="A632" s="49"/>
      <c r="B632" s="50"/>
      <c r="C632" s="50"/>
      <c r="D632" s="51"/>
      <c r="E632" s="51"/>
      <c r="F632" s="51"/>
      <c r="G632" s="4"/>
      <c r="H632" s="4"/>
      <c r="I632" s="7"/>
      <c r="J632" s="7"/>
      <c r="K632" s="7"/>
      <c r="L632" s="11" t="str">
        <f t="shared" si="18"/>
        <v>$0</v>
      </c>
      <c r="M632" s="37">
        <f t="shared" si="19"/>
        <v>0</v>
      </c>
      <c r="N632" s="41"/>
      <c r="O632" s="9"/>
      <c r="P632" s="90"/>
      <c r="Q632" s="102"/>
      <c r="R632" s="102"/>
      <c r="S632" s="51"/>
      <c r="T632" s="51"/>
      <c r="U632" s="51"/>
      <c r="V632" s="51"/>
      <c r="W632" s="51"/>
    </row>
    <row r="633" spans="1:23">
      <c r="A633" s="49"/>
      <c r="B633" s="50"/>
      <c r="C633" s="50"/>
      <c r="D633" s="51"/>
      <c r="E633" s="51"/>
      <c r="F633" s="51"/>
      <c r="G633" s="4"/>
      <c r="H633" s="4"/>
      <c r="I633" s="7"/>
      <c r="J633" s="7"/>
      <c r="K633" s="7"/>
      <c r="L633" s="11" t="str">
        <f t="shared" si="18"/>
        <v>$0</v>
      </c>
      <c r="M633" s="37">
        <f t="shared" si="19"/>
        <v>0</v>
      </c>
      <c r="N633" s="41"/>
      <c r="O633" s="9"/>
      <c r="P633" s="90"/>
      <c r="Q633" s="102"/>
      <c r="R633" s="102"/>
      <c r="S633" s="51"/>
      <c r="T633" s="51"/>
      <c r="U633" s="51"/>
      <c r="V633" s="51"/>
      <c r="W633" s="51"/>
    </row>
    <row r="634" spans="1:23">
      <c r="A634" s="49"/>
      <c r="B634" s="50"/>
      <c r="C634" s="50"/>
      <c r="D634" s="51"/>
      <c r="E634" s="51"/>
      <c r="F634" s="51"/>
      <c r="G634" s="4"/>
      <c r="H634" s="4"/>
      <c r="I634" s="7"/>
      <c r="J634" s="7"/>
      <c r="K634" s="7"/>
      <c r="L634" s="11" t="str">
        <f t="shared" si="18"/>
        <v>$0</v>
      </c>
      <c r="M634" s="37">
        <f t="shared" si="19"/>
        <v>0</v>
      </c>
      <c r="N634" s="41"/>
      <c r="O634" s="9"/>
      <c r="P634" s="90"/>
      <c r="Q634" s="102"/>
      <c r="R634" s="102"/>
      <c r="S634" s="51"/>
      <c r="T634" s="51"/>
      <c r="U634" s="51"/>
      <c r="V634" s="51"/>
      <c r="W634" s="51"/>
    </row>
    <row r="635" spans="1:23">
      <c r="A635" s="49"/>
      <c r="B635" s="50"/>
      <c r="C635" s="50"/>
      <c r="D635" s="51"/>
      <c r="E635" s="51"/>
      <c r="F635" s="51"/>
      <c r="G635" s="4"/>
      <c r="H635" s="4"/>
      <c r="I635" s="7"/>
      <c r="J635" s="7"/>
      <c r="K635" s="7"/>
      <c r="L635" s="11" t="str">
        <f t="shared" si="18"/>
        <v>$0</v>
      </c>
      <c r="M635" s="37">
        <f t="shared" si="19"/>
        <v>0</v>
      </c>
      <c r="N635" s="41"/>
      <c r="O635" s="9"/>
      <c r="P635" s="90"/>
      <c r="Q635" s="102"/>
      <c r="R635" s="102"/>
      <c r="S635" s="51"/>
      <c r="T635" s="51"/>
      <c r="U635" s="51"/>
      <c r="V635" s="51"/>
      <c r="W635" s="51"/>
    </row>
    <row r="636" spans="1:23">
      <c r="A636" s="49"/>
      <c r="B636" s="50"/>
      <c r="C636" s="50"/>
      <c r="D636" s="51"/>
      <c r="E636" s="51"/>
      <c r="F636" s="51"/>
      <c r="G636" s="4"/>
      <c r="H636" s="4"/>
      <c r="I636" s="7"/>
      <c r="J636" s="7"/>
      <c r="K636" s="7"/>
      <c r="L636" s="11" t="str">
        <f t="shared" si="18"/>
        <v>$0</v>
      </c>
      <c r="M636" s="37">
        <f t="shared" si="19"/>
        <v>0</v>
      </c>
      <c r="N636" s="41"/>
      <c r="O636" s="9"/>
      <c r="P636" s="90"/>
      <c r="Q636" s="102"/>
      <c r="R636" s="102"/>
      <c r="S636" s="51"/>
      <c r="T636" s="51"/>
      <c r="U636" s="51"/>
      <c r="V636" s="51"/>
      <c r="W636" s="51"/>
    </row>
    <row r="637" spans="1:23">
      <c r="A637" s="49"/>
      <c r="B637" s="50"/>
      <c r="C637" s="50"/>
      <c r="D637" s="51"/>
      <c r="E637" s="51"/>
      <c r="F637" s="51"/>
      <c r="G637" s="4"/>
      <c r="H637" s="4"/>
      <c r="I637" s="7"/>
      <c r="J637" s="7"/>
      <c r="K637" s="7"/>
      <c r="L637" s="11" t="str">
        <f t="shared" si="18"/>
        <v>$0</v>
      </c>
      <c r="M637" s="37">
        <f t="shared" si="19"/>
        <v>0</v>
      </c>
      <c r="N637" s="41"/>
      <c r="O637" s="9"/>
      <c r="P637" s="90"/>
      <c r="Q637" s="102"/>
      <c r="R637" s="102"/>
      <c r="S637" s="51"/>
      <c r="T637" s="51"/>
      <c r="U637" s="51"/>
      <c r="V637" s="51"/>
      <c r="W637" s="51"/>
    </row>
    <row r="638" spans="1:23">
      <c r="A638" s="49"/>
      <c r="B638" s="50"/>
      <c r="C638" s="50"/>
      <c r="D638" s="51"/>
      <c r="E638" s="51"/>
      <c r="F638" s="51"/>
      <c r="G638" s="4"/>
      <c r="H638" s="4"/>
      <c r="I638" s="7"/>
      <c r="J638" s="7"/>
      <c r="K638" s="7"/>
      <c r="L638" s="11" t="str">
        <f t="shared" si="18"/>
        <v>$0</v>
      </c>
      <c r="M638" s="37">
        <f t="shared" si="19"/>
        <v>0</v>
      </c>
      <c r="N638" s="41"/>
      <c r="O638" s="9"/>
      <c r="P638" s="90"/>
      <c r="Q638" s="102"/>
      <c r="R638" s="102"/>
      <c r="S638" s="51"/>
      <c r="T638" s="51"/>
      <c r="U638" s="51"/>
      <c r="V638" s="51"/>
      <c r="W638" s="51"/>
    </row>
    <row r="639" spans="1:23">
      <c r="A639" s="49"/>
      <c r="B639" s="50"/>
      <c r="C639" s="50"/>
      <c r="D639" s="51"/>
      <c r="E639" s="51"/>
      <c r="F639" s="51"/>
      <c r="G639" s="4"/>
      <c r="H639" s="4"/>
      <c r="I639" s="7"/>
      <c r="J639" s="7"/>
      <c r="K639" s="7"/>
      <c r="L639" s="11" t="str">
        <f t="shared" si="18"/>
        <v>$0</v>
      </c>
      <c r="M639" s="37">
        <f t="shared" si="19"/>
        <v>0</v>
      </c>
      <c r="N639" s="41"/>
      <c r="O639" s="9"/>
      <c r="P639" s="90"/>
      <c r="Q639" s="102"/>
      <c r="R639" s="102"/>
      <c r="S639" s="51"/>
      <c r="T639" s="51"/>
      <c r="U639" s="51"/>
      <c r="V639" s="51"/>
      <c r="W639" s="51"/>
    </row>
    <row r="640" spans="1:23">
      <c r="A640" s="49"/>
      <c r="B640" s="50"/>
      <c r="C640" s="50"/>
      <c r="D640" s="51"/>
      <c r="E640" s="51"/>
      <c r="F640" s="51"/>
      <c r="G640" s="4"/>
      <c r="H640" s="4"/>
      <c r="I640" s="7"/>
      <c r="J640" s="7"/>
      <c r="K640" s="7"/>
      <c r="L640" s="11" t="str">
        <f t="shared" si="18"/>
        <v>$0</v>
      </c>
      <c r="M640" s="37">
        <f t="shared" si="19"/>
        <v>0</v>
      </c>
      <c r="N640" s="41"/>
      <c r="O640" s="9"/>
      <c r="P640" s="90"/>
      <c r="Q640" s="102"/>
      <c r="R640" s="102"/>
      <c r="S640" s="51"/>
      <c r="T640" s="51"/>
      <c r="U640" s="51"/>
      <c r="V640" s="51"/>
      <c r="W640" s="51"/>
    </row>
    <row r="641" spans="1:23">
      <c r="A641" s="49"/>
      <c r="B641" s="50"/>
      <c r="C641" s="50"/>
      <c r="D641" s="51"/>
      <c r="E641" s="51"/>
      <c r="F641" s="51"/>
      <c r="G641" s="4"/>
      <c r="H641" s="4"/>
      <c r="I641" s="7"/>
      <c r="J641" s="7"/>
      <c r="K641" s="7"/>
      <c r="L641" s="11" t="str">
        <f t="shared" si="18"/>
        <v>$0</v>
      </c>
      <c r="M641" s="37">
        <f t="shared" si="19"/>
        <v>0</v>
      </c>
      <c r="N641" s="41"/>
      <c r="O641" s="9"/>
      <c r="P641" s="90"/>
      <c r="Q641" s="102"/>
      <c r="R641" s="102"/>
      <c r="S641" s="51"/>
      <c r="T641" s="51"/>
      <c r="U641" s="51"/>
      <c r="V641" s="51"/>
      <c r="W641" s="51"/>
    </row>
    <row r="642" spans="1:23">
      <c r="A642" s="49"/>
      <c r="B642" s="50"/>
      <c r="C642" s="50"/>
      <c r="D642" s="51"/>
      <c r="E642" s="51"/>
      <c r="F642" s="51"/>
      <c r="G642" s="4"/>
      <c r="H642" s="4"/>
      <c r="I642" s="7"/>
      <c r="J642" s="7"/>
      <c r="K642" s="7"/>
      <c r="L642" s="11" t="str">
        <f t="shared" si="18"/>
        <v>$0</v>
      </c>
      <c r="M642" s="37">
        <f t="shared" si="19"/>
        <v>0</v>
      </c>
      <c r="N642" s="41"/>
      <c r="O642" s="9"/>
      <c r="P642" s="90"/>
      <c r="Q642" s="102"/>
      <c r="R642" s="102"/>
      <c r="S642" s="51"/>
      <c r="T642" s="51"/>
      <c r="U642" s="51"/>
      <c r="V642" s="51"/>
      <c r="W642" s="51"/>
    </row>
    <row r="643" spans="1:23">
      <c r="A643" s="49"/>
      <c r="B643" s="50"/>
      <c r="C643" s="50"/>
      <c r="D643" s="51"/>
      <c r="E643" s="51"/>
      <c r="F643" s="51"/>
      <c r="G643" s="4"/>
      <c r="H643" s="4"/>
      <c r="I643" s="7"/>
      <c r="J643" s="7"/>
      <c r="K643" s="7"/>
      <c r="L643" s="11" t="str">
        <f t="shared" si="18"/>
        <v>$0</v>
      </c>
      <c r="M643" s="37">
        <f t="shared" si="19"/>
        <v>0</v>
      </c>
      <c r="N643" s="41"/>
      <c r="O643" s="9"/>
      <c r="P643" s="90"/>
      <c r="Q643" s="102"/>
      <c r="R643" s="102"/>
      <c r="S643" s="51"/>
      <c r="T643" s="51"/>
      <c r="U643" s="51"/>
      <c r="V643" s="51"/>
      <c r="W643" s="51"/>
    </row>
    <row r="644" spans="1:23">
      <c r="A644" s="49"/>
      <c r="B644" s="50"/>
      <c r="C644" s="50"/>
      <c r="D644" s="51"/>
      <c r="E644" s="51"/>
      <c r="F644" s="51"/>
      <c r="G644" s="4"/>
      <c r="H644" s="4"/>
      <c r="I644" s="7"/>
      <c r="J644" s="7"/>
      <c r="K644" s="7"/>
      <c r="L644" s="11" t="str">
        <f t="shared" si="18"/>
        <v>$0</v>
      </c>
      <c r="M644" s="37">
        <f t="shared" si="19"/>
        <v>0</v>
      </c>
      <c r="N644" s="41"/>
      <c r="O644" s="9"/>
      <c r="P644" s="90"/>
      <c r="Q644" s="102"/>
      <c r="R644" s="102"/>
      <c r="S644" s="51"/>
      <c r="T644" s="51"/>
      <c r="U644" s="51"/>
      <c r="V644" s="51"/>
      <c r="W644" s="51"/>
    </row>
    <row r="645" spans="1:23">
      <c r="A645" s="49"/>
      <c r="B645" s="50"/>
      <c r="C645" s="50"/>
      <c r="D645" s="51"/>
      <c r="E645" s="51"/>
      <c r="F645" s="51"/>
      <c r="G645" s="4"/>
      <c r="H645" s="4"/>
      <c r="I645" s="7"/>
      <c r="J645" s="7"/>
      <c r="K645" s="7"/>
      <c r="L645" s="11" t="str">
        <f t="shared" si="18"/>
        <v>$0</v>
      </c>
      <c r="M645" s="37">
        <f t="shared" si="19"/>
        <v>0</v>
      </c>
      <c r="N645" s="41"/>
      <c r="O645" s="9"/>
      <c r="P645" s="90"/>
      <c r="Q645" s="102"/>
      <c r="R645" s="102"/>
      <c r="S645" s="51"/>
      <c r="T645" s="51"/>
      <c r="U645" s="51"/>
      <c r="V645" s="51"/>
      <c r="W645" s="51"/>
    </row>
    <row r="646" spans="1:23">
      <c r="A646" s="49"/>
      <c r="B646" s="50"/>
      <c r="C646" s="50"/>
      <c r="D646" s="51"/>
      <c r="E646" s="51"/>
      <c r="F646" s="51"/>
      <c r="G646" s="4"/>
      <c r="H646" s="4"/>
      <c r="I646" s="7"/>
      <c r="J646" s="7"/>
      <c r="K646" s="7"/>
      <c r="L646" s="11" t="str">
        <f t="shared" ref="L646:L709" si="20">IF(J646="0. Initiate","$51,000",IF(J646="1. Junior Member","$306,000",IF(J646="2. Member","$1,581,000",IF(J646="3. Senior Member","$0",IF(J646="4. Consul Initiate","$0","$0")))))</f>
        <v>$0</v>
      </c>
      <c r="M646" s="37">
        <f t="shared" ref="M646:M709" si="21">L646-N646</f>
        <v>0</v>
      </c>
      <c r="N646" s="41"/>
      <c r="O646" s="9"/>
      <c r="P646" s="90"/>
      <c r="Q646" s="102"/>
      <c r="R646" s="102"/>
      <c r="S646" s="51"/>
      <c r="T646" s="51"/>
      <c r="U646" s="51"/>
      <c r="V646" s="51"/>
      <c r="W646" s="51"/>
    </row>
    <row r="647" spans="1:23">
      <c r="A647" s="49"/>
      <c r="B647" s="50"/>
      <c r="C647" s="50"/>
      <c r="D647" s="51"/>
      <c r="E647" s="51"/>
      <c r="F647" s="51"/>
      <c r="G647" s="4"/>
      <c r="H647" s="4"/>
      <c r="I647" s="7"/>
      <c r="J647" s="7"/>
      <c r="K647" s="7"/>
      <c r="L647" s="11" t="str">
        <f t="shared" si="20"/>
        <v>$0</v>
      </c>
      <c r="M647" s="37">
        <f t="shared" si="21"/>
        <v>0</v>
      </c>
      <c r="N647" s="41"/>
      <c r="O647" s="9"/>
      <c r="P647" s="90"/>
      <c r="Q647" s="102"/>
      <c r="R647" s="102"/>
      <c r="S647" s="51"/>
      <c r="T647" s="51"/>
      <c r="U647" s="51"/>
      <c r="V647" s="51"/>
      <c r="W647" s="51"/>
    </row>
    <row r="648" spans="1:23">
      <c r="A648" s="49"/>
      <c r="B648" s="50"/>
      <c r="C648" s="50"/>
      <c r="D648" s="51"/>
      <c r="E648" s="51"/>
      <c r="F648" s="51"/>
      <c r="G648" s="4"/>
      <c r="H648" s="4"/>
      <c r="I648" s="7"/>
      <c r="J648" s="7"/>
      <c r="K648" s="7"/>
      <c r="L648" s="11" t="str">
        <f t="shared" si="20"/>
        <v>$0</v>
      </c>
      <c r="M648" s="37">
        <f t="shared" si="21"/>
        <v>0</v>
      </c>
      <c r="N648" s="41"/>
      <c r="O648" s="9"/>
      <c r="P648" s="90"/>
      <c r="Q648" s="102"/>
      <c r="R648" s="102"/>
      <c r="S648" s="51"/>
      <c r="T648" s="51"/>
      <c r="U648" s="51"/>
      <c r="V648" s="51"/>
      <c r="W648" s="51"/>
    </row>
    <row r="649" spans="1:23">
      <c r="A649" s="49"/>
      <c r="B649" s="50"/>
      <c r="C649" s="50"/>
      <c r="D649" s="51"/>
      <c r="E649" s="51"/>
      <c r="F649" s="51"/>
      <c r="G649" s="4"/>
      <c r="H649" s="4"/>
      <c r="I649" s="7"/>
      <c r="J649" s="7"/>
      <c r="K649" s="7"/>
      <c r="L649" s="11" t="str">
        <f t="shared" si="20"/>
        <v>$0</v>
      </c>
      <c r="M649" s="37">
        <f t="shared" si="21"/>
        <v>0</v>
      </c>
      <c r="N649" s="41"/>
      <c r="O649" s="9"/>
      <c r="P649" s="90"/>
      <c r="Q649" s="102"/>
      <c r="R649" s="102"/>
      <c r="S649" s="51"/>
      <c r="T649" s="51"/>
      <c r="U649" s="51"/>
      <c r="V649" s="51"/>
      <c r="W649" s="51"/>
    </row>
    <row r="650" spans="1:23">
      <c r="A650" s="49"/>
      <c r="B650" s="50"/>
      <c r="C650" s="50"/>
      <c r="D650" s="51"/>
      <c r="E650" s="51"/>
      <c r="F650" s="51"/>
      <c r="G650" s="4"/>
      <c r="H650" s="4"/>
      <c r="I650" s="7"/>
      <c r="J650" s="7"/>
      <c r="K650" s="7"/>
      <c r="L650" s="11" t="str">
        <f t="shared" si="20"/>
        <v>$0</v>
      </c>
      <c r="M650" s="37">
        <f t="shared" si="21"/>
        <v>0</v>
      </c>
      <c r="N650" s="41"/>
      <c r="O650" s="9"/>
      <c r="P650" s="90"/>
      <c r="Q650" s="102"/>
      <c r="R650" s="102"/>
      <c r="S650" s="51"/>
      <c r="T650" s="51"/>
      <c r="U650" s="51"/>
      <c r="V650" s="51"/>
      <c r="W650" s="51"/>
    </row>
    <row r="651" spans="1:23">
      <c r="A651" s="49"/>
      <c r="B651" s="50"/>
      <c r="C651" s="50"/>
      <c r="D651" s="51"/>
      <c r="E651" s="51"/>
      <c r="F651" s="51"/>
      <c r="G651" s="4"/>
      <c r="H651" s="4"/>
      <c r="I651" s="7"/>
      <c r="J651" s="7"/>
      <c r="K651" s="7"/>
      <c r="L651" s="11" t="str">
        <f t="shared" si="20"/>
        <v>$0</v>
      </c>
      <c r="M651" s="37">
        <f t="shared" si="21"/>
        <v>0</v>
      </c>
      <c r="N651" s="41"/>
      <c r="O651" s="9"/>
      <c r="P651" s="90"/>
      <c r="Q651" s="102"/>
      <c r="R651" s="102"/>
      <c r="S651" s="51"/>
      <c r="T651" s="51"/>
      <c r="U651" s="51"/>
      <c r="V651" s="51"/>
      <c r="W651" s="51"/>
    </row>
    <row r="652" spans="1:23">
      <c r="A652" s="49"/>
      <c r="B652" s="50"/>
      <c r="C652" s="50"/>
      <c r="D652" s="51"/>
      <c r="E652" s="51"/>
      <c r="F652" s="51"/>
      <c r="G652" s="4"/>
      <c r="H652" s="4"/>
      <c r="I652" s="7"/>
      <c r="J652" s="7"/>
      <c r="K652" s="7"/>
      <c r="L652" s="11" t="str">
        <f t="shared" si="20"/>
        <v>$0</v>
      </c>
      <c r="M652" s="37">
        <f t="shared" si="21"/>
        <v>0</v>
      </c>
      <c r="N652" s="41"/>
      <c r="O652" s="9"/>
      <c r="P652" s="90"/>
      <c r="Q652" s="102"/>
      <c r="R652" s="102"/>
      <c r="S652" s="51"/>
      <c r="T652" s="51"/>
      <c r="U652" s="51"/>
      <c r="V652" s="51"/>
      <c r="W652" s="51"/>
    </row>
    <row r="653" spans="1:23">
      <c r="A653" s="49"/>
      <c r="B653" s="50"/>
      <c r="C653" s="50"/>
      <c r="D653" s="51"/>
      <c r="E653" s="51"/>
      <c r="F653" s="51"/>
      <c r="G653" s="4"/>
      <c r="H653" s="4"/>
      <c r="I653" s="7"/>
      <c r="J653" s="7"/>
      <c r="K653" s="7"/>
      <c r="L653" s="11" t="str">
        <f t="shared" si="20"/>
        <v>$0</v>
      </c>
      <c r="M653" s="37">
        <f t="shared" si="21"/>
        <v>0</v>
      </c>
      <c r="N653" s="41"/>
      <c r="O653" s="9"/>
      <c r="P653" s="90"/>
      <c r="Q653" s="102"/>
      <c r="R653" s="102"/>
      <c r="S653" s="51"/>
      <c r="T653" s="51"/>
      <c r="U653" s="51"/>
      <c r="V653" s="51"/>
      <c r="W653" s="51"/>
    </row>
    <row r="654" spans="1:23">
      <c r="A654" s="49"/>
      <c r="B654" s="50"/>
      <c r="C654" s="50"/>
      <c r="D654" s="51"/>
      <c r="E654" s="51"/>
      <c r="F654" s="51"/>
      <c r="G654" s="4"/>
      <c r="H654" s="4"/>
      <c r="I654" s="7"/>
      <c r="J654" s="7"/>
      <c r="K654" s="7"/>
      <c r="L654" s="11" t="str">
        <f t="shared" si="20"/>
        <v>$0</v>
      </c>
      <c r="M654" s="37">
        <f t="shared" si="21"/>
        <v>0</v>
      </c>
      <c r="N654" s="41"/>
      <c r="O654" s="9"/>
      <c r="P654" s="90"/>
      <c r="Q654" s="102"/>
      <c r="R654" s="102"/>
      <c r="S654" s="51"/>
      <c r="T654" s="51"/>
      <c r="U654" s="51"/>
      <c r="V654" s="51"/>
      <c r="W654" s="51"/>
    </row>
    <row r="655" spans="1:23">
      <c r="A655" s="49"/>
      <c r="B655" s="50"/>
      <c r="C655" s="50"/>
      <c r="D655" s="51"/>
      <c r="E655" s="51"/>
      <c r="F655" s="51"/>
      <c r="G655" s="4"/>
      <c r="H655" s="4"/>
      <c r="I655" s="7"/>
      <c r="J655" s="7"/>
      <c r="K655" s="7"/>
      <c r="L655" s="11" t="str">
        <f t="shared" si="20"/>
        <v>$0</v>
      </c>
      <c r="M655" s="37">
        <f t="shared" si="21"/>
        <v>0</v>
      </c>
      <c r="N655" s="41"/>
      <c r="O655" s="9"/>
      <c r="P655" s="90"/>
      <c r="Q655" s="102"/>
      <c r="R655" s="102"/>
      <c r="S655" s="51"/>
      <c r="T655" s="51"/>
      <c r="U655" s="51"/>
      <c r="V655" s="51"/>
      <c r="W655" s="51"/>
    </row>
    <row r="656" spans="1:23">
      <c r="A656" s="49"/>
      <c r="B656" s="50"/>
      <c r="C656" s="50"/>
      <c r="D656" s="51"/>
      <c r="E656" s="51"/>
      <c r="F656" s="51"/>
      <c r="G656" s="4"/>
      <c r="H656" s="4"/>
      <c r="I656" s="7"/>
      <c r="J656" s="7"/>
      <c r="K656" s="7"/>
      <c r="L656" s="11" t="str">
        <f t="shared" si="20"/>
        <v>$0</v>
      </c>
      <c r="M656" s="37">
        <f t="shared" si="21"/>
        <v>0</v>
      </c>
      <c r="N656" s="41"/>
      <c r="O656" s="9"/>
      <c r="P656" s="90"/>
      <c r="Q656" s="102"/>
      <c r="R656" s="102"/>
      <c r="S656" s="51"/>
      <c r="T656" s="51"/>
      <c r="U656" s="51"/>
      <c r="V656" s="51"/>
      <c r="W656" s="51"/>
    </row>
    <row r="657" spans="1:23">
      <c r="A657" s="49"/>
      <c r="B657" s="50"/>
      <c r="C657" s="50"/>
      <c r="D657" s="51"/>
      <c r="E657" s="51"/>
      <c r="F657" s="51"/>
      <c r="G657" s="4"/>
      <c r="H657" s="4"/>
      <c r="I657" s="7"/>
      <c r="J657" s="7"/>
      <c r="K657" s="7"/>
      <c r="L657" s="11" t="str">
        <f t="shared" si="20"/>
        <v>$0</v>
      </c>
      <c r="M657" s="37">
        <f t="shared" si="21"/>
        <v>0</v>
      </c>
      <c r="N657" s="41"/>
      <c r="O657" s="9"/>
      <c r="P657" s="90"/>
      <c r="Q657" s="102"/>
      <c r="R657" s="102"/>
      <c r="S657" s="51"/>
      <c r="T657" s="51"/>
      <c r="U657" s="51"/>
      <c r="V657" s="51"/>
      <c r="W657" s="51"/>
    </row>
    <row r="658" spans="1:23">
      <c r="A658" s="49"/>
      <c r="B658" s="50"/>
      <c r="C658" s="50"/>
      <c r="D658" s="51"/>
      <c r="E658" s="51"/>
      <c r="F658" s="51"/>
      <c r="G658" s="4"/>
      <c r="H658" s="4"/>
      <c r="I658" s="7"/>
      <c r="J658" s="7"/>
      <c r="K658" s="7"/>
      <c r="L658" s="11" t="str">
        <f t="shared" si="20"/>
        <v>$0</v>
      </c>
      <c r="M658" s="37">
        <f t="shared" si="21"/>
        <v>0</v>
      </c>
      <c r="N658" s="41"/>
      <c r="O658" s="9"/>
      <c r="P658" s="90"/>
      <c r="Q658" s="102"/>
      <c r="R658" s="102"/>
      <c r="S658" s="51"/>
      <c r="T658" s="51"/>
      <c r="U658" s="51"/>
      <c r="V658" s="51"/>
      <c r="W658" s="51"/>
    </row>
    <row r="659" spans="1:23">
      <c r="A659" s="49"/>
      <c r="B659" s="50"/>
      <c r="C659" s="50"/>
      <c r="D659" s="51"/>
      <c r="E659" s="51"/>
      <c r="F659" s="51"/>
      <c r="G659" s="4"/>
      <c r="H659" s="4"/>
      <c r="I659" s="7"/>
      <c r="J659" s="7"/>
      <c r="K659" s="7"/>
      <c r="L659" s="11" t="str">
        <f t="shared" si="20"/>
        <v>$0</v>
      </c>
      <c r="M659" s="37">
        <f t="shared" si="21"/>
        <v>0</v>
      </c>
      <c r="N659" s="41"/>
      <c r="O659" s="9"/>
      <c r="P659" s="90"/>
      <c r="Q659" s="102"/>
      <c r="R659" s="102"/>
      <c r="S659" s="51"/>
      <c r="T659" s="51"/>
      <c r="U659" s="51"/>
      <c r="V659" s="51"/>
      <c r="W659" s="51"/>
    </row>
    <row r="660" spans="1:23">
      <c r="A660" s="49"/>
      <c r="B660" s="50"/>
      <c r="C660" s="50"/>
      <c r="D660" s="51"/>
      <c r="E660" s="51"/>
      <c r="F660" s="51"/>
      <c r="G660" s="4"/>
      <c r="H660" s="4"/>
      <c r="I660" s="7"/>
      <c r="J660" s="7"/>
      <c r="K660" s="7"/>
      <c r="L660" s="11" t="str">
        <f t="shared" si="20"/>
        <v>$0</v>
      </c>
      <c r="M660" s="37">
        <f t="shared" si="21"/>
        <v>0</v>
      </c>
      <c r="N660" s="41"/>
      <c r="O660" s="9"/>
      <c r="P660" s="90"/>
      <c r="Q660" s="102"/>
      <c r="R660" s="102"/>
      <c r="S660" s="51"/>
      <c r="T660" s="51"/>
      <c r="U660" s="51"/>
      <c r="V660" s="51"/>
      <c r="W660" s="51"/>
    </row>
    <row r="661" spans="1:23">
      <c r="A661" s="49"/>
      <c r="B661" s="50"/>
      <c r="C661" s="50"/>
      <c r="D661" s="51"/>
      <c r="E661" s="51"/>
      <c r="F661" s="51"/>
      <c r="G661" s="4"/>
      <c r="H661" s="4"/>
      <c r="I661" s="7"/>
      <c r="J661" s="7"/>
      <c r="K661" s="7"/>
      <c r="L661" s="11" t="str">
        <f t="shared" si="20"/>
        <v>$0</v>
      </c>
      <c r="M661" s="37">
        <f t="shared" si="21"/>
        <v>0</v>
      </c>
      <c r="N661" s="41"/>
      <c r="O661" s="9"/>
      <c r="P661" s="90"/>
      <c r="Q661" s="102"/>
      <c r="R661" s="102"/>
      <c r="S661" s="51"/>
      <c r="T661" s="51"/>
      <c r="U661" s="51"/>
      <c r="V661" s="51"/>
      <c r="W661" s="51"/>
    </row>
    <row r="662" spans="1:23">
      <c r="A662" s="49"/>
      <c r="B662" s="50"/>
      <c r="C662" s="50"/>
      <c r="D662" s="51"/>
      <c r="E662" s="51"/>
      <c r="F662" s="51"/>
      <c r="G662" s="4"/>
      <c r="H662" s="4"/>
      <c r="I662" s="7"/>
      <c r="J662" s="7"/>
      <c r="K662" s="7"/>
      <c r="L662" s="11" t="str">
        <f t="shared" si="20"/>
        <v>$0</v>
      </c>
      <c r="M662" s="37">
        <f t="shared" si="21"/>
        <v>0</v>
      </c>
      <c r="N662" s="41"/>
      <c r="O662" s="9"/>
      <c r="P662" s="90"/>
      <c r="Q662" s="102"/>
      <c r="R662" s="102"/>
      <c r="S662" s="51"/>
      <c r="T662" s="51"/>
      <c r="U662" s="51"/>
      <c r="V662" s="51"/>
      <c r="W662" s="51"/>
    </row>
    <row r="663" spans="1:23">
      <c r="A663" s="49"/>
      <c r="B663" s="50"/>
      <c r="C663" s="50"/>
      <c r="D663" s="51"/>
      <c r="E663" s="51"/>
      <c r="F663" s="51"/>
      <c r="G663" s="4"/>
      <c r="H663" s="4"/>
      <c r="I663" s="7"/>
      <c r="J663" s="7"/>
      <c r="K663" s="7"/>
      <c r="L663" s="11" t="str">
        <f t="shared" si="20"/>
        <v>$0</v>
      </c>
      <c r="M663" s="37">
        <f t="shared" si="21"/>
        <v>0</v>
      </c>
      <c r="N663" s="41"/>
      <c r="O663" s="9"/>
      <c r="P663" s="90"/>
      <c r="Q663" s="102"/>
      <c r="R663" s="102"/>
      <c r="S663" s="51"/>
      <c r="T663" s="51"/>
      <c r="U663" s="51"/>
      <c r="V663" s="51"/>
      <c r="W663" s="51"/>
    </row>
    <row r="664" spans="1:23">
      <c r="A664" s="49"/>
      <c r="B664" s="50"/>
      <c r="C664" s="50"/>
      <c r="D664" s="51"/>
      <c r="E664" s="51"/>
      <c r="F664" s="51"/>
      <c r="G664" s="4"/>
      <c r="H664" s="4"/>
      <c r="I664" s="7"/>
      <c r="J664" s="7"/>
      <c r="K664" s="7"/>
      <c r="L664" s="11" t="str">
        <f t="shared" si="20"/>
        <v>$0</v>
      </c>
      <c r="M664" s="37">
        <f t="shared" si="21"/>
        <v>0</v>
      </c>
      <c r="N664" s="41"/>
      <c r="O664" s="9"/>
      <c r="P664" s="90"/>
      <c r="Q664" s="102"/>
      <c r="R664" s="102"/>
      <c r="S664" s="51"/>
      <c r="T664" s="51"/>
      <c r="U664" s="51"/>
      <c r="V664" s="51"/>
      <c r="W664" s="51"/>
    </row>
    <row r="665" spans="1:23">
      <c r="A665" s="49"/>
      <c r="B665" s="50"/>
      <c r="C665" s="50"/>
      <c r="D665" s="51"/>
      <c r="E665" s="51"/>
      <c r="F665" s="51"/>
      <c r="G665" s="4"/>
      <c r="H665" s="4"/>
      <c r="I665" s="7"/>
      <c r="J665" s="7"/>
      <c r="K665" s="7"/>
      <c r="L665" s="11" t="str">
        <f t="shared" si="20"/>
        <v>$0</v>
      </c>
      <c r="M665" s="37">
        <f t="shared" si="21"/>
        <v>0</v>
      </c>
      <c r="N665" s="41"/>
      <c r="O665" s="9"/>
      <c r="P665" s="90"/>
      <c r="Q665" s="102"/>
      <c r="R665" s="102"/>
      <c r="S665" s="51"/>
      <c r="T665" s="51"/>
      <c r="U665" s="51"/>
      <c r="V665" s="51"/>
      <c r="W665" s="51"/>
    </row>
    <row r="666" spans="1:23">
      <c r="A666" s="49"/>
      <c r="B666" s="50"/>
      <c r="C666" s="50"/>
      <c r="D666" s="51"/>
      <c r="E666" s="51"/>
      <c r="F666" s="51"/>
      <c r="G666" s="4"/>
      <c r="H666" s="4"/>
      <c r="I666" s="7"/>
      <c r="J666" s="7"/>
      <c r="K666" s="7"/>
      <c r="L666" s="11" t="str">
        <f t="shared" si="20"/>
        <v>$0</v>
      </c>
      <c r="M666" s="37">
        <f t="shared" si="21"/>
        <v>0</v>
      </c>
      <c r="N666" s="41"/>
      <c r="O666" s="9"/>
      <c r="P666" s="90"/>
      <c r="Q666" s="102"/>
      <c r="R666" s="102"/>
      <c r="S666" s="51"/>
      <c r="T666" s="51"/>
      <c r="U666" s="51"/>
      <c r="V666" s="51"/>
      <c r="W666" s="51"/>
    </row>
    <row r="667" spans="1:23">
      <c r="A667" s="49"/>
      <c r="B667" s="50"/>
      <c r="C667" s="50"/>
      <c r="D667" s="51"/>
      <c r="E667" s="51"/>
      <c r="F667" s="51"/>
      <c r="G667" s="4"/>
      <c r="H667" s="4"/>
      <c r="I667" s="7"/>
      <c r="J667" s="7"/>
      <c r="K667" s="7"/>
      <c r="L667" s="11" t="str">
        <f t="shared" si="20"/>
        <v>$0</v>
      </c>
      <c r="M667" s="37">
        <f t="shared" si="21"/>
        <v>0</v>
      </c>
      <c r="N667" s="41"/>
      <c r="O667" s="9"/>
      <c r="P667" s="90"/>
      <c r="Q667" s="102"/>
      <c r="R667" s="102"/>
      <c r="S667" s="51"/>
      <c r="T667" s="51"/>
      <c r="U667" s="51"/>
      <c r="V667" s="51"/>
      <c r="W667" s="51"/>
    </row>
    <row r="668" spans="1:23">
      <c r="A668" s="49"/>
      <c r="B668" s="50"/>
      <c r="C668" s="50"/>
      <c r="D668" s="51"/>
      <c r="E668" s="51"/>
      <c r="F668" s="51"/>
      <c r="G668" s="4"/>
      <c r="H668" s="4"/>
      <c r="I668" s="7"/>
      <c r="J668" s="7"/>
      <c r="K668" s="7"/>
      <c r="L668" s="11" t="str">
        <f t="shared" si="20"/>
        <v>$0</v>
      </c>
      <c r="M668" s="37">
        <f t="shared" si="21"/>
        <v>0</v>
      </c>
      <c r="N668" s="41"/>
      <c r="O668" s="9"/>
      <c r="P668" s="90"/>
      <c r="Q668" s="102"/>
      <c r="R668" s="102"/>
      <c r="S668" s="51"/>
      <c r="T668" s="51"/>
      <c r="U668" s="51"/>
      <c r="V668" s="51"/>
      <c r="W668" s="51"/>
    </row>
    <row r="669" spans="1:23">
      <c r="A669" s="49"/>
      <c r="B669" s="50"/>
      <c r="C669" s="50"/>
      <c r="D669" s="51"/>
      <c r="E669" s="51"/>
      <c r="F669" s="51"/>
      <c r="G669" s="4"/>
      <c r="H669" s="4"/>
      <c r="I669" s="7"/>
      <c r="J669" s="7"/>
      <c r="K669" s="7"/>
      <c r="L669" s="11" t="str">
        <f t="shared" si="20"/>
        <v>$0</v>
      </c>
      <c r="M669" s="37">
        <f t="shared" si="21"/>
        <v>0</v>
      </c>
      <c r="N669" s="41"/>
      <c r="O669" s="9"/>
      <c r="P669" s="90"/>
      <c r="Q669" s="102"/>
      <c r="R669" s="102"/>
      <c r="S669" s="51"/>
      <c r="T669" s="51"/>
      <c r="U669" s="51"/>
      <c r="V669" s="51"/>
      <c r="W669" s="51"/>
    </row>
    <row r="670" spans="1:23">
      <c r="A670" s="49"/>
      <c r="B670" s="50"/>
      <c r="C670" s="50"/>
      <c r="D670" s="51"/>
      <c r="E670" s="51"/>
      <c r="F670" s="51"/>
      <c r="G670" s="4"/>
      <c r="H670" s="4"/>
      <c r="I670" s="7"/>
      <c r="J670" s="7"/>
      <c r="K670" s="7"/>
      <c r="L670" s="11" t="str">
        <f t="shared" si="20"/>
        <v>$0</v>
      </c>
      <c r="M670" s="37">
        <f t="shared" si="21"/>
        <v>0</v>
      </c>
      <c r="N670" s="41"/>
      <c r="O670" s="9"/>
      <c r="P670" s="90"/>
      <c r="Q670" s="102"/>
      <c r="R670" s="102"/>
      <c r="S670" s="51"/>
      <c r="T670" s="51"/>
      <c r="U670" s="51"/>
      <c r="V670" s="51"/>
      <c r="W670" s="51"/>
    </row>
    <row r="671" spans="1:23">
      <c r="A671" s="49"/>
      <c r="B671" s="50"/>
      <c r="C671" s="50"/>
      <c r="D671" s="51"/>
      <c r="E671" s="51"/>
      <c r="F671" s="51"/>
      <c r="G671" s="4"/>
      <c r="H671" s="4"/>
      <c r="I671" s="7"/>
      <c r="J671" s="7"/>
      <c r="K671" s="7"/>
      <c r="L671" s="11" t="str">
        <f t="shared" si="20"/>
        <v>$0</v>
      </c>
      <c r="M671" s="37">
        <f t="shared" si="21"/>
        <v>0</v>
      </c>
      <c r="N671" s="41"/>
      <c r="O671" s="9"/>
      <c r="P671" s="90"/>
      <c r="Q671" s="102"/>
      <c r="R671" s="102"/>
      <c r="S671" s="51"/>
      <c r="T671" s="51"/>
      <c r="U671" s="51"/>
      <c r="V671" s="51"/>
      <c r="W671" s="51"/>
    </row>
    <row r="672" spans="1:23">
      <c r="A672" s="49"/>
      <c r="B672" s="50"/>
      <c r="C672" s="50"/>
      <c r="D672" s="51"/>
      <c r="E672" s="51"/>
      <c r="F672" s="51"/>
      <c r="G672" s="4"/>
      <c r="H672" s="4"/>
      <c r="I672" s="7"/>
      <c r="J672" s="7"/>
      <c r="K672" s="7"/>
      <c r="L672" s="11" t="str">
        <f t="shared" si="20"/>
        <v>$0</v>
      </c>
      <c r="M672" s="37">
        <f t="shared" si="21"/>
        <v>0</v>
      </c>
      <c r="N672" s="41"/>
      <c r="O672" s="9"/>
      <c r="P672" s="90"/>
      <c r="Q672" s="102"/>
      <c r="R672" s="102"/>
      <c r="S672" s="51"/>
      <c r="T672" s="51"/>
      <c r="U672" s="51"/>
      <c r="V672" s="51"/>
      <c r="W672" s="51"/>
    </row>
    <row r="673" spans="1:23">
      <c r="A673" s="49"/>
      <c r="B673" s="50"/>
      <c r="C673" s="50"/>
      <c r="D673" s="51"/>
      <c r="E673" s="51"/>
      <c r="F673" s="51"/>
      <c r="G673" s="4"/>
      <c r="H673" s="4"/>
      <c r="I673" s="7"/>
      <c r="J673" s="7"/>
      <c r="K673" s="7"/>
      <c r="L673" s="11" t="str">
        <f t="shared" si="20"/>
        <v>$0</v>
      </c>
      <c r="M673" s="37">
        <f t="shared" si="21"/>
        <v>0</v>
      </c>
      <c r="N673" s="41"/>
      <c r="O673" s="9"/>
      <c r="P673" s="90"/>
      <c r="Q673" s="102"/>
      <c r="R673" s="102"/>
      <c r="S673" s="51"/>
      <c r="T673" s="51"/>
      <c r="U673" s="51"/>
      <c r="V673" s="51"/>
      <c r="W673" s="51"/>
    </row>
    <row r="674" spans="1:23">
      <c r="A674" s="49"/>
      <c r="B674" s="50"/>
      <c r="C674" s="50"/>
      <c r="D674" s="51"/>
      <c r="E674" s="51"/>
      <c r="F674" s="51"/>
      <c r="G674" s="4"/>
      <c r="H674" s="4"/>
      <c r="I674" s="7"/>
      <c r="J674" s="7"/>
      <c r="K674" s="7"/>
      <c r="L674" s="11" t="str">
        <f t="shared" si="20"/>
        <v>$0</v>
      </c>
      <c r="M674" s="37">
        <f t="shared" si="21"/>
        <v>0</v>
      </c>
      <c r="N674" s="41"/>
      <c r="O674" s="9"/>
      <c r="P674" s="90"/>
      <c r="Q674" s="102"/>
      <c r="R674" s="102"/>
      <c r="S674" s="51"/>
      <c r="T674" s="51"/>
      <c r="U674" s="51"/>
      <c r="V674" s="51"/>
      <c r="W674" s="51"/>
    </row>
    <row r="675" spans="1:23">
      <c r="A675" s="49"/>
      <c r="B675" s="50"/>
      <c r="C675" s="50"/>
      <c r="D675" s="51"/>
      <c r="E675" s="51"/>
      <c r="F675" s="51"/>
      <c r="G675" s="4"/>
      <c r="H675" s="4"/>
      <c r="I675" s="7"/>
      <c r="J675" s="7"/>
      <c r="K675" s="7"/>
      <c r="L675" s="11" t="str">
        <f t="shared" si="20"/>
        <v>$0</v>
      </c>
      <c r="M675" s="37">
        <f t="shared" si="21"/>
        <v>0</v>
      </c>
      <c r="N675" s="41"/>
      <c r="O675" s="9"/>
      <c r="P675" s="90"/>
      <c r="Q675" s="102"/>
      <c r="R675" s="102"/>
      <c r="S675" s="51"/>
      <c r="T675" s="51"/>
      <c r="U675" s="51"/>
      <c r="V675" s="51"/>
      <c r="W675" s="51"/>
    </row>
    <row r="676" spans="1:23">
      <c r="A676" s="49"/>
      <c r="B676" s="50"/>
      <c r="C676" s="50"/>
      <c r="D676" s="51"/>
      <c r="E676" s="51"/>
      <c r="F676" s="51"/>
      <c r="G676" s="4"/>
      <c r="H676" s="4"/>
      <c r="I676" s="7"/>
      <c r="J676" s="7"/>
      <c r="K676" s="7"/>
      <c r="L676" s="11" t="str">
        <f t="shared" si="20"/>
        <v>$0</v>
      </c>
      <c r="M676" s="37">
        <f t="shared" si="21"/>
        <v>0</v>
      </c>
      <c r="N676" s="41"/>
      <c r="O676" s="9"/>
      <c r="P676" s="90"/>
      <c r="Q676" s="102"/>
      <c r="R676" s="102"/>
      <c r="S676" s="51"/>
      <c r="T676" s="51"/>
      <c r="U676" s="51"/>
      <c r="V676" s="51"/>
      <c r="W676" s="51"/>
    </row>
    <row r="677" spans="1:23">
      <c r="A677" s="49"/>
      <c r="B677" s="50"/>
      <c r="C677" s="50"/>
      <c r="D677" s="51"/>
      <c r="E677" s="51"/>
      <c r="F677" s="51"/>
      <c r="G677" s="4"/>
      <c r="H677" s="4"/>
      <c r="I677" s="7"/>
      <c r="J677" s="7"/>
      <c r="K677" s="7"/>
      <c r="L677" s="11" t="str">
        <f t="shared" si="20"/>
        <v>$0</v>
      </c>
      <c r="M677" s="37">
        <f t="shared" si="21"/>
        <v>0</v>
      </c>
      <c r="N677" s="41"/>
      <c r="O677" s="9"/>
      <c r="P677" s="90"/>
      <c r="Q677" s="102"/>
      <c r="R677" s="102"/>
      <c r="S677" s="51"/>
      <c r="T677" s="51"/>
      <c r="U677" s="51"/>
      <c r="V677" s="51"/>
      <c r="W677" s="51"/>
    </row>
    <row r="678" spans="1:23">
      <c r="A678" s="49"/>
      <c r="B678" s="50"/>
      <c r="C678" s="50"/>
      <c r="D678" s="51"/>
      <c r="E678" s="51"/>
      <c r="F678" s="51"/>
      <c r="G678" s="4"/>
      <c r="H678" s="4"/>
      <c r="I678" s="7"/>
      <c r="J678" s="7"/>
      <c r="K678" s="7"/>
      <c r="L678" s="11" t="str">
        <f t="shared" si="20"/>
        <v>$0</v>
      </c>
      <c r="M678" s="37">
        <f t="shared" si="21"/>
        <v>0</v>
      </c>
      <c r="N678" s="41"/>
      <c r="O678" s="9"/>
      <c r="P678" s="90"/>
      <c r="Q678" s="102"/>
      <c r="R678" s="102"/>
      <c r="S678" s="51"/>
      <c r="T678" s="51"/>
      <c r="U678" s="51"/>
      <c r="V678" s="51"/>
      <c r="W678" s="51"/>
    </row>
    <row r="679" spans="1:23">
      <c r="A679" s="49"/>
      <c r="B679" s="50"/>
      <c r="C679" s="50"/>
      <c r="D679" s="51"/>
      <c r="E679" s="51"/>
      <c r="F679" s="51"/>
      <c r="G679" s="4"/>
      <c r="H679" s="4"/>
      <c r="I679" s="7"/>
      <c r="J679" s="7"/>
      <c r="K679" s="7"/>
      <c r="L679" s="11" t="str">
        <f t="shared" si="20"/>
        <v>$0</v>
      </c>
      <c r="M679" s="37">
        <f t="shared" si="21"/>
        <v>0</v>
      </c>
      <c r="N679" s="41"/>
      <c r="O679" s="9"/>
      <c r="P679" s="90"/>
      <c r="Q679" s="102"/>
      <c r="R679" s="102"/>
      <c r="S679" s="51"/>
      <c r="T679" s="51"/>
      <c r="U679" s="51"/>
      <c r="V679" s="51"/>
      <c r="W679" s="51"/>
    </row>
    <row r="680" spans="1:23">
      <c r="A680" s="49"/>
      <c r="B680" s="50"/>
      <c r="C680" s="50"/>
      <c r="D680" s="51"/>
      <c r="E680" s="51"/>
      <c r="F680" s="51"/>
      <c r="G680" s="4"/>
      <c r="H680" s="4"/>
      <c r="I680" s="7"/>
      <c r="J680" s="7"/>
      <c r="K680" s="7"/>
      <c r="L680" s="11" t="str">
        <f t="shared" si="20"/>
        <v>$0</v>
      </c>
      <c r="M680" s="37">
        <f t="shared" si="21"/>
        <v>0</v>
      </c>
      <c r="N680" s="41"/>
      <c r="O680" s="9"/>
      <c r="P680" s="90"/>
      <c r="Q680" s="102"/>
      <c r="R680" s="102"/>
      <c r="S680" s="51"/>
      <c r="T680" s="51"/>
      <c r="U680" s="51"/>
      <c r="V680" s="51"/>
      <c r="W680" s="51"/>
    </row>
    <row r="681" spans="1:23">
      <c r="A681" s="49"/>
      <c r="B681" s="50"/>
      <c r="C681" s="50"/>
      <c r="D681" s="51"/>
      <c r="E681" s="51"/>
      <c r="F681" s="51"/>
      <c r="G681" s="4"/>
      <c r="H681" s="4"/>
      <c r="I681" s="7"/>
      <c r="J681" s="7"/>
      <c r="K681" s="7"/>
      <c r="L681" s="11" t="str">
        <f t="shared" si="20"/>
        <v>$0</v>
      </c>
      <c r="M681" s="37">
        <f t="shared" si="21"/>
        <v>0</v>
      </c>
      <c r="N681" s="41"/>
      <c r="O681" s="9"/>
      <c r="P681" s="90"/>
      <c r="Q681" s="102"/>
      <c r="R681" s="102"/>
      <c r="S681" s="51"/>
      <c r="T681" s="51"/>
      <c r="U681" s="51"/>
      <c r="V681" s="51"/>
      <c r="W681" s="51"/>
    </row>
    <row r="682" spans="1:23">
      <c r="A682" s="49"/>
      <c r="B682" s="50"/>
      <c r="C682" s="50"/>
      <c r="D682" s="51"/>
      <c r="E682" s="51"/>
      <c r="F682" s="51"/>
      <c r="G682" s="4"/>
      <c r="H682" s="4"/>
      <c r="I682" s="7"/>
      <c r="J682" s="7"/>
      <c r="K682" s="7"/>
      <c r="L682" s="11" t="str">
        <f t="shared" si="20"/>
        <v>$0</v>
      </c>
      <c r="M682" s="37">
        <f t="shared" si="21"/>
        <v>0</v>
      </c>
      <c r="N682" s="41"/>
      <c r="O682" s="9"/>
      <c r="P682" s="90"/>
      <c r="Q682" s="102"/>
      <c r="R682" s="102"/>
      <c r="S682" s="51"/>
      <c r="T682" s="51"/>
      <c r="U682" s="51"/>
      <c r="V682" s="51"/>
      <c r="W682" s="51"/>
    </row>
    <row r="683" spans="1:23">
      <c r="A683" s="49"/>
      <c r="B683" s="50"/>
      <c r="C683" s="50"/>
      <c r="D683" s="51"/>
      <c r="E683" s="51"/>
      <c r="F683" s="51"/>
      <c r="G683" s="4"/>
      <c r="H683" s="4"/>
      <c r="I683" s="7"/>
      <c r="J683" s="7"/>
      <c r="K683" s="7"/>
      <c r="L683" s="11" t="str">
        <f t="shared" si="20"/>
        <v>$0</v>
      </c>
      <c r="M683" s="37">
        <f t="shared" si="21"/>
        <v>0</v>
      </c>
      <c r="N683" s="41"/>
      <c r="O683" s="9"/>
      <c r="P683" s="90"/>
      <c r="Q683" s="102"/>
      <c r="R683" s="102"/>
      <c r="S683" s="51"/>
      <c r="T683" s="51"/>
      <c r="U683" s="51"/>
      <c r="V683" s="51"/>
      <c r="W683" s="51"/>
    </row>
    <row r="684" spans="1:23">
      <c r="A684" s="49"/>
      <c r="B684" s="50"/>
      <c r="C684" s="50"/>
      <c r="D684" s="51"/>
      <c r="E684" s="51"/>
      <c r="F684" s="51"/>
      <c r="G684" s="4"/>
      <c r="H684" s="4"/>
      <c r="I684" s="7"/>
      <c r="J684" s="7"/>
      <c r="K684" s="7"/>
      <c r="L684" s="11" t="str">
        <f t="shared" si="20"/>
        <v>$0</v>
      </c>
      <c r="M684" s="37">
        <f t="shared" si="21"/>
        <v>0</v>
      </c>
      <c r="N684" s="41"/>
      <c r="O684" s="9"/>
      <c r="P684" s="90"/>
      <c r="Q684" s="102"/>
      <c r="R684" s="102"/>
      <c r="S684" s="51"/>
      <c r="T684" s="51"/>
      <c r="U684" s="51"/>
      <c r="V684" s="51"/>
      <c r="W684" s="51"/>
    </row>
    <row r="685" spans="1:23">
      <c r="A685" s="49"/>
      <c r="B685" s="50"/>
      <c r="C685" s="50"/>
      <c r="D685" s="51"/>
      <c r="E685" s="51"/>
      <c r="F685" s="51"/>
      <c r="G685" s="4"/>
      <c r="H685" s="4"/>
      <c r="I685" s="7"/>
      <c r="J685" s="7"/>
      <c r="K685" s="7"/>
      <c r="L685" s="11" t="str">
        <f t="shared" si="20"/>
        <v>$0</v>
      </c>
      <c r="M685" s="37">
        <f t="shared" si="21"/>
        <v>0</v>
      </c>
      <c r="N685" s="41"/>
      <c r="O685" s="9"/>
      <c r="P685" s="90"/>
      <c r="Q685" s="102"/>
      <c r="R685" s="102"/>
      <c r="S685" s="51"/>
      <c r="T685" s="51"/>
      <c r="U685" s="51"/>
      <c r="V685" s="51"/>
      <c r="W685" s="51"/>
    </row>
    <row r="686" spans="1:23">
      <c r="A686" s="49"/>
      <c r="B686" s="50"/>
      <c r="C686" s="50"/>
      <c r="D686" s="51"/>
      <c r="E686" s="51"/>
      <c r="F686" s="51"/>
      <c r="G686" s="4"/>
      <c r="H686" s="4"/>
      <c r="I686" s="7"/>
      <c r="J686" s="7"/>
      <c r="K686" s="7"/>
      <c r="L686" s="11" t="str">
        <f t="shared" si="20"/>
        <v>$0</v>
      </c>
      <c r="M686" s="37">
        <f t="shared" si="21"/>
        <v>0</v>
      </c>
      <c r="N686" s="41"/>
      <c r="O686" s="9"/>
      <c r="P686" s="90"/>
      <c r="Q686" s="102"/>
      <c r="R686" s="102"/>
      <c r="S686" s="51"/>
      <c r="T686" s="51"/>
      <c r="U686" s="51"/>
      <c r="V686" s="51"/>
      <c r="W686" s="51"/>
    </row>
    <row r="687" spans="1:23">
      <c r="A687" s="49"/>
      <c r="B687" s="50"/>
      <c r="C687" s="50"/>
      <c r="D687" s="51"/>
      <c r="E687" s="51"/>
      <c r="F687" s="51"/>
      <c r="G687" s="4"/>
      <c r="H687" s="4"/>
      <c r="I687" s="7"/>
      <c r="J687" s="7"/>
      <c r="K687" s="7"/>
      <c r="L687" s="11" t="str">
        <f t="shared" si="20"/>
        <v>$0</v>
      </c>
      <c r="M687" s="37">
        <f t="shared" si="21"/>
        <v>0</v>
      </c>
      <c r="N687" s="41"/>
      <c r="O687" s="9"/>
      <c r="P687" s="90"/>
      <c r="Q687" s="102"/>
      <c r="R687" s="102"/>
      <c r="S687" s="51"/>
      <c r="T687" s="51"/>
      <c r="U687" s="51"/>
      <c r="V687" s="51"/>
      <c r="W687" s="51"/>
    </row>
    <row r="688" spans="1:23">
      <c r="A688" s="49"/>
      <c r="B688" s="50"/>
      <c r="C688" s="50"/>
      <c r="D688" s="51"/>
      <c r="E688" s="51"/>
      <c r="F688" s="51"/>
      <c r="G688" s="4"/>
      <c r="H688" s="4"/>
      <c r="I688" s="7"/>
      <c r="J688" s="7"/>
      <c r="K688" s="7"/>
      <c r="L688" s="11" t="str">
        <f t="shared" si="20"/>
        <v>$0</v>
      </c>
      <c r="M688" s="37">
        <f t="shared" si="21"/>
        <v>0</v>
      </c>
      <c r="N688" s="41"/>
      <c r="O688" s="9"/>
      <c r="P688" s="90"/>
      <c r="Q688" s="102"/>
      <c r="R688" s="102"/>
      <c r="S688" s="51"/>
      <c r="T688" s="51"/>
      <c r="U688" s="51"/>
      <c r="V688" s="51"/>
      <c r="W688" s="51"/>
    </row>
    <row r="689" spans="1:23">
      <c r="A689" s="49"/>
      <c r="B689" s="50"/>
      <c r="C689" s="50"/>
      <c r="D689" s="51"/>
      <c r="E689" s="51"/>
      <c r="F689" s="51"/>
      <c r="G689" s="4"/>
      <c r="H689" s="4"/>
      <c r="I689" s="7"/>
      <c r="J689" s="7"/>
      <c r="K689" s="7"/>
      <c r="L689" s="11" t="str">
        <f t="shared" si="20"/>
        <v>$0</v>
      </c>
      <c r="M689" s="37">
        <f t="shared" si="21"/>
        <v>0</v>
      </c>
      <c r="N689" s="41"/>
      <c r="O689" s="9"/>
      <c r="P689" s="90"/>
      <c r="Q689" s="102"/>
      <c r="R689" s="102"/>
      <c r="S689" s="51"/>
      <c r="T689" s="51"/>
      <c r="U689" s="51"/>
      <c r="V689" s="51"/>
      <c r="W689" s="51"/>
    </row>
    <row r="690" spans="1:23">
      <c r="A690" s="49"/>
      <c r="B690" s="50"/>
      <c r="C690" s="50"/>
      <c r="D690" s="51"/>
      <c r="E690" s="51"/>
      <c r="F690" s="51"/>
      <c r="G690" s="4"/>
      <c r="H690" s="4"/>
      <c r="I690" s="7"/>
      <c r="J690" s="7"/>
      <c r="K690" s="7"/>
      <c r="L690" s="11" t="str">
        <f t="shared" si="20"/>
        <v>$0</v>
      </c>
      <c r="M690" s="37">
        <f t="shared" si="21"/>
        <v>0</v>
      </c>
      <c r="N690" s="41"/>
      <c r="O690" s="9"/>
      <c r="P690" s="90"/>
      <c r="Q690" s="102"/>
      <c r="R690" s="102"/>
      <c r="S690" s="51"/>
      <c r="T690" s="51"/>
      <c r="U690" s="51"/>
      <c r="V690" s="51"/>
      <c r="W690" s="51"/>
    </row>
    <row r="691" spans="1:23">
      <c r="A691" s="49"/>
      <c r="B691" s="50"/>
      <c r="C691" s="50"/>
      <c r="D691" s="51"/>
      <c r="E691" s="51"/>
      <c r="F691" s="51"/>
      <c r="G691" s="4"/>
      <c r="H691" s="4"/>
      <c r="I691" s="7"/>
      <c r="J691" s="7"/>
      <c r="K691" s="7"/>
      <c r="L691" s="11" t="str">
        <f t="shared" si="20"/>
        <v>$0</v>
      </c>
      <c r="M691" s="37">
        <f t="shared" si="21"/>
        <v>0</v>
      </c>
      <c r="N691" s="41"/>
      <c r="O691" s="9"/>
      <c r="P691" s="90"/>
      <c r="Q691" s="102"/>
      <c r="R691" s="102"/>
      <c r="S691" s="51"/>
      <c r="T691" s="51"/>
      <c r="U691" s="51"/>
      <c r="V691" s="51"/>
      <c r="W691" s="51"/>
    </row>
    <row r="692" spans="1:23">
      <c r="A692" s="49"/>
      <c r="B692" s="50"/>
      <c r="C692" s="50"/>
      <c r="D692" s="51"/>
      <c r="E692" s="51"/>
      <c r="F692" s="51"/>
      <c r="G692" s="4"/>
      <c r="H692" s="4"/>
      <c r="I692" s="7"/>
      <c r="J692" s="7"/>
      <c r="K692" s="7"/>
      <c r="L692" s="11" t="str">
        <f t="shared" si="20"/>
        <v>$0</v>
      </c>
      <c r="M692" s="37">
        <f t="shared" si="21"/>
        <v>0</v>
      </c>
      <c r="N692" s="41"/>
      <c r="O692" s="9"/>
      <c r="P692" s="90"/>
      <c r="Q692" s="102"/>
      <c r="R692" s="102"/>
      <c r="S692" s="51"/>
      <c r="T692" s="51"/>
      <c r="U692" s="51"/>
      <c r="V692" s="51"/>
      <c r="W692" s="51"/>
    </row>
    <row r="693" spans="1:23">
      <c r="A693" s="49"/>
      <c r="B693" s="50"/>
      <c r="C693" s="50"/>
      <c r="D693" s="51"/>
      <c r="E693" s="51"/>
      <c r="F693" s="51"/>
      <c r="G693" s="4"/>
      <c r="H693" s="4"/>
      <c r="I693" s="7"/>
      <c r="J693" s="7"/>
      <c r="K693" s="7"/>
      <c r="L693" s="11" t="str">
        <f t="shared" si="20"/>
        <v>$0</v>
      </c>
      <c r="M693" s="37">
        <f t="shared" si="21"/>
        <v>0</v>
      </c>
      <c r="N693" s="41"/>
      <c r="O693" s="9"/>
      <c r="P693" s="90"/>
      <c r="Q693" s="102"/>
      <c r="R693" s="102"/>
      <c r="S693" s="51"/>
      <c r="T693" s="51"/>
      <c r="U693" s="51"/>
      <c r="V693" s="51"/>
      <c r="W693" s="51"/>
    </row>
    <row r="694" spans="1:23">
      <c r="A694" s="49"/>
      <c r="B694" s="50"/>
      <c r="C694" s="50"/>
      <c r="D694" s="51"/>
      <c r="E694" s="51"/>
      <c r="F694" s="51"/>
      <c r="G694" s="4"/>
      <c r="H694" s="4"/>
      <c r="I694" s="7"/>
      <c r="J694" s="7"/>
      <c r="K694" s="7"/>
      <c r="L694" s="11" t="str">
        <f t="shared" si="20"/>
        <v>$0</v>
      </c>
      <c r="M694" s="37">
        <f t="shared" si="21"/>
        <v>0</v>
      </c>
      <c r="N694" s="41"/>
      <c r="O694" s="9"/>
      <c r="P694" s="90"/>
      <c r="Q694" s="102"/>
      <c r="R694" s="102"/>
      <c r="S694" s="51"/>
      <c r="T694" s="51"/>
      <c r="U694" s="51"/>
      <c r="V694" s="51"/>
      <c r="W694" s="51"/>
    </row>
    <row r="695" spans="1:23">
      <c r="A695" s="49"/>
      <c r="B695" s="50"/>
      <c r="C695" s="50"/>
      <c r="D695" s="51"/>
      <c r="E695" s="51"/>
      <c r="F695" s="51"/>
      <c r="G695" s="4"/>
      <c r="H695" s="4"/>
      <c r="I695" s="7"/>
      <c r="J695" s="7"/>
      <c r="K695" s="7"/>
      <c r="L695" s="11" t="str">
        <f t="shared" si="20"/>
        <v>$0</v>
      </c>
      <c r="M695" s="37">
        <f t="shared" si="21"/>
        <v>0</v>
      </c>
      <c r="N695" s="41"/>
      <c r="O695" s="9"/>
      <c r="P695" s="90"/>
      <c r="Q695" s="102"/>
      <c r="R695" s="102"/>
      <c r="S695" s="51"/>
      <c r="T695" s="51"/>
      <c r="U695" s="51"/>
      <c r="V695" s="51"/>
      <c r="W695" s="51"/>
    </row>
    <row r="696" spans="1:23">
      <c r="A696" s="49"/>
      <c r="B696" s="50"/>
      <c r="C696" s="50"/>
      <c r="D696" s="51"/>
      <c r="E696" s="51"/>
      <c r="F696" s="51"/>
      <c r="G696" s="4"/>
      <c r="H696" s="4"/>
      <c r="I696" s="7"/>
      <c r="J696" s="7"/>
      <c r="K696" s="7"/>
      <c r="L696" s="11" t="str">
        <f t="shared" si="20"/>
        <v>$0</v>
      </c>
      <c r="M696" s="37">
        <f t="shared" si="21"/>
        <v>0</v>
      </c>
      <c r="N696" s="41"/>
      <c r="O696" s="9"/>
      <c r="P696" s="90"/>
      <c r="Q696" s="102"/>
      <c r="R696" s="102"/>
      <c r="S696" s="51"/>
      <c r="T696" s="51"/>
      <c r="U696" s="51"/>
      <c r="V696" s="51"/>
      <c r="W696" s="51"/>
    </row>
    <row r="697" spans="1:23">
      <c r="A697" s="49"/>
      <c r="B697" s="50"/>
      <c r="C697" s="50"/>
      <c r="D697" s="51"/>
      <c r="E697" s="51"/>
      <c r="F697" s="51"/>
      <c r="G697" s="4"/>
      <c r="H697" s="4"/>
      <c r="I697" s="7"/>
      <c r="J697" s="7"/>
      <c r="K697" s="7"/>
      <c r="L697" s="11" t="str">
        <f t="shared" si="20"/>
        <v>$0</v>
      </c>
      <c r="M697" s="37">
        <f t="shared" si="21"/>
        <v>0</v>
      </c>
      <c r="N697" s="41"/>
      <c r="O697" s="9"/>
      <c r="P697" s="90"/>
      <c r="Q697" s="102"/>
      <c r="R697" s="102"/>
      <c r="S697" s="51"/>
      <c r="T697" s="51"/>
      <c r="U697" s="51"/>
      <c r="V697" s="51"/>
      <c r="W697" s="51"/>
    </row>
    <row r="698" spans="1:23">
      <c r="A698" s="49"/>
      <c r="B698" s="50"/>
      <c r="C698" s="50"/>
      <c r="D698" s="51"/>
      <c r="E698" s="51"/>
      <c r="F698" s="51"/>
      <c r="G698" s="4"/>
      <c r="H698" s="4"/>
      <c r="I698" s="7"/>
      <c r="J698" s="7"/>
      <c r="K698" s="7"/>
      <c r="L698" s="11" t="str">
        <f t="shared" si="20"/>
        <v>$0</v>
      </c>
      <c r="M698" s="37">
        <f t="shared" si="21"/>
        <v>0</v>
      </c>
      <c r="N698" s="41"/>
      <c r="O698" s="9"/>
      <c r="P698" s="90"/>
      <c r="Q698" s="102"/>
      <c r="R698" s="102"/>
      <c r="S698" s="51"/>
      <c r="T698" s="51"/>
      <c r="U698" s="51"/>
      <c r="V698" s="51"/>
      <c r="W698" s="51"/>
    </row>
    <row r="699" spans="1:23">
      <c r="A699" s="49"/>
      <c r="B699" s="50"/>
      <c r="C699" s="50"/>
      <c r="D699" s="51"/>
      <c r="E699" s="51"/>
      <c r="F699" s="51"/>
      <c r="G699" s="4"/>
      <c r="H699" s="4"/>
      <c r="I699" s="7"/>
      <c r="J699" s="7"/>
      <c r="K699" s="7"/>
      <c r="L699" s="11" t="str">
        <f t="shared" si="20"/>
        <v>$0</v>
      </c>
      <c r="M699" s="37">
        <f t="shared" si="21"/>
        <v>0</v>
      </c>
      <c r="N699" s="41"/>
      <c r="O699" s="9"/>
      <c r="P699" s="90"/>
      <c r="Q699" s="102"/>
      <c r="R699" s="102"/>
      <c r="S699" s="51"/>
      <c r="T699" s="51"/>
      <c r="U699" s="51"/>
      <c r="V699" s="51"/>
      <c r="W699" s="51"/>
    </row>
    <row r="700" spans="1:23">
      <c r="A700" s="49"/>
      <c r="B700" s="50"/>
      <c r="C700" s="50"/>
      <c r="D700" s="51"/>
      <c r="E700" s="51"/>
      <c r="F700" s="51"/>
      <c r="G700" s="4"/>
      <c r="H700" s="4"/>
      <c r="I700" s="7"/>
      <c r="J700" s="7"/>
      <c r="K700" s="7"/>
      <c r="L700" s="11" t="str">
        <f t="shared" si="20"/>
        <v>$0</v>
      </c>
      <c r="M700" s="37">
        <f t="shared" si="21"/>
        <v>0</v>
      </c>
      <c r="N700" s="41"/>
      <c r="O700" s="9"/>
      <c r="P700" s="90"/>
      <c r="Q700" s="102"/>
      <c r="R700" s="102"/>
      <c r="S700" s="51"/>
      <c r="T700" s="51"/>
      <c r="U700" s="51"/>
      <c r="V700" s="51"/>
      <c r="W700" s="51"/>
    </row>
    <row r="701" spans="1:23">
      <c r="A701" s="49"/>
      <c r="B701" s="50"/>
      <c r="C701" s="50"/>
      <c r="D701" s="51"/>
      <c r="E701" s="51"/>
      <c r="F701" s="51"/>
      <c r="G701" s="4"/>
      <c r="H701" s="4"/>
      <c r="I701" s="7"/>
      <c r="J701" s="7"/>
      <c r="K701" s="7"/>
      <c r="L701" s="11" t="str">
        <f t="shared" si="20"/>
        <v>$0</v>
      </c>
      <c r="M701" s="37">
        <f t="shared" si="21"/>
        <v>0</v>
      </c>
      <c r="N701" s="41"/>
      <c r="O701" s="9"/>
      <c r="P701" s="90"/>
      <c r="Q701" s="102"/>
      <c r="R701" s="102"/>
      <c r="S701" s="51"/>
      <c r="T701" s="51"/>
      <c r="U701" s="51"/>
      <c r="V701" s="51"/>
      <c r="W701" s="51"/>
    </row>
    <row r="702" spans="1:23">
      <c r="A702" s="49"/>
      <c r="B702" s="50"/>
      <c r="C702" s="50"/>
      <c r="D702" s="51"/>
      <c r="E702" s="51"/>
      <c r="F702" s="51"/>
      <c r="G702" s="4"/>
      <c r="H702" s="4"/>
      <c r="I702" s="7"/>
      <c r="J702" s="7"/>
      <c r="K702" s="7"/>
      <c r="L702" s="11" t="str">
        <f t="shared" si="20"/>
        <v>$0</v>
      </c>
      <c r="M702" s="37">
        <f t="shared" si="21"/>
        <v>0</v>
      </c>
      <c r="N702" s="41"/>
      <c r="O702" s="9"/>
      <c r="P702" s="90"/>
      <c r="Q702" s="102"/>
      <c r="R702" s="102"/>
      <c r="S702" s="51"/>
      <c r="T702" s="51"/>
      <c r="U702" s="51"/>
      <c r="V702" s="51"/>
      <c r="W702" s="51"/>
    </row>
    <row r="703" spans="1:23">
      <c r="A703" s="49"/>
      <c r="B703" s="50"/>
      <c r="C703" s="50"/>
      <c r="D703" s="51"/>
      <c r="E703" s="51"/>
      <c r="F703" s="51"/>
      <c r="G703" s="4"/>
      <c r="H703" s="4"/>
      <c r="I703" s="7"/>
      <c r="J703" s="7"/>
      <c r="K703" s="7"/>
      <c r="L703" s="11" t="str">
        <f t="shared" si="20"/>
        <v>$0</v>
      </c>
      <c r="M703" s="37">
        <f t="shared" si="21"/>
        <v>0</v>
      </c>
      <c r="N703" s="41"/>
      <c r="O703" s="9"/>
      <c r="P703" s="90"/>
      <c r="Q703" s="102"/>
      <c r="R703" s="102"/>
      <c r="S703" s="51"/>
      <c r="T703" s="51"/>
      <c r="U703" s="51"/>
      <c r="V703" s="51"/>
      <c r="W703" s="51"/>
    </row>
    <row r="704" spans="1:23">
      <c r="A704" s="49"/>
      <c r="B704" s="50"/>
      <c r="C704" s="50"/>
      <c r="D704" s="51"/>
      <c r="E704" s="51"/>
      <c r="F704" s="51"/>
      <c r="G704" s="4"/>
      <c r="H704" s="4"/>
      <c r="I704" s="7"/>
      <c r="J704" s="7"/>
      <c r="K704" s="7"/>
      <c r="L704" s="11" t="str">
        <f t="shared" si="20"/>
        <v>$0</v>
      </c>
      <c r="M704" s="37">
        <f t="shared" si="21"/>
        <v>0</v>
      </c>
      <c r="N704" s="41"/>
      <c r="O704" s="9"/>
      <c r="P704" s="90"/>
      <c r="Q704" s="102"/>
      <c r="R704" s="102"/>
      <c r="S704" s="51"/>
      <c r="T704" s="51"/>
      <c r="U704" s="51"/>
      <c r="V704" s="51"/>
      <c r="W704" s="51"/>
    </row>
    <row r="705" spans="1:23">
      <c r="A705" s="49"/>
      <c r="B705" s="50"/>
      <c r="C705" s="50"/>
      <c r="D705" s="51"/>
      <c r="E705" s="51"/>
      <c r="F705" s="51"/>
      <c r="G705" s="4"/>
      <c r="H705" s="4"/>
      <c r="I705" s="7"/>
      <c r="J705" s="7"/>
      <c r="K705" s="7"/>
      <c r="L705" s="11" t="str">
        <f t="shared" si="20"/>
        <v>$0</v>
      </c>
      <c r="M705" s="37">
        <f t="shared" si="21"/>
        <v>0</v>
      </c>
      <c r="N705" s="41"/>
      <c r="O705" s="9"/>
      <c r="P705" s="90"/>
      <c r="Q705" s="102"/>
      <c r="R705" s="102"/>
      <c r="S705" s="51"/>
      <c r="T705" s="51"/>
      <c r="U705" s="51"/>
      <c r="V705" s="51"/>
      <c r="W705" s="51"/>
    </row>
    <row r="706" spans="1:23">
      <c r="A706" s="49"/>
      <c r="B706" s="50"/>
      <c r="C706" s="50"/>
      <c r="D706" s="51"/>
      <c r="E706" s="51"/>
      <c r="F706" s="51"/>
      <c r="G706" s="4"/>
      <c r="H706" s="4"/>
      <c r="I706" s="7"/>
      <c r="J706" s="7"/>
      <c r="K706" s="7"/>
      <c r="L706" s="11" t="str">
        <f t="shared" si="20"/>
        <v>$0</v>
      </c>
      <c r="M706" s="37">
        <f t="shared" si="21"/>
        <v>0</v>
      </c>
      <c r="N706" s="41"/>
      <c r="O706" s="9"/>
      <c r="P706" s="90"/>
      <c r="Q706" s="102"/>
      <c r="R706" s="102"/>
      <c r="S706" s="51"/>
      <c r="T706" s="51"/>
      <c r="U706" s="51"/>
      <c r="V706" s="51"/>
      <c r="W706" s="51"/>
    </row>
    <row r="707" spans="1:23">
      <c r="A707" s="49"/>
      <c r="B707" s="50"/>
      <c r="C707" s="50"/>
      <c r="D707" s="51"/>
      <c r="E707" s="51"/>
      <c r="F707" s="51"/>
      <c r="G707" s="4"/>
      <c r="H707" s="4"/>
      <c r="I707" s="7"/>
      <c r="J707" s="7"/>
      <c r="K707" s="7"/>
      <c r="L707" s="11" t="str">
        <f t="shared" si="20"/>
        <v>$0</v>
      </c>
      <c r="M707" s="37">
        <f t="shared" si="21"/>
        <v>0</v>
      </c>
      <c r="N707" s="41"/>
      <c r="O707" s="9"/>
      <c r="P707" s="90"/>
      <c r="Q707" s="102"/>
      <c r="R707" s="102"/>
      <c r="S707" s="51"/>
      <c r="T707" s="51"/>
      <c r="U707" s="51"/>
      <c r="V707" s="51"/>
      <c r="W707" s="51"/>
    </row>
    <row r="708" spans="1:23">
      <c r="A708" s="49"/>
      <c r="B708" s="50"/>
      <c r="C708" s="50"/>
      <c r="D708" s="51"/>
      <c r="E708" s="51"/>
      <c r="F708" s="51"/>
      <c r="G708" s="4"/>
      <c r="H708" s="4"/>
      <c r="I708" s="7"/>
      <c r="J708" s="7"/>
      <c r="K708" s="7"/>
      <c r="L708" s="11" t="str">
        <f t="shared" si="20"/>
        <v>$0</v>
      </c>
      <c r="M708" s="37">
        <f t="shared" si="21"/>
        <v>0</v>
      </c>
      <c r="N708" s="41"/>
      <c r="O708" s="9"/>
      <c r="P708" s="90"/>
      <c r="Q708" s="102"/>
      <c r="R708" s="102"/>
      <c r="S708" s="51"/>
      <c r="T708" s="51"/>
      <c r="U708" s="51"/>
      <c r="V708" s="51"/>
      <c r="W708" s="51"/>
    </row>
    <row r="709" spans="1:23">
      <c r="A709" s="49"/>
      <c r="B709" s="50"/>
      <c r="C709" s="50"/>
      <c r="D709" s="51"/>
      <c r="E709" s="51"/>
      <c r="F709" s="51"/>
      <c r="G709" s="4"/>
      <c r="H709" s="4"/>
      <c r="I709" s="7"/>
      <c r="J709" s="7"/>
      <c r="K709" s="7"/>
      <c r="L709" s="11" t="str">
        <f t="shared" si="20"/>
        <v>$0</v>
      </c>
      <c r="M709" s="37">
        <f t="shared" si="21"/>
        <v>0</v>
      </c>
      <c r="N709" s="41"/>
      <c r="O709" s="9"/>
      <c r="P709" s="90"/>
      <c r="Q709" s="102"/>
      <c r="R709" s="102"/>
      <c r="S709" s="51"/>
      <c r="T709" s="51"/>
      <c r="U709" s="51"/>
      <c r="V709" s="51"/>
      <c r="W709" s="51"/>
    </row>
    <row r="710" spans="1:23">
      <c r="A710" s="49"/>
      <c r="B710" s="50"/>
      <c r="C710" s="50"/>
      <c r="D710" s="51"/>
      <c r="E710" s="51"/>
      <c r="F710" s="51"/>
      <c r="G710" s="4"/>
      <c r="H710" s="4"/>
      <c r="I710" s="7"/>
      <c r="J710" s="7"/>
      <c r="K710" s="7"/>
      <c r="L710" s="11" t="str">
        <f t="shared" ref="L710:L773" si="22">IF(J710="0. Initiate","$51,000",IF(J710="1. Junior Member","$306,000",IF(J710="2. Member","$1,581,000",IF(J710="3. Senior Member","$0",IF(J710="4. Consul Initiate","$0","$0")))))</f>
        <v>$0</v>
      </c>
      <c r="M710" s="37">
        <f t="shared" ref="M710:M773" si="23">L710-N710</f>
        <v>0</v>
      </c>
      <c r="N710" s="41"/>
      <c r="O710" s="9"/>
      <c r="P710" s="90"/>
      <c r="Q710" s="102"/>
      <c r="R710" s="102"/>
      <c r="S710" s="51"/>
      <c r="T710" s="51"/>
      <c r="U710" s="51"/>
      <c r="V710" s="51"/>
      <c r="W710" s="51"/>
    </row>
    <row r="711" spans="1:23">
      <c r="A711" s="49"/>
      <c r="B711" s="50"/>
      <c r="C711" s="50"/>
      <c r="D711" s="51"/>
      <c r="E711" s="51"/>
      <c r="F711" s="51"/>
      <c r="G711" s="4"/>
      <c r="H711" s="4"/>
      <c r="I711" s="7"/>
      <c r="J711" s="7"/>
      <c r="K711" s="7"/>
      <c r="L711" s="11" t="str">
        <f t="shared" si="22"/>
        <v>$0</v>
      </c>
      <c r="M711" s="37">
        <f t="shared" si="23"/>
        <v>0</v>
      </c>
      <c r="N711" s="41"/>
      <c r="O711" s="9"/>
      <c r="P711" s="90"/>
      <c r="Q711" s="102"/>
      <c r="R711" s="102"/>
      <c r="S711" s="51"/>
      <c r="T711" s="51"/>
      <c r="U711" s="51"/>
      <c r="V711" s="51"/>
      <c r="W711" s="51"/>
    </row>
    <row r="712" spans="1:23">
      <c r="A712" s="49"/>
      <c r="B712" s="50"/>
      <c r="C712" s="50"/>
      <c r="D712" s="51"/>
      <c r="E712" s="51"/>
      <c r="F712" s="51"/>
      <c r="G712" s="4"/>
      <c r="H712" s="4"/>
      <c r="I712" s="7"/>
      <c r="J712" s="7"/>
      <c r="K712" s="7"/>
      <c r="L712" s="11" t="str">
        <f t="shared" si="22"/>
        <v>$0</v>
      </c>
      <c r="M712" s="37">
        <f t="shared" si="23"/>
        <v>0</v>
      </c>
      <c r="N712" s="41"/>
      <c r="O712" s="9"/>
      <c r="P712" s="90"/>
      <c r="Q712" s="102"/>
      <c r="R712" s="102"/>
      <c r="S712" s="51"/>
      <c r="T712" s="51"/>
      <c r="U712" s="51"/>
      <c r="V712" s="51"/>
      <c r="W712" s="51"/>
    </row>
    <row r="713" spans="1:23">
      <c r="A713" s="49"/>
      <c r="B713" s="50"/>
      <c r="C713" s="50"/>
      <c r="D713" s="51"/>
      <c r="E713" s="51"/>
      <c r="F713" s="51"/>
      <c r="G713" s="4"/>
      <c r="H713" s="4"/>
      <c r="I713" s="7"/>
      <c r="J713" s="7"/>
      <c r="K713" s="7"/>
      <c r="L713" s="11" t="str">
        <f t="shared" si="22"/>
        <v>$0</v>
      </c>
      <c r="M713" s="37">
        <f t="shared" si="23"/>
        <v>0</v>
      </c>
      <c r="N713" s="41"/>
      <c r="O713" s="9"/>
      <c r="P713" s="90"/>
      <c r="Q713" s="102"/>
      <c r="R713" s="102"/>
      <c r="S713" s="51"/>
      <c r="T713" s="51"/>
      <c r="U713" s="51"/>
      <c r="V713" s="51"/>
      <c r="W713" s="51"/>
    </row>
    <row r="714" spans="1:23">
      <c r="A714" s="49"/>
      <c r="B714" s="50"/>
      <c r="C714" s="50"/>
      <c r="D714" s="51"/>
      <c r="E714" s="51"/>
      <c r="F714" s="51"/>
      <c r="G714" s="4"/>
      <c r="H714" s="4"/>
      <c r="I714" s="7"/>
      <c r="J714" s="7"/>
      <c r="K714" s="7"/>
      <c r="L714" s="11" t="str">
        <f t="shared" si="22"/>
        <v>$0</v>
      </c>
      <c r="M714" s="37">
        <f t="shared" si="23"/>
        <v>0</v>
      </c>
      <c r="N714" s="41"/>
      <c r="O714" s="9"/>
      <c r="P714" s="90"/>
      <c r="Q714" s="102"/>
      <c r="R714" s="102"/>
      <c r="S714" s="51"/>
      <c r="T714" s="51"/>
      <c r="U714" s="51"/>
      <c r="V714" s="51"/>
      <c r="W714" s="51"/>
    </row>
    <row r="715" spans="1:23">
      <c r="A715" s="49"/>
      <c r="B715" s="50"/>
      <c r="C715" s="50"/>
      <c r="D715" s="51"/>
      <c r="E715" s="51"/>
      <c r="F715" s="51"/>
      <c r="G715" s="4"/>
      <c r="H715" s="4"/>
      <c r="I715" s="7"/>
      <c r="J715" s="7"/>
      <c r="K715" s="7"/>
      <c r="L715" s="11" t="str">
        <f t="shared" si="22"/>
        <v>$0</v>
      </c>
      <c r="M715" s="37">
        <f t="shared" si="23"/>
        <v>0</v>
      </c>
      <c r="N715" s="41"/>
      <c r="O715" s="9"/>
      <c r="P715" s="90"/>
      <c r="Q715" s="102"/>
      <c r="R715" s="102"/>
      <c r="S715" s="51"/>
      <c r="T715" s="51"/>
      <c r="U715" s="51"/>
      <c r="V715" s="51"/>
      <c r="W715" s="51"/>
    </row>
    <row r="716" spans="1:23">
      <c r="A716" s="49"/>
      <c r="B716" s="50"/>
      <c r="C716" s="50"/>
      <c r="D716" s="51"/>
      <c r="E716" s="51"/>
      <c r="F716" s="51"/>
      <c r="G716" s="4"/>
      <c r="H716" s="4"/>
      <c r="I716" s="7"/>
      <c r="J716" s="7"/>
      <c r="K716" s="7"/>
      <c r="L716" s="11" t="str">
        <f t="shared" si="22"/>
        <v>$0</v>
      </c>
      <c r="M716" s="37">
        <f t="shared" si="23"/>
        <v>0</v>
      </c>
      <c r="N716" s="41"/>
      <c r="O716" s="9"/>
      <c r="P716" s="90"/>
      <c r="Q716" s="102"/>
      <c r="R716" s="102"/>
      <c r="S716" s="51"/>
      <c r="T716" s="51"/>
      <c r="U716" s="51"/>
      <c r="V716" s="51"/>
      <c r="W716" s="51"/>
    </row>
    <row r="717" spans="1:23">
      <c r="A717" s="49"/>
      <c r="B717" s="50"/>
      <c r="C717" s="50"/>
      <c r="D717" s="51"/>
      <c r="E717" s="51"/>
      <c r="F717" s="51"/>
      <c r="G717" s="4"/>
      <c r="H717" s="4"/>
      <c r="I717" s="7"/>
      <c r="J717" s="7"/>
      <c r="K717" s="7"/>
      <c r="L717" s="11" t="str">
        <f t="shared" si="22"/>
        <v>$0</v>
      </c>
      <c r="M717" s="37">
        <f t="shared" si="23"/>
        <v>0</v>
      </c>
      <c r="N717" s="41"/>
      <c r="O717" s="9"/>
      <c r="P717" s="90"/>
      <c r="Q717" s="102"/>
      <c r="R717" s="102"/>
      <c r="S717" s="51"/>
      <c r="T717" s="51"/>
      <c r="U717" s="51"/>
      <c r="V717" s="51"/>
      <c r="W717" s="51"/>
    </row>
    <row r="718" spans="1:23">
      <c r="A718" s="49"/>
      <c r="B718" s="50"/>
      <c r="C718" s="50"/>
      <c r="D718" s="51"/>
      <c r="E718" s="51"/>
      <c r="F718" s="51"/>
      <c r="G718" s="4"/>
      <c r="H718" s="4"/>
      <c r="I718" s="7"/>
      <c r="J718" s="7"/>
      <c r="K718" s="7"/>
      <c r="L718" s="11" t="str">
        <f t="shared" si="22"/>
        <v>$0</v>
      </c>
      <c r="M718" s="37">
        <f t="shared" si="23"/>
        <v>0</v>
      </c>
      <c r="N718" s="41"/>
      <c r="O718" s="9"/>
      <c r="P718" s="90"/>
      <c r="Q718" s="102"/>
      <c r="R718" s="102"/>
      <c r="S718" s="51"/>
      <c r="T718" s="51"/>
      <c r="U718" s="51"/>
      <c r="V718" s="51"/>
      <c r="W718" s="51"/>
    </row>
    <row r="719" spans="1:23">
      <c r="A719" s="49"/>
      <c r="B719" s="50"/>
      <c r="C719" s="50"/>
      <c r="D719" s="51"/>
      <c r="E719" s="51"/>
      <c r="F719" s="51"/>
      <c r="G719" s="4"/>
      <c r="H719" s="4"/>
      <c r="I719" s="7"/>
      <c r="J719" s="7"/>
      <c r="K719" s="7"/>
      <c r="L719" s="11" t="str">
        <f t="shared" si="22"/>
        <v>$0</v>
      </c>
      <c r="M719" s="37">
        <f t="shared" si="23"/>
        <v>0</v>
      </c>
      <c r="N719" s="41"/>
      <c r="O719" s="9"/>
      <c r="P719" s="90"/>
      <c r="Q719" s="102"/>
      <c r="R719" s="102"/>
      <c r="S719" s="51"/>
      <c r="T719" s="51"/>
      <c r="U719" s="51"/>
      <c r="V719" s="51"/>
      <c r="W719" s="51"/>
    </row>
    <row r="720" spans="1:23">
      <c r="A720" s="49"/>
      <c r="B720" s="50"/>
      <c r="C720" s="50"/>
      <c r="D720" s="51"/>
      <c r="E720" s="51"/>
      <c r="F720" s="51"/>
      <c r="G720" s="4"/>
      <c r="H720" s="4"/>
      <c r="I720" s="7"/>
      <c r="J720" s="7"/>
      <c r="K720" s="7"/>
      <c r="L720" s="11" t="str">
        <f t="shared" si="22"/>
        <v>$0</v>
      </c>
      <c r="M720" s="37">
        <f t="shared" si="23"/>
        <v>0</v>
      </c>
      <c r="N720" s="41"/>
      <c r="O720" s="9"/>
      <c r="P720" s="90"/>
      <c r="Q720" s="102"/>
      <c r="R720" s="102"/>
      <c r="S720" s="51"/>
      <c r="T720" s="51"/>
      <c r="U720" s="51"/>
      <c r="V720" s="51"/>
      <c r="W720" s="51"/>
    </row>
    <row r="721" spans="1:23">
      <c r="A721" s="49"/>
      <c r="B721" s="50"/>
      <c r="C721" s="50"/>
      <c r="D721" s="51"/>
      <c r="E721" s="51"/>
      <c r="F721" s="51"/>
      <c r="G721" s="4"/>
      <c r="H721" s="4"/>
      <c r="I721" s="7"/>
      <c r="J721" s="7"/>
      <c r="K721" s="7"/>
      <c r="L721" s="11" t="str">
        <f t="shared" si="22"/>
        <v>$0</v>
      </c>
      <c r="M721" s="37">
        <f t="shared" si="23"/>
        <v>0</v>
      </c>
      <c r="N721" s="41"/>
      <c r="O721" s="9"/>
      <c r="P721" s="90"/>
      <c r="Q721" s="102"/>
      <c r="R721" s="102"/>
      <c r="S721" s="51"/>
      <c r="T721" s="51"/>
      <c r="U721" s="51"/>
      <c r="V721" s="51"/>
      <c r="W721" s="51"/>
    </row>
    <row r="722" spans="1:23">
      <c r="A722" s="49"/>
      <c r="B722" s="50"/>
      <c r="C722" s="50"/>
      <c r="D722" s="51"/>
      <c r="E722" s="51"/>
      <c r="F722" s="51"/>
      <c r="G722" s="4"/>
      <c r="H722" s="4"/>
      <c r="I722" s="7"/>
      <c r="J722" s="7"/>
      <c r="K722" s="7"/>
      <c r="L722" s="11" t="str">
        <f t="shared" si="22"/>
        <v>$0</v>
      </c>
      <c r="M722" s="37">
        <f t="shared" si="23"/>
        <v>0</v>
      </c>
      <c r="N722" s="41"/>
      <c r="O722" s="9"/>
      <c r="P722" s="90"/>
      <c r="Q722" s="102"/>
      <c r="R722" s="102"/>
      <c r="S722" s="51"/>
      <c r="T722" s="51"/>
      <c r="U722" s="51"/>
      <c r="V722" s="51"/>
      <c r="W722" s="51"/>
    </row>
    <row r="723" spans="1:23">
      <c r="A723" s="49"/>
      <c r="B723" s="50"/>
      <c r="C723" s="50"/>
      <c r="D723" s="51"/>
      <c r="E723" s="51"/>
      <c r="F723" s="51"/>
      <c r="G723" s="4"/>
      <c r="H723" s="4"/>
      <c r="I723" s="7"/>
      <c r="J723" s="7"/>
      <c r="K723" s="7"/>
      <c r="L723" s="11" t="str">
        <f t="shared" si="22"/>
        <v>$0</v>
      </c>
      <c r="M723" s="37">
        <f t="shared" si="23"/>
        <v>0</v>
      </c>
      <c r="N723" s="41"/>
      <c r="O723" s="9"/>
      <c r="P723" s="90"/>
      <c r="Q723" s="102"/>
      <c r="R723" s="102"/>
      <c r="S723" s="51"/>
      <c r="T723" s="51"/>
      <c r="U723" s="51"/>
      <c r="V723" s="51"/>
      <c r="W723" s="51"/>
    </row>
    <row r="724" spans="1:23">
      <c r="A724" s="49"/>
      <c r="B724" s="50"/>
      <c r="C724" s="50"/>
      <c r="D724" s="51"/>
      <c r="E724" s="51"/>
      <c r="F724" s="51"/>
      <c r="G724" s="4"/>
      <c r="H724" s="4"/>
      <c r="I724" s="7"/>
      <c r="J724" s="7"/>
      <c r="K724" s="7"/>
      <c r="L724" s="11" t="str">
        <f t="shared" si="22"/>
        <v>$0</v>
      </c>
      <c r="M724" s="37">
        <f t="shared" si="23"/>
        <v>0</v>
      </c>
      <c r="N724" s="41"/>
      <c r="O724" s="9"/>
      <c r="P724" s="90"/>
      <c r="Q724" s="102"/>
      <c r="R724" s="102"/>
      <c r="S724" s="51"/>
      <c r="T724" s="51"/>
      <c r="U724" s="51"/>
      <c r="V724" s="51"/>
      <c r="W724" s="51"/>
    </row>
    <row r="725" spans="1:23">
      <c r="A725" s="49"/>
      <c r="B725" s="50"/>
      <c r="C725" s="50"/>
      <c r="D725" s="51"/>
      <c r="E725" s="51"/>
      <c r="F725" s="51"/>
      <c r="G725" s="4"/>
      <c r="H725" s="4"/>
      <c r="I725" s="7"/>
      <c r="J725" s="7"/>
      <c r="K725" s="7"/>
      <c r="L725" s="11" t="str">
        <f t="shared" si="22"/>
        <v>$0</v>
      </c>
      <c r="M725" s="37">
        <f t="shared" si="23"/>
        <v>0</v>
      </c>
      <c r="N725" s="41"/>
      <c r="O725" s="9"/>
      <c r="P725" s="90"/>
      <c r="Q725" s="102"/>
      <c r="R725" s="102"/>
      <c r="S725" s="51"/>
      <c r="T725" s="51"/>
      <c r="U725" s="51"/>
      <c r="V725" s="51"/>
      <c r="W725" s="51"/>
    </row>
    <row r="726" spans="1:23">
      <c r="A726" s="49"/>
      <c r="B726" s="50"/>
      <c r="C726" s="50"/>
      <c r="D726" s="51"/>
      <c r="E726" s="51"/>
      <c r="F726" s="51"/>
      <c r="G726" s="4"/>
      <c r="H726" s="4"/>
      <c r="I726" s="7"/>
      <c r="J726" s="7"/>
      <c r="K726" s="7"/>
      <c r="L726" s="11" t="str">
        <f t="shared" si="22"/>
        <v>$0</v>
      </c>
      <c r="M726" s="37">
        <f t="shared" si="23"/>
        <v>0</v>
      </c>
      <c r="N726" s="41"/>
      <c r="O726" s="9"/>
      <c r="P726" s="90"/>
      <c r="Q726" s="102"/>
      <c r="R726" s="102"/>
      <c r="S726" s="51"/>
      <c r="T726" s="51"/>
      <c r="U726" s="51"/>
      <c r="V726" s="51"/>
      <c r="W726" s="51"/>
    </row>
    <row r="727" spans="1:23">
      <c r="A727" s="49"/>
      <c r="B727" s="50"/>
      <c r="C727" s="50"/>
      <c r="D727" s="51"/>
      <c r="E727" s="51"/>
      <c r="F727" s="51"/>
      <c r="G727" s="4"/>
      <c r="H727" s="4"/>
      <c r="I727" s="7"/>
      <c r="J727" s="7"/>
      <c r="K727" s="7"/>
      <c r="L727" s="11" t="str">
        <f t="shared" si="22"/>
        <v>$0</v>
      </c>
      <c r="M727" s="37">
        <f t="shared" si="23"/>
        <v>0</v>
      </c>
      <c r="N727" s="41"/>
      <c r="O727" s="9"/>
      <c r="P727" s="90"/>
      <c r="Q727" s="102"/>
      <c r="R727" s="102"/>
      <c r="S727" s="51"/>
      <c r="T727" s="51"/>
      <c r="U727" s="51"/>
      <c r="V727" s="51"/>
      <c r="W727" s="51"/>
    </row>
    <row r="728" spans="1:23">
      <c r="A728" s="49"/>
      <c r="B728" s="50"/>
      <c r="C728" s="50"/>
      <c r="D728" s="51"/>
      <c r="E728" s="51"/>
      <c r="F728" s="51"/>
      <c r="G728" s="4"/>
      <c r="H728" s="4"/>
      <c r="I728" s="7"/>
      <c r="J728" s="7"/>
      <c r="K728" s="7"/>
      <c r="L728" s="11" t="str">
        <f t="shared" si="22"/>
        <v>$0</v>
      </c>
      <c r="M728" s="37">
        <f t="shared" si="23"/>
        <v>0</v>
      </c>
      <c r="N728" s="41"/>
      <c r="O728" s="9"/>
      <c r="P728" s="90"/>
      <c r="Q728" s="102"/>
      <c r="R728" s="102"/>
      <c r="S728" s="51"/>
      <c r="T728" s="51"/>
      <c r="U728" s="51"/>
      <c r="V728" s="51"/>
      <c r="W728" s="51"/>
    </row>
    <row r="729" spans="1:23">
      <c r="A729" s="49"/>
      <c r="B729" s="50"/>
      <c r="C729" s="50"/>
      <c r="D729" s="51"/>
      <c r="E729" s="51"/>
      <c r="F729" s="51"/>
      <c r="G729" s="4"/>
      <c r="H729" s="4"/>
      <c r="I729" s="7"/>
      <c r="J729" s="7"/>
      <c r="K729" s="7"/>
      <c r="L729" s="11" t="str">
        <f t="shared" si="22"/>
        <v>$0</v>
      </c>
      <c r="M729" s="37">
        <f t="shared" si="23"/>
        <v>0</v>
      </c>
      <c r="N729" s="41"/>
      <c r="O729" s="9"/>
      <c r="P729" s="90"/>
      <c r="Q729" s="102"/>
      <c r="R729" s="102"/>
      <c r="S729" s="51"/>
      <c r="T729" s="51"/>
      <c r="U729" s="51"/>
      <c r="V729" s="51"/>
      <c r="W729" s="51"/>
    </row>
    <row r="730" spans="1:23">
      <c r="A730" s="49"/>
      <c r="B730" s="50"/>
      <c r="C730" s="50"/>
      <c r="D730" s="51"/>
      <c r="E730" s="51"/>
      <c r="F730" s="51"/>
      <c r="G730" s="4"/>
      <c r="H730" s="4"/>
      <c r="I730" s="7"/>
      <c r="J730" s="7"/>
      <c r="K730" s="7"/>
      <c r="L730" s="11" t="str">
        <f t="shared" si="22"/>
        <v>$0</v>
      </c>
      <c r="M730" s="37">
        <f t="shared" si="23"/>
        <v>0</v>
      </c>
      <c r="N730" s="41"/>
      <c r="O730" s="9"/>
      <c r="P730" s="90"/>
      <c r="Q730" s="102"/>
      <c r="R730" s="102"/>
      <c r="S730" s="51"/>
      <c r="T730" s="51"/>
      <c r="U730" s="51"/>
      <c r="V730" s="51"/>
      <c r="W730" s="51"/>
    </row>
    <row r="731" spans="1:23">
      <c r="A731" s="49"/>
      <c r="B731" s="50"/>
      <c r="C731" s="50"/>
      <c r="D731" s="51"/>
      <c r="E731" s="51"/>
      <c r="F731" s="51"/>
      <c r="G731" s="4"/>
      <c r="H731" s="4"/>
      <c r="I731" s="7"/>
      <c r="J731" s="7"/>
      <c r="K731" s="7"/>
      <c r="L731" s="11" t="str">
        <f t="shared" si="22"/>
        <v>$0</v>
      </c>
      <c r="M731" s="37">
        <f t="shared" si="23"/>
        <v>0</v>
      </c>
      <c r="N731" s="41"/>
      <c r="O731" s="9"/>
      <c r="P731" s="90"/>
      <c r="Q731" s="102"/>
      <c r="R731" s="102"/>
      <c r="S731" s="51"/>
      <c r="T731" s="51"/>
      <c r="U731" s="51"/>
      <c r="V731" s="51"/>
      <c r="W731" s="51"/>
    </row>
    <row r="732" spans="1:23">
      <c r="A732" s="49"/>
      <c r="B732" s="50"/>
      <c r="C732" s="50"/>
      <c r="D732" s="51"/>
      <c r="E732" s="51"/>
      <c r="F732" s="51"/>
      <c r="G732" s="4"/>
      <c r="H732" s="4"/>
      <c r="I732" s="7"/>
      <c r="J732" s="7"/>
      <c r="K732" s="7"/>
      <c r="L732" s="11" t="str">
        <f t="shared" si="22"/>
        <v>$0</v>
      </c>
      <c r="M732" s="37">
        <f t="shared" si="23"/>
        <v>0</v>
      </c>
      <c r="N732" s="41"/>
      <c r="O732" s="9"/>
      <c r="P732" s="90"/>
      <c r="Q732" s="102"/>
      <c r="R732" s="102"/>
      <c r="S732" s="51"/>
      <c r="T732" s="51"/>
      <c r="U732" s="51"/>
      <c r="V732" s="51"/>
      <c r="W732" s="51"/>
    </row>
    <row r="733" spans="1:23">
      <c r="A733" s="49"/>
      <c r="B733" s="50"/>
      <c r="C733" s="50"/>
      <c r="D733" s="51"/>
      <c r="E733" s="51"/>
      <c r="F733" s="51"/>
      <c r="G733" s="4"/>
      <c r="H733" s="4"/>
      <c r="I733" s="7"/>
      <c r="J733" s="7"/>
      <c r="K733" s="7"/>
      <c r="L733" s="11" t="str">
        <f t="shared" si="22"/>
        <v>$0</v>
      </c>
      <c r="M733" s="37">
        <f t="shared" si="23"/>
        <v>0</v>
      </c>
      <c r="N733" s="41"/>
      <c r="O733" s="9"/>
      <c r="P733" s="90"/>
      <c r="Q733" s="102"/>
      <c r="R733" s="102"/>
      <c r="S733" s="51"/>
      <c r="T733" s="51"/>
      <c r="U733" s="51"/>
      <c r="V733" s="51"/>
      <c r="W733" s="51"/>
    </row>
    <row r="734" spans="1:23">
      <c r="A734" s="49"/>
      <c r="B734" s="50"/>
      <c r="C734" s="50"/>
      <c r="D734" s="51"/>
      <c r="E734" s="51"/>
      <c r="F734" s="51"/>
      <c r="G734" s="4"/>
      <c r="H734" s="4"/>
      <c r="I734" s="7"/>
      <c r="J734" s="7"/>
      <c r="K734" s="7"/>
      <c r="L734" s="11" t="str">
        <f t="shared" si="22"/>
        <v>$0</v>
      </c>
      <c r="M734" s="37">
        <f t="shared" si="23"/>
        <v>0</v>
      </c>
      <c r="N734" s="41"/>
      <c r="O734" s="9"/>
      <c r="P734" s="90"/>
      <c r="Q734" s="102"/>
      <c r="R734" s="102"/>
      <c r="S734" s="51"/>
      <c r="T734" s="51"/>
      <c r="U734" s="51"/>
      <c r="V734" s="51"/>
      <c r="W734" s="51"/>
    </row>
    <row r="735" spans="1:23">
      <c r="A735" s="49"/>
      <c r="B735" s="50"/>
      <c r="C735" s="50"/>
      <c r="D735" s="51"/>
      <c r="E735" s="51"/>
      <c r="F735" s="51"/>
      <c r="G735" s="4"/>
      <c r="H735" s="4"/>
      <c r="I735" s="7"/>
      <c r="J735" s="7"/>
      <c r="K735" s="7"/>
      <c r="L735" s="11" t="str">
        <f t="shared" si="22"/>
        <v>$0</v>
      </c>
      <c r="M735" s="37">
        <f t="shared" si="23"/>
        <v>0</v>
      </c>
      <c r="N735" s="41"/>
      <c r="O735" s="9"/>
      <c r="P735" s="90"/>
      <c r="Q735" s="102"/>
      <c r="R735" s="102"/>
      <c r="S735" s="51"/>
      <c r="T735" s="51"/>
      <c r="U735" s="51"/>
      <c r="V735" s="51"/>
      <c r="W735" s="51"/>
    </row>
    <row r="736" spans="1:23">
      <c r="A736" s="49"/>
      <c r="B736" s="50"/>
      <c r="C736" s="50"/>
      <c r="D736" s="51"/>
      <c r="E736" s="51"/>
      <c r="F736" s="51"/>
      <c r="G736" s="4"/>
      <c r="H736" s="4"/>
      <c r="I736" s="7"/>
      <c r="J736" s="7"/>
      <c r="K736" s="7"/>
      <c r="L736" s="11" t="str">
        <f t="shared" si="22"/>
        <v>$0</v>
      </c>
      <c r="M736" s="37">
        <f t="shared" si="23"/>
        <v>0</v>
      </c>
      <c r="N736" s="41"/>
      <c r="O736" s="9"/>
      <c r="P736" s="90"/>
      <c r="Q736" s="102"/>
      <c r="R736" s="102"/>
      <c r="S736" s="51"/>
      <c r="T736" s="51"/>
      <c r="U736" s="51"/>
      <c r="V736" s="51"/>
      <c r="W736" s="51"/>
    </row>
    <row r="737" spans="1:23">
      <c r="A737" s="49"/>
      <c r="B737" s="50"/>
      <c r="C737" s="50"/>
      <c r="D737" s="51"/>
      <c r="E737" s="51"/>
      <c r="F737" s="51"/>
      <c r="G737" s="4"/>
      <c r="H737" s="4"/>
      <c r="I737" s="7"/>
      <c r="J737" s="7"/>
      <c r="K737" s="7"/>
      <c r="L737" s="11" t="str">
        <f t="shared" si="22"/>
        <v>$0</v>
      </c>
      <c r="M737" s="37">
        <f t="shared" si="23"/>
        <v>0</v>
      </c>
      <c r="N737" s="41"/>
      <c r="O737" s="9"/>
      <c r="P737" s="90"/>
      <c r="Q737" s="102"/>
      <c r="R737" s="102"/>
      <c r="S737" s="51"/>
      <c r="T737" s="51"/>
      <c r="U737" s="51"/>
      <c r="V737" s="51"/>
      <c r="W737" s="51"/>
    </row>
    <row r="738" spans="1:23">
      <c r="A738" s="49"/>
      <c r="B738" s="50"/>
      <c r="C738" s="50"/>
      <c r="D738" s="51"/>
      <c r="E738" s="51"/>
      <c r="F738" s="51"/>
      <c r="G738" s="4"/>
      <c r="H738" s="4"/>
      <c r="I738" s="7"/>
      <c r="J738" s="7"/>
      <c r="K738" s="7"/>
      <c r="L738" s="11" t="str">
        <f t="shared" si="22"/>
        <v>$0</v>
      </c>
      <c r="M738" s="37">
        <f t="shared" si="23"/>
        <v>0</v>
      </c>
      <c r="N738" s="41"/>
      <c r="O738" s="9"/>
      <c r="P738" s="90"/>
      <c r="Q738" s="102"/>
      <c r="R738" s="102"/>
      <c r="S738" s="51"/>
      <c r="T738" s="51"/>
      <c r="U738" s="51"/>
      <c r="V738" s="51"/>
      <c r="W738" s="51"/>
    </row>
    <row r="739" spans="1:23">
      <c r="A739" s="49"/>
      <c r="B739" s="50"/>
      <c r="C739" s="50"/>
      <c r="D739" s="51"/>
      <c r="E739" s="51"/>
      <c r="F739" s="51"/>
      <c r="G739" s="4"/>
      <c r="H739" s="4"/>
      <c r="I739" s="7"/>
      <c r="J739" s="7"/>
      <c r="K739" s="7"/>
      <c r="L739" s="11" t="str">
        <f t="shared" si="22"/>
        <v>$0</v>
      </c>
      <c r="M739" s="37">
        <f t="shared" si="23"/>
        <v>0</v>
      </c>
      <c r="N739" s="41"/>
      <c r="O739" s="9"/>
      <c r="P739" s="90"/>
      <c r="Q739" s="102"/>
      <c r="R739" s="102"/>
      <c r="S739" s="51"/>
      <c r="T739" s="51"/>
      <c r="U739" s="51"/>
      <c r="V739" s="51"/>
      <c r="W739" s="51"/>
    </row>
    <row r="740" spans="1:23">
      <c r="A740" s="49"/>
      <c r="B740" s="50"/>
      <c r="C740" s="50"/>
      <c r="D740" s="51"/>
      <c r="E740" s="51"/>
      <c r="F740" s="51"/>
      <c r="G740" s="4"/>
      <c r="H740" s="4"/>
      <c r="I740" s="7"/>
      <c r="J740" s="7"/>
      <c r="K740" s="7"/>
      <c r="L740" s="11" t="str">
        <f t="shared" si="22"/>
        <v>$0</v>
      </c>
      <c r="M740" s="37">
        <f t="shared" si="23"/>
        <v>0</v>
      </c>
      <c r="N740" s="41"/>
      <c r="O740" s="9"/>
      <c r="P740" s="90"/>
      <c r="Q740" s="102"/>
      <c r="R740" s="102"/>
      <c r="S740" s="51"/>
      <c r="T740" s="51"/>
      <c r="U740" s="51"/>
      <c r="V740" s="51"/>
      <c r="W740" s="51"/>
    </row>
    <row r="741" spans="1:23">
      <c r="A741" s="49"/>
      <c r="B741" s="50"/>
      <c r="C741" s="50"/>
      <c r="D741" s="51"/>
      <c r="E741" s="51"/>
      <c r="F741" s="51"/>
      <c r="G741" s="4"/>
      <c r="H741" s="4"/>
      <c r="I741" s="7"/>
      <c r="J741" s="7"/>
      <c r="K741" s="7"/>
      <c r="L741" s="11" t="str">
        <f t="shared" si="22"/>
        <v>$0</v>
      </c>
      <c r="M741" s="37">
        <f t="shared" si="23"/>
        <v>0</v>
      </c>
      <c r="N741" s="41"/>
      <c r="O741" s="9"/>
      <c r="P741" s="90"/>
      <c r="Q741" s="102"/>
      <c r="R741" s="102"/>
      <c r="S741" s="51"/>
      <c r="T741" s="51"/>
      <c r="U741" s="51"/>
      <c r="V741" s="51"/>
      <c r="W741" s="51"/>
    </row>
    <row r="742" spans="1:23">
      <c r="A742" s="49"/>
      <c r="B742" s="50"/>
      <c r="C742" s="50"/>
      <c r="D742" s="51"/>
      <c r="E742" s="51"/>
      <c r="F742" s="51"/>
      <c r="G742" s="4"/>
      <c r="H742" s="4"/>
      <c r="I742" s="7"/>
      <c r="J742" s="7"/>
      <c r="K742" s="7"/>
      <c r="L742" s="11" t="str">
        <f t="shared" si="22"/>
        <v>$0</v>
      </c>
      <c r="M742" s="37">
        <f t="shared" si="23"/>
        <v>0</v>
      </c>
      <c r="N742" s="41"/>
      <c r="O742" s="9"/>
      <c r="P742" s="90"/>
      <c r="Q742" s="102"/>
      <c r="R742" s="102"/>
      <c r="S742" s="51"/>
      <c r="T742" s="51"/>
      <c r="U742" s="51"/>
      <c r="V742" s="51"/>
      <c r="W742" s="51"/>
    </row>
    <row r="743" spans="1:23">
      <c r="A743" s="49"/>
      <c r="B743" s="50"/>
      <c r="C743" s="50"/>
      <c r="D743" s="51"/>
      <c r="E743" s="51"/>
      <c r="F743" s="51"/>
      <c r="G743" s="4"/>
      <c r="H743" s="4"/>
      <c r="I743" s="7"/>
      <c r="J743" s="7"/>
      <c r="K743" s="7"/>
      <c r="L743" s="11" t="str">
        <f t="shared" si="22"/>
        <v>$0</v>
      </c>
      <c r="M743" s="37">
        <f t="shared" si="23"/>
        <v>0</v>
      </c>
      <c r="N743" s="41"/>
      <c r="O743" s="9"/>
      <c r="P743" s="90"/>
      <c r="Q743" s="102"/>
      <c r="R743" s="102"/>
      <c r="S743" s="51"/>
      <c r="T743" s="51"/>
      <c r="U743" s="51"/>
      <c r="V743" s="51"/>
      <c r="W743" s="51"/>
    </row>
    <row r="744" spans="1:23">
      <c r="A744" s="49"/>
      <c r="B744" s="50"/>
      <c r="C744" s="50"/>
      <c r="D744" s="51"/>
      <c r="E744" s="51"/>
      <c r="F744" s="51"/>
      <c r="G744" s="4"/>
      <c r="H744" s="4"/>
      <c r="I744" s="7"/>
      <c r="J744" s="7"/>
      <c r="K744" s="7"/>
      <c r="L744" s="11" t="str">
        <f t="shared" si="22"/>
        <v>$0</v>
      </c>
      <c r="M744" s="37">
        <f t="shared" si="23"/>
        <v>0</v>
      </c>
      <c r="N744" s="41"/>
      <c r="O744" s="9"/>
      <c r="P744" s="90"/>
      <c r="Q744" s="102"/>
      <c r="R744" s="102"/>
      <c r="S744" s="51"/>
      <c r="T744" s="51"/>
      <c r="U744" s="51"/>
      <c r="V744" s="51"/>
      <c r="W744" s="51"/>
    </row>
    <row r="745" spans="1:23">
      <c r="A745" s="49"/>
      <c r="B745" s="50"/>
      <c r="C745" s="50"/>
      <c r="D745" s="51"/>
      <c r="E745" s="51"/>
      <c r="F745" s="51"/>
      <c r="G745" s="4"/>
      <c r="H745" s="4"/>
      <c r="I745" s="7"/>
      <c r="J745" s="7"/>
      <c r="K745" s="7"/>
      <c r="L745" s="11" t="str">
        <f t="shared" si="22"/>
        <v>$0</v>
      </c>
      <c r="M745" s="37">
        <f t="shared" si="23"/>
        <v>0</v>
      </c>
      <c r="N745" s="41"/>
      <c r="O745" s="9"/>
      <c r="P745" s="90"/>
      <c r="Q745" s="102"/>
      <c r="R745" s="102"/>
      <c r="S745" s="51"/>
      <c r="T745" s="51"/>
      <c r="U745" s="51"/>
      <c r="V745" s="51"/>
      <c r="W745" s="51"/>
    </row>
    <row r="746" spans="1:23">
      <c r="A746" s="49"/>
      <c r="B746" s="50"/>
      <c r="C746" s="50"/>
      <c r="D746" s="51"/>
      <c r="E746" s="51"/>
      <c r="F746" s="51"/>
      <c r="G746" s="4"/>
      <c r="H746" s="4"/>
      <c r="I746" s="7"/>
      <c r="J746" s="7"/>
      <c r="K746" s="7"/>
      <c r="L746" s="11" t="str">
        <f t="shared" si="22"/>
        <v>$0</v>
      </c>
      <c r="M746" s="37">
        <f t="shared" si="23"/>
        <v>0</v>
      </c>
      <c r="N746" s="41"/>
      <c r="O746" s="9"/>
      <c r="P746" s="90"/>
      <c r="Q746" s="102"/>
      <c r="R746" s="102"/>
      <c r="S746" s="51"/>
      <c r="T746" s="51"/>
      <c r="U746" s="51"/>
      <c r="V746" s="51"/>
      <c r="W746" s="51"/>
    </row>
    <row r="747" spans="1:23">
      <c r="A747" s="49"/>
      <c r="B747" s="50"/>
      <c r="C747" s="50"/>
      <c r="D747" s="51"/>
      <c r="E747" s="51"/>
      <c r="F747" s="51"/>
      <c r="G747" s="4"/>
      <c r="H747" s="4"/>
      <c r="I747" s="7"/>
      <c r="J747" s="7"/>
      <c r="K747" s="7"/>
      <c r="L747" s="11" t="str">
        <f t="shared" si="22"/>
        <v>$0</v>
      </c>
      <c r="M747" s="37">
        <f t="shared" si="23"/>
        <v>0</v>
      </c>
      <c r="N747" s="41"/>
      <c r="O747" s="9"/>
      <c r="P747" s="90"/>
      <c r="Q747" s="102"/>
      <c r="R747" s="102"/>
      <c r="S747" s="51"/>
      <c r="T747" s="51"/>
      <c r="U747" s="51"/>
      <c r="V747" s="51"/>
      <c r="W747" s="51"/>
    </row>
    <row r="748" spans="1:23">
      <c r="A748" s="49"/>
      <c r="B748" s="50"/>
      <c r="C748" s="50"/>
      <c r="D748" s="51"/>
      <c r="E748" s="51"/>
      <c r="F748" s="51"/>
      <c r="G748" s="4"/>
      <c r="H748" s="4"/>
      <c r="I748" s="7"/>
      <c r="J748" s="7"/>
      <c r="K748" s="7"/>
      <c r="L748" s="11" t="str">
        <f t="shared" si="22"/>
        <v>$0</v>
      </c>
      <c r="M748" s="37">
        <f t="shared" si="23"/>
        <v>0</v>
      </c>
      <c r="N748" s="41"/>
      <c r="O748" s="9"/>
      <c r="P748" s="90"/>
      <c r="Q748" s="102"/>
      <c r="R748" s="102"/>
      <c r="S748" s="51"/>
      <c r="T748" s="51"/>
      <c r="U748" s="51"/>
      <c r="V748" s="51"/>
      <c r="W748" s="51"/>
    </row>
    <row r="749" spans="1:23">
      <c r="A749" s="49"/>
      <c r="B749" s="50"/>
      <c r="C749" s="50"/>
      <c r="D749" s="51"/>
      <c r="E749" s="51"/>
      <c r="F749" s="51"/>
      <c r="G749" s="4"/>
      <c r="H749" s="4"/>
      <c r="I749" s="7"/>
      <c r="J749" s="7"/>
      <c r="K749" s="7"/>
      <c r="L749" s="11" t="str">
        <f t="shared" si="22"/>
        <v>$0</v>
      </c>
      <c r="M749" s="37">
        <f t="shared" si="23"/>
        <v>0</v>
      </c>
      <c r="N749" s="41"/>
      <c r="O749" s="9"/>
      <c r="P749" s="90"/>
      <c r="Q749" s="102"/>
      <c r="R749" s="102"/>
      <c r="S749" s="51"/>
      <c r="T749" s="51"/>
      <c r="U749" s="51"/>
      <c r="V749" s="51"/>
      <c r="W749" s="51"/>
    </row>
    <row r="750" spans="1:23">
      <c r="A750" s="49"/>
      <c r="B750" s="50"/>
      <c r="C750" s="50"/>
      <c r="D750" s="51"/>
      <c r="E750" s="51"/>
      <c r="F750" s="51"/>
      <c r="G750" s="4"/>
      <c r="H750" s="4"/>
      <c r="I750" s="7"/>
      <c r="J750" s="7"/>
      <c r="K750" s="7"/>
      <c r="L750" s="11" t="str">
        <f t="shared" si="22"/>
        <v>$0</v>
      </c>
      <c r="M750" s="37">
        <f t="shared" si="23"/>
        <v>0</v>
      </c>
      <c r="N750" s="41"/>
      <c r="O750" s="9"/>
      <c r="P750" s="90"/>
      <c r="Q750" s="102"/>
      <c r="R750" s="102"/>
      <c r="S750" s="51"/>
      <c r="T750" s="51"/>
      <c r="U750" s="51"/>
      <c r="V750" s="51"/>
      <c r="W750" s="51"/>
    </row>
    <row r="751" spans="1:23">
      <c r="A751" s="49"/>
      <c r="B751" s="50"/>
      <c r="C751" s="50"/>
      <c r="D751" s="51"/>
      <c r="E751" s="51"/>
      <c r="F751" s="51"/>
      <c r="G751" s="4"/>
      <c r="H751" s="4"/>
      <c r="I751" s="7"/>
      <c r="J751" s="7"/>
      <c r="K751" s="7"/>
      <c r="L751" s="11" t="str">
        <f t="shared" si="22"/>
        <v>$0</v>
      </c>
      <c r="M751" s="37">
        <f t="shared" si="23"/>
        <v>0</v>
      </c>
      <c r="N751" s="41"/>
      <c r="O751" s="9"/>
      <c r="P751" s="90"/>
      <c r="Q751" s="102"/>
      <c r="R751" s="102"/>
      <c r="S751" s="51"/>
      <c r="T751" s="51"/>
      <c r="U751" s="51"/>
      <c r="V751" s="51"/>
      <c r="W751" s="51"/>
    </row>
    <row r="752" spans="1:23">
      <c r="A752" s="49"/>
      <c r="B752" s="50"/>
      <c r="C752" s="50"/>
      <c r="D752" s="51"/>
      <c r="E752" s="51"/>
      <c r="F752" s="51"/>
      <c r="G752" s="4"/>
      <c r="H752" s="4"/>
      <c r="I752" s="7"/>
      <c r="J752" s="7"/>
      <c r="K752" s="7"/>
      <c r="L752" s="11" t="str">
        <f t="shared" si="22"/>
        <v>$0</v>
      </c>
      <c r="M752" s="37">
        <f t="shared" si="23"/>
        <v>0</v>
      </c>
      <c r="N752" s="41"/>
      <c r="O752" s="9"/>
      <c r="P752" s="90"/>
      <c r="Q752" s="102"/>
      <c r="R752" s="102"/>
      <c r="S752" s="51"/>
      <c r="T752" s="51"/>
      <c r="U752" s="51"/>
      <c r="V752" s="51"/>
      <c r="W752" s="51"/>
    </row>
    <row r="753" spans="1:23">
      <c r="A753" s="49"/>
      <c r="B753" s="50"/>
      <c r="C753" s="50"/>
      <c r="D753" s="51"/>
      <c r="E753" s="51"/>
      <c r="F753" s="51"/>
      <c r="G753" s="4"/>
      <c r="H753" s="4"/>
      <c r="I753" s="7"/>
      <c r="J753" s="7"/>
      <c r="K753" s="7"/>
      <c r="L753" s="11" t="str">
        <f t="shared" si="22"/>
        <v>$0</v>
      </c>
      <c r="M753" s="37">
        <f t="shared" si="23"/>
        <v>0</v>
      </c>
      <c r="N753" s="41"/>
      <c r="O753" s="9"/>
      <c r="P753" s="90"/>
      <c r="Q753" s="102"/>
      <c r="R753" s="102"/>
      <c r="S753" s="51"/>
      <c r="T753" s="51"/>
      <c r="U753" s="51"/>
      <c r="V753" s="51"/>
      <c r="W753" s="51"/>
    </row>
    <row r="754" spans="1:23">
      <c r="A754" s="49"/>
      <c r="B754" s="50"/>
      <c r="C754" s="50"/>
      <c r="D754" s="51"/>
      <c r="E754" s="51"/>
      <c r="F754" s="51"/>
      <c r="G754" s="4"/>
      <c r="H754" s="4"/>
      <c r="I754" s="7"/>
      <c r="J754" s="7"/>
      <c r="K754" s="7"/>
      <c r="L754" s="11" t="str">
        <f t="shared" si="22"/>
        <v>$0</v>
      </c>
      <c r="M754" s="37">
        <f t="shared" si="23"/>
        <v>0</v>
      </c>
      <c r="N754" s="41"/>
      <c r="O754" s="9"/>
      <c r="P754" s="90"/>
      <c r="Q754" s="102"/>
      <c r="R754" s="102"/>
      <c r="S754" s="51"/>
      <c r="T754" s="51"/>
      <c r="U754" s="51"/>
      <c r="V754" s="51"/>
      <c r="W754" s="51"/>
    </row>
    <row r="755" spans="1:23">
      <c r="A755" s="49"/>
      <c r="B755" s="50"/>
      <c r="C755" s="50"/>
      <c r="D755" s="51"/>
      <c r="E755" s="51"/>
      <c r="F755" s="51"/>
      <c r="G755" s="4"/>
      <c r="H755" s="4"/>
      <c r="I755" s="7"/>
      <c r="J755" s="7"/>
      <c r="K755" s="7"/>
      <c r="L755" s="11" t="str">
        <f t="shared" si="22"/>
        <v>$0</v>
      </c>
      <c r="M755" s="37">
        <f t="shared" si="23"/>
        <v>0</v>
      </c>
      <c r="N755" s="41"/>
      <c r="O755" s="9"/>
      <c r="P755" s="90"/>
      <c r="Q755" s="102"/>
      <c r="R755" s="102"/>
      <c r="S755" s="51"/>
      <c r="T755" s="51"/>
      <c r="U755" s="51"/>
      <c r="V755" s="51"/>
      <c r="W755" s="51"/>
    </row>
    <row r="756" spans="1:23">
      <c r="A756" s="49"/>
      <c r="B756" s="50"/>
      <c r="C756" s="50"/>
      <c r="D756" s="51"/>
      <c r="E756" s="51"/>
      <c r="F756" s="51"/>
      <c r="G756" s="4"/>
      <c r="H756" s="4"/>
      <c r="I756" s="7"/>
      <c r="J756" s="7"/>
      <c r="K756" s="7"/>
      <c r="L756" s="11" t="str">
        <f t="shared" si="22"/>
        <v>$0</v>
      </c>
      <c r="M756" s="37">
        <f t="shared" si="23"/>
        <v>0</v>
      </c>
      <c r="N756" s="41"/>
      <c r="O756" s="9"/>
      <c r="P756" s="90"/>
      <c r="Q756" s="102"/>
      <c r="R756" s="102"/>
      <c r="S756" s="51"/>
      <c r="T756" s="51"/>
      <c r="U756" s="51"/>
      <c r="V756" s="51"/>
      <c r="W756" s="51"/>
    </row>
    <row r="757" spans="1:23">
      <c r="A757" s="49"/>
      <c r="B757" s="50"/>
      <c r="C757" s="50"/>
      <c r="D757" s="51"/>
      <c r="E757" s="51"/>
      <c r="F757" s="51"/>
      <c r="G757" s="4"/>
      <c r="H757" s="4"/>
      <c r="I757" s="7"/>
      <c r="J757" s="7"/>
      <c r="K757" s="7"/>
      <c r="L757" s="11" t="str">
        <f t="shared" si="22"/>
        <v>$0</v>
      </c>
      <c r="M757" s="37">
        <f t="shared" si="23"/>
        <v>0</v>
      </c>
      <c r="N757" s="41"/>
      <c r="O757" s="9"/>
      <c r="P757" s="90"/>
      <c r="Q757" s="102"/>
      <c r="R757" s="102"/>
      <c r="S757" s="51"/>
      <c r="T757" s="51"/>
      <c r="U757" s="51"/>
      <c r="V757" s="51"/>
      <c r="W757" s="51"/>
    </row>
    <row r="758" spans="1:23">
      <c r="A758" s="49"/>
      <c r="B758" s="50"/>
      <c r="C758" s="50"/>
      <c r="D758" s="51"/>
      <c r="E758" s="51"/>
      <c r="F758" s="51"/>
      <c r="G758" s="4"/>
      <c r="H758" s="4"/>
      <c r="I758" s="7"/>
      <c r="J758" s="7"/>
      <c r="K758" s="7"/>
      <c r="L758" s="11" t="str">
        <f t="shared" si="22"/>
        <v>$0</v>
      </c>
      <c r="M758" s="37">
        <f t="shared" si="23"/>
        <v>0</v>
      </c>
      <c r="N758" s="41"/>
      <c r="O758" s="9"/>
      <c r="P758" s="90"/>
      <c r="Q758" s="102"/>
      <c r="R758" s="102"/>
      <c r="S758" s="51"/>
      <c r="T758" s="51"/>
      <c r="U758" s="51"/>
      <c r="V758" s="51"/>
      <c r="W758" s="51"/>
    </row>
    <row r="759" spans="1:23">
      <c r="A759" s="49"/>
      <c r="B759" s="50"/>
      <c r="C759" s="50"/>
      <c r="D759" s="51"/>
      <c r="E759" s="51"/>
      <c r="F759" s="51"/>
      <c r="G759" s="4"/>
      <c r="H759" s="4"/>
      <c r="I759" s="7"/>
      <c r="J759" s="7"/>
      <c r="K759" s="7"/>
      <c r="L759" s="11" t="str">
        <f t="shared" si="22"/>
        <v>$0</v>
      </c>
      <c r="M759" s="37">
        <f t="shared" si="23"/>
        <v>0</v>
      </c>
      <c r="N759" s="41"/>
      <c r="O759" s="9"/>
      <c r="P759" s="90"/>
      <c r="Q759" s="102"/>
      <c r="R759" s="102"/>
      <c r="S759" s="51"/>
      <c r="T759" s="51"/>
      <c r="U759" s="51"/>
      <c r="V759" s="51"/>
      <c r="W759" s="51"/>
    </row>
    <row r="760" spans="1:23">
      <c r="A760" s="49"/>
      <c r="B760" s="50"/>
      <c r="C760" s="50"/>
      <c r="D760" s="51"/>
      <c r="E760" s="51"/>
      <c r="F760" s="51"/>
      <c r="G760" s="4"/>
      <c r="H760" s="4"/>
      <c r="I760" s="7"/>
      <c r="J760" s="7"/>
      <c r="K760" s="7"/>
      <c r="L760" s="11" t="str">
        <f t="shared" si="22"/>
        <v>$0</v>
      </c>
      <c r="M760" s="37">
        <f t="shared" si="23"/>
        <v>0</v>
      </c>
      <c r="N760" s="41"/>
      <c r="O760" s="9"/>
      <c r="P760" s="90"/>
      <c r="Q760" s="102"/>
      <c r="R760" s="102"/>
      <c r="S760" s="51"/>
      <c r="T760" s="51"/>
      <c r="U760" s="51"/>
      <c r="V760" s="51"/>
      <c r="W760" s="51"/>
    </row>
    <row r="761" spans="1:23">
      <c r="A761" s="49"/>
      <c r="B761" s="50"/>
      <c r="C761" s="50"/>
      <c r="D761" s="51"/>
      <c r="E761" s="51"/>
      <c r="F761" s="51"/>
      <c r="G761" s="4"/>
      <c r="H761" s="4"/>
      <c r="I761" s="7"/>
      <c r="J761" s="7"/>
      <c r="K761" s="7"/>
      <c r="L761" s="11" t="str">
        <f t="shared" si="22"/>
        <v>$0</v>
      </c>
      <c r="M761" s="37">
        <f t="shared" si="23"/>
        <v>0</v>
      </c>
      <c r="N761" s="41"/>
      <c r="O761" s="9"/>
      <c r="P761" s="90"/>
      <c r="Q761" s="102"/>
      <c r="R761" s="102"/>
      <c r="S761" s="51"/>
      <c r="T761" s="51"/>
      <c r="U761" s="51"/>
      <c r="V761" s="51"/>
      <c r="W761" s="51"/>
    </row>
    <row r="762" spans="1:23">
      <c r="A762" s="49"/>
      <c r="B762" s="50"/>
      <c r="C762" s="50"/>
      <c r="D762" s="51"/>
      <c r="E762" s="51"/>
      <c r="F762" s="51"/>
      <c r="G762" s="4"/>
      <c r="H762" s="4"/>
      <c r="I762" s="7"/>
      <c r="J762" s="7"/>
      <c r="K762" s="7"/>
      <c r="L762" s="11" t="str">
        <f t="shared" si="22"/>
        <v>$0</v>
      </c>
      <c r="M762" s="37">
        <f t="shared" si="23"/>
        <v>0</v>
      </c>
      <c r="N762" s="41"/>
      <c r="O762" s="9"/>
      <c r="P762" s="90"/>
      <c r="Q762" s="102"/>
      <c r="R762" s="102"/>
      <c r="S762" s="51"/>
      <c r="T762" s="51"/>
      <c r="U762" s="51"/>
      <c r="V762" s="51"/>
      <c r="W762" s="51"/>
    </row>
    <row r="763" spans="1:23">
      <c r="A763" s="49"/>
      <c r="B763" s="50"/>
      <c r="C763" s="50"/>
      <c r="D763" s="51"/>
      <c r="E763" s="51"/>
      <c r="F763" s="51"/>
      <c r="G763" s="4"/>
      <c r="H763" s="4"/>
      <c r="I763" s="7"/>
      <c r="J763" s="7"/>
      <c r="K763" s="7"/>
      <c r="L763" s="11" t="str">
        <f t="shared" si="22"/>
        <v>$0</v>
      </c>
      <c r="M763" s="37">
        <f t="shared" si="23"/>
        <v>0</v>
      </c>
      <c r="N763" s="41"/>
      <c r="O763" s="9"/>
      <c r="P763" s="90"/>
      <c r="Q763" s="102"/>
      <c r="R763" s="102"/>
      <c r="S763" s="51"/>
      <c r="T763" s="51"/>
      <c r="U763" s="51"/>
      <c r="V763" s="51"/>
      <c r="W763" s="51"/>
    </row>
    <row r="764" spans="1:23">
      <c r="A764" s="49"/>
      <c r="B764" s="50"/>
      <c r="C764" s="50"/>
      <c r="D764" s="51"/>
      <c r="E764" s="51"/>
      <c r="F764" s="51"/>
      <c r="G764" s="4"/>
      <c r="H764" s="4"/>
      <c r="I764" s="7"/>
      <c r="J764" s="7"/>
      <c r="K764" s="7"/>
      <c r="L764" s="11" t="str">
        <f t="shared" si="22"/>
        <v>$0</v>
      </c>
      <c r="M764" s="37">
        <f t="shared" si="23"/>
        <v>0</v>
      </c>
      <c r="N764" s="41"/>
      <c r="O764" s="9"/>
      <c r="P764" s="90"/>
      <c r="Q764" s="102"/>
      <c r="R764" s="102"/>
      <c r="S764" s="51"/>
      <c r="T764" s="51"/>
      <c r="U764" s="51"/>
      <c r="V764" s="51"/>
      <c r="W764" s="51"/>
    </row>
    <row r="765" spans="1:23">
      <c r="A765" s="49"/>
      <c r="B765" s="50"/>
      <c r="C765" s="50"/>
      <c r="D765" s="51"/>
      <c r="E765" s="51"/>
      <c r="F765" s="51"/>
      <c r="G765" s="4"/>
      <c r="H765" s="4"/>
      <c r="I765" s="7"/>
      <c r="J765" s="7"/>
      <c r="K765" s="7"/>
      <c r="L765" s="11" t="str">
        <f t="shared" si="22"/>
        <v>$0</v>
      </c>
      <c r="M765" s="37">
        <f t="shared" si="23"/>
        <v>0</v>
      </c>
      <c r="N765" s="41"/>
      <c r="O765" s="9"/>
      <c r="P765" s="90"/>
      <c r="Q765" s="102"/>
      <c r="R765" s="102"/>
      <c r="S765" s="51"/>
      <c r="T765" s="51"/>
      <c r="U765" s="51"/>
      <c r="V765" s="51"/>
      <c r="W765" s="51"/>
    </row>
    <row r="766" spans="1:23">
      <c r="A766" s="49"/>
      <c r="B766" s="50"/>
      <c r="C766" s="50"/>
      <c r="D766" s="51"/>
      <c r="E766" s="51"/>
      <c r="F766" s="51"/>
      <c r="G766" s="4"/>
      <c r="H766" s="4"/>
      <c r="I766" s="7"/>
      <c r="J766" s="7"/>
      <c r="K766" s="7"/>
      <c r="L766" s="11" t="str">
        <f t="shared" si="22"/>
        <v>$0</v>
      </c>
      <c r="M766" s="37">
        <f t="shared" si="23"/>
        <v>0</v>
      </c>
      <c r="N766" s="41"/>
      <c r="O766" s="9"/>
      <c r="P766" s="90"/>
      <c r="Q766" s="102"/>
      <c r="R766" s="102"/>
      <c r="S766" s="51"/>
      <c r="T766" s="51"/>
      <c r="U766" s="51"/>
      <c r="V766" s="51"/>
      <c r="W766" s="51"/>
    </row>
    <row r="767" spans="1:23">
      <c r="A767" s="49"/>
      <c r="B767" s="50"/>
      <c r="C767" s="50"/>
      <c r="D767" s="51"/>
      <c r="E767" s="51"/>
      <c r="F767" s="51"/>
      <c r="G767" s="4"/>
      <c r="H767" s="4"/>
      <c r="I767" s="7"/>
      <c r="J767" s="7"/>
      <c r="K767" s="7"/>
      <c r="L767" s="11" t="str">
        <f t="shared" si="22"/>
        <v>$0</v>
      </c>
      <c r="M767" s="37">
        <f t="shared" si="23"/>
        <v>0</v>
      </c>
      <c r="N767" s="41"/>
      <c r="O767" s="9"/>
      <c r="P767" s="90"/>
      <c r="Q767" s="102"/>
      <c r="R767" s="102"/>
      <c r="S767" s="51"/>
      <c r="T767" s="51"/>
      <c r="U767" s="51"/>
      <c r="V767" s="51"/>
      <c r="W767" s="51"/>
    </row>
    <row r="768" spans="1:23">
      <c r="A768" s="49"/>
      <c r="B768" s="50"/>
      <c r="C768" s="50"/>
      <c r="D768" s="51"/>
      <c r="E768" s="51"/>
      <c r="F768" s="51"/>
      <c r="G768" s="4"/>
      <c r="H768" s="4"/>
      <c r="I768" s="7"/>
      <c r="J768" s="7"/>
      <c r="K768" s="7"/>
      <c r="L768" s="11" t="str">
        <f t="shared" si="22"/>
        <v>$0</v>
      </c>
      <c r="M768" s="37">
        <f t="shared" si="23"/>
        <v>0</v>
      </c>
      <c r="N768" s="41"/>
      <c r="O768" s="9"/>
      <c r="P768" s="90"/>
      <c r="Q768" s="102"/>
      <c r="R768" s="102"/>
      <c r="S768" s="51"/>
      <c r="T768" s="51"/>
      <c r="U768" s="51"/>
      <c r="V768" s="51"/>
      <c r="W768" s="51"/>
    </row>
    <row r="769" spans="1:23">
      <c r="A769" s="49"/>
      <c r="B769" s="50"/>
      <c r="C769" s="50"/>
      <c r="D769" s="51"/>
      <c r="E769" s="51"/>
      <c r="F769" s="51"/>
      <c r="G769" s="4"/>
      <c r="H769" s="4"/>
      <c r="I769" s="7"/>
      <c r="J769" s="7"/>
      <c r="K769" s="7"/>
      <c r="L769" s="11" t="str">
        <f t="shared" si="22"/>
        <v>$0</v>
      </c>
      <c r="M769" s="37">
        <f t="shared" si="23"/>
        <v>0</v>
      </c>
      <c r="N769" s="41"/>
      <c r="O769" s="9"/>
      <c r="P769" s="90"/>
      <c r="Q769" s="102"/>
      <c r="R769" s="102"/>
      <c r="S769" s="51"/>
      <c r="T769" s="51"/>
      <c r="U769" s="51"/>
      <c r="V769" s="51"/>
      <c r="W769" s="51"/>
    </row>
    <row r="770" spans="1:23">
      <c r="A770" s="49"/>
      <c r="B770" s="50"/>
      <c r="C770" s="50"/>
      <c r="D770" s="51"/>
      <c r="E770" s="51"/>
      <c r="F770" s="51"/>
      <c r="G770" s="4"/>
      <c r="H770" s="4"/>
      <c r="I770" s="7"/>
      <c r="J770" s="7"/>
      <c r="K770" s="7"/>
      <c r="L770" s="11" t="str">
        <f t="shared" si="22"/>
        <v>$0</v>
      </c>
      <c r="M770" s="37">
        <f t="shared" si="23"/>
        <v>0</v>
      </c>
      <c r="N770" s="41"/>
      <c r="O770" s="9"/>
      <c r="P770" s="90"/>
      <c r="Q770" s="102"/>
      <c r="R770" s="102"/>
      <c r="S770" s="51"/>
      <c r="T770" s="51"/>
      <c r="U770" s="51"/>
      <c r="V770" s="51"/>
      <c r="W770" s="51"/>
    </row>
    <row r="771" spans="1:23">
      <c r="A771" s="49"/>
      <c r="B771" s="50"/>
      <c r="C771" s="50"/>
      <c r="D771" s="51"/>
      <c r="E771" s="51"/>
      <c r="F771" s="51"/>
      <c r="G771" s="4"/>
      <c r="H771" s="4"/>
      <c r="I771" s="7"/>
      <c r="J771" s="7"/>
      <c r="K771" s="7"/>
      <c r="L771" s="11" t="str">
        <f t="shared" si="22"/>
        <v>$0</v>
      </c>
      <c r="M771" s="37">
        <f t="shared" si="23"/>
        <v>0</v>
      </c>
      <c r="N771" s="41"/>
      <c r="O771" s="9"/>
      <c r="P771" s="90"/>
      <c r="Q771" s="102"/>
      <c r="R771" s="102"/>
      <c r="S771" s="51"/>
      <c r="T771" s="51"/>
      <c r="U771" s="51"/>
      <c r="V771" s="51"/>
      <c r="W771" s="51"/>
    </row>
    <row r="772" spans="1:23">
      <c r="A772" s="49"/>
      <c r="B772" s="50"/>
      <c r="C772" s="50"/>
      <c r="D772" s="51"/>
      <c r="E772" s="51"/>
      <c r="F772" s="51"/>
      <c r="G772" s="4"/>
      <c r="H772" s="4"/>
      <c r="I772" s="7"/>
      <c r="J772" s="7"/>
      <c r="K772" s="7"/>
      <c r="L772" s="11" t="str">
        <f t="shared" si="22"/>
        <v>$0</v>
      </c>
      <c r="M772" s="37">
        <f t="shared" si="23"/>
        <v>0</v>
      </c>
      <c r="N772" s="41"/>
      <c r="O772" s="9"/>
      <c r="P772" s="90"/>
      <c r="Q772" s="102"/>
      <c r="R772" s="102"/>
      <c r="S772" s="51"/>
      <c r="T772" s="51"/>
      <c r="U772" s="51"/>
      <c r="V772" s="51"/>
      <c r="W772" s="51"/>
    </row>
    <row r="773" spans="1:23">
      <c r="A773" s="49"/>
      <c r="B773" s="50"/>
      <c r="C773" s="50"/>
      <c r="D773" s="51"/>
      <c r="E773" s="51"/>
      <c r="F773" s="51"/>
      <c r="G773" s="4"/>
      <c r="H773" s="4"/>
      <c r="I773" s="7"/>
      <c r="J773" s="7"/>
      <c r="K773" s="7"/>
      <c r="L773" s="11" t="str">
        <f t="shared" si="22"/>
        <v>$0</v>
      </c>
      <c r="M773" s="37">
        <f t="shared" si="23"/>
        <v>0</v>
      </c>
      <c r="N773" s="41"/>
      <c r="O773" s="9"/>
      <c r="P773" s="90"/>
      <c r="Q773" s="102"/>
      <c r="R773" s="102"/>
      <c r="S773" s="51"/>
      <c r="T773" s="51"/>
      <c r="U773" s="51"/>
      <c r="V773" s="51"/>
      <c r="W773" s="51"/>
    </row>
    <row r="774" spans="1:23">
      <c r="A774" s="49"/>
      <c r="B774" s="50"/>
      <c r="C774" s="50"/>
      <c r="D774" s="51"/>
      <c r="E774" s="51"/>
      <c r="F774" s="51"/>
      <c r="G774" s="4"/>
      <c r="H774" s="4"/>
      <c r="I774" s="7"/>
      <c r="J774" s="7"/>
      <c r="K774" s="7"/>
      <c r="L774" s="11" t="str">
        <f t="shared" ref="L774:L837" si="24">IF(J774="0. Initiate","$51,000",IF(J774="1. Junior Member","$306,000",IF(J774="2. Member","$1,581,000",IF(J774="3. Senior Member","$0",IF(J774="4. Consul Initiate","$0","$0")))))</f>
        <v>$0</v>
      </c>
      <c r="M774" s="37">
        <f t="shared" ref="M774:M837" si="25">L774-N774</f>
        <v>0</v>
      </c>
      <c r="N774" s="41"/>
      <c r="O774" s="9"/>
      <c r="P774" s="90"/>
      <c r="Q774" s="102"/>
      <c r="R774" s="102"/>
      <c r="S774" s="51"/>
      <c r="T774" s="51"/>
      <c r="U774" s="51"/>
      <c r="V774" s="51"/>
      <c r="W774" s="51"/>
    </row>
    <row r="775" spans="1:23">
      <c r="A775" s="49"/>
      <c r="B775" s="50"/>
      <c r="C775" s="50"/>
      <c r="D775" s="51"/>
      <c r="E775" s="51"/>
      <c r="F775" s="51"/>
      <c r="G775" s="4"/>
      <c r="H775" s="4"/>
      <c r="I775" s="7"/>
      <c r="J775" s="7"/>
      <c r="K775" s="7"/>
      <c r="L775" s="11" t="str">
        <f t="shared" si="24"/>
        <v>$0</v>
      </c>
      <c r="M775" s="37">
        <f t="shared" si="25"/>
        <v>0</v>
      </c>
      <c r="N775" s="41"/>
      <c r="O775" s="9"/>
      <c r="P775" s="90"/>
      <c r="Q775" s="102"/>
      <c r="R775" s="102"/>
      <c r="S775" s="51"/>
      <c r="T775" s="51"/>
      <c r="U775" s="51"/>
      <c r="V775" s="51"/>
      <c r="W775" s="51"/>
    </row>
    <row r="776" spans="1:23">
      <c r="A776" s="49"/>
      <c r="B776" s="50"/>
      <c r="C776" s="50"/>
      <c r="D776" s="51"/>
      <c r="E776" s="51"/>
      <c r="F776" s="51"/>
      <c r="G776" s="4"/>
      <c r="H776" s="4"/>
      <c r="I776" s="7"/>
      <c r="J776" s="7"/>
      <c r="K776" s="7"/>
      <c r="L776" s="11" t="str">
        <f t="shared" si="24"/>
        <v>$0</v>
      </c>
      <c r="M776" s="37">
        <f t="shared" si="25"/>
        <v>0</v>
      </c>
      <c r="N776" s="41"/>
      <c r="O776" s="9"/>
      <c r="P776" s="90"/>
      <c r="Q776" s="102"/>
      <c r="R776" s="102"/>
      <c r="S776" s="51"/>
      <c r="T776" s="51"/>
      <c r="U776" s="51"/>
      <c r="V776" s="51"/>
      <c r="W776" s="51"/>
    </row>
    <row r="777" spans="1:23">
      <c r="A777" s="49"/>
      <c r="B777" s="50"/>
      <c r="C777" s="50"/>
      <c r="D777" s="51"/>
      <c r="E777" s="51"/>
      <c r="F777" s="51"/>
      <c r="G777" s="4"/>
      <c r="H777" s="4"/>
      <c r="I777" s="7"/>
      <c r="J777" s="7"/>
      <c r="K777" s="7"/>
      <c r="L777" s="11" t="str">
        <f t="shared" si="24"/>
        <v>$0</v>
      </c>
      <c r="M777" s="37">
        <f t="shared" si="25"/>
        <v>0</v>
      </c>
      <c r="N777" s="41"/>
      <c r="O777" s="9"/>
      <c r="P777" s="90"/>
      <c r="Q777" s="102"/>
      <c r="R777" s="102"/>
      <c r="S777" s="51"/>
      <c r="T777" s="51"/>
      <c r="U777" s="51"/>
      <c r="V777" s="51"/>
      <c r="W777" s="51"/>
    </row>
    <row r="778" spans="1:23">
      <c r="A778" s="49"/>
      <c r="B778" s="50"/>
      <c r="C778" s="50"/>
      <c r="D778" s="51"/>
      <c r="E778" s="51"/>
      <c r="F778" s="51"/>
      <c r="G778" s="4"/>
      <c r="H778" s="4"/>
      <c r="I778" s="7"/>
      <c r="J778" s="7"/>
      <c r="K778" s="7"/>
      <c r="L778" s="11" t="str">
        <f t="shared" si="24"/>
        <v>$0</v>
      </c>
      <c r="M778" s="37">
        <f t="shared" si="25"/>
        <v>0</v>
      </c>
      <c r="N778" s="41"/>
      <c r="O778" s="9"/>
      <c r="P778" s="90"/>
      <c r="Q778" s="102"/>
      <c r="R778" s="102"/>
      <c r="S778" s="51"/>
      <c r="T778" s="51"/>
      <c r="U778" s="51"/>
      <c r="V778" s="51"/>
      <c r="W778" s="51"/>
    </row>
    <row r="779" spans="1:23">
      <c r="A779" s="49"/>
      <c r="B779" s="50"/>
      <c r="C779" s="50"/>
      <c r="D779" s="51"/>
      <c r="E779" s="51"/>
      <c r="F779" s="51"/>
      <c r="G779" s="4"/>
      <c r="H779" s="4"/>
      <c r="I779" s="7"/>
      <c r="J779" s="7"/>
      <c r="K779" s="7"/>
      <c r="L779" s="11" t="str">
        <f t="shared" si="24"/>
        <v>$0</v>
      </c>
      <c r="M779" s="37">
        <f t="shared" si="25"/>
        <v>0</v>
      </c>
      <c r="N779" s="41"/>
      <c r="O779" s="9"/>
      <c r="P779" s="90"/>
      <c r="Q779" s="102"/>
      <c r="R779" s="102"/>
      <c r="S779" s="51"/>
      <c r="T779" s="51"/>
      <c r="U779" s="51"/>
      <c r="V779" s="51"/>
      <c r="W779" s="51"/>
    </row>
    <row r="780" spans="1:23">
      <c r="A780" s="49"/>
      <c r="B780" s="50"/>
      <c r="C780" s="50"/>
      <c r="D780" s="51"/>
      <c r="E780" s="51"/>
      <c r="F780" s="51"/>
      <c r="G780" s="4"/>
      <c r="H780" s="4"/>
      <c r="I780" s="7"/>
      <c r="J780" s="7"/>
      <c r="K780" s="7"/>
      <c r="L780" s="11" t="str">
        <f t="shared" si="24"/>
        <v>$0</v>
      </c>
      <c r="M780" s="37">
        <f t="shared" si="25"/>
        <v>0</v>
      </c>
      <c r="N780" s="41"/>
      <c r="O780" s="9"/>
      <c r="P780" s="90"/>
      <c r="Q780" s="102"/>
      <c r="R780" s="102"/>
      <c r="S780" s="51"/>
      <c r="T780" s="51"/>
      <c r="U780" s="51"/>
      <c r="V780" s="51"/>
      <c r="W780" s="51"/>
    </row>
    <row r="781" spans="1:23">
      <c r="A781" s="49"/>
      <c r="B781" s="50"/>
      <c r="C781" s="50"/>
      <c r="D781" s="51"/>
      <c r="E781" s="51"/>
      <c r="F781" s="51"/>
      <c r="G781" s="4"/>
      <c r="H781" s="4"/>
      <c r="I781" s="7"/>
      <c r="J781" s="7"/>
      <c r="K781" s="7"/>
      <c r="L781" s="11" t="str">
        <f t="shared" si="24"/>
        <v>$0</v>
      </c>
      <c r="M781" s="37">
        <f t="shared" si="25"/>
        <v>0</v>
      </c>
      <c r="N781" s="41"/>
      <c r="O781" s="9"/>
      <c r="P781" s="90"/>
      <c r="Q781" s="102"/>
      <c r="R781" s="102"/>
      <c r="S781" s="51"/>
      <c r="T781" s="51"/>
      <c r="U781" s="51"/>
      <c r="V781" s="51"/>
      <c r="W781" s="51"/>
    </row>
    <row r="782" spans="1:23">
      <c r="A782" s="49"/>
      <c r="B782" s="50"/>
      <c r="C782" s="50"/>
      <c r="D782" s="51"/>
      <c r="E782" s="51"/>
      <c r="F782" s="51"/>
      <c r="G782" s="4"/>
      <c r="H782" s="4"/>
      <c r="I782" s="7"/>
      <c r="J782" s="7"/>
      <c r="K782" s="7"/>
      <c r="L782" s="11" t="str">
        <f t="shared" si="24"/>
        <v>$0</v>
      </c>
      <c r="M782" s="37">
        <f t="shared" si="25"/>
        <v>0</v>
      </c>
      <c r="N782" s="41"/>
      <c r="O782" s="9"/>
      <c r="P782" s="90"/>
      <c r="Q782" s="102"/>
      <c r="R782" s="102"/>
      <c r="S782" s="51"/>
      <c r="T782" s="51"/>
      <c r="U782" s="51"/>
      <c r="V782" s="51"/>
      <c r="W782" s="51"/>
    </row>
    <row r="783" spans="1:23">
      <c r="A783" s="49"/>
      <c r="B783" s="50"/>
      <c r="C783" s="50"/>
      <c r="D783" s="51"/>
      <c r="E783" s="51"/>
      <c r="F783" s="51"/>
      <c r="G783" s="4"/>
      <c r="H783" s="4"/>
      <c r="I783" s="7"/>
      <c r="J783" s="7"/>
      <c r="K783" s="7"/>
      <c r="L783" s="11" t="str">
        <f t="shared" si="24"/>
        <v>$0</v>
      </c>
      <c r="M783" s="37">
        <f t="shared" si="25"/>
        <v>0</v>
      </c>
      <c r="N783" s="41"/>
      <c r="O783" s="9"/>
      <c r="P783" s="90"/>
      <c r="Q783" s="102"/>
      <c r="R783" s="102"/>
      <c r="S783" s="51"/>
      <c r="T783" s="51"/>
      <c r="U783" s="51"/>
      <c r="V783" s="51"/>
      <c r="W783" s="51"/>
    </row>
    <row r="784" spans="1:23">
      <c r="A784" s="49"/>
      <c r="B784" s="50"/>
      <c r="C784" s="50"/>
      <c r="D784" s="51"/>
      <c r="E784" s="51"/>
      <c r="F784" s="51"/>
      <c r="G784" s="4"/>
      <c r="H784" s="4"/>
      <c r="I784" s="7"/>
      <c r="J784" s="7"/>
      <c r="K784" s="7"/>
      <c r="L784" s="11" t="str">
        <f t="shared" si="24"/>
        <v>$0</v>
      </c>
      <c r="M784" s="37">
        <f t="shared" si="25"/>
        <v>0</v>
      </c>
      <c r="N784" s="41"/>
      <c r="O784" s="9"/>
      <c r="P784" s="90"/>
      <c r="Q784" s="102"/>
      <c r="R784" s="102"/>
      <c r="S784" s="51"/>
      <c r="T784" s="51"/>
      <c r="U784" s="51"/>
      <c r="V784" s="51"/>
      <c r="W784" s="51"/>
    </row>
    <row r="785" spans="1:23">
      <c r="A785" s="49"/>
      <c r="B785" s="50"/>
      <c r="C785" s="50"/>
      <c r="D785" s="51"/>
      <c r="E785" s="51"/>
      <c r="F785" s="51"/>
      <c r="G785" s="4"/>
      <c r="H785" s="4"/>
      <c r="I785" s="7"/>
      <c r="J785" s="7"/>
      <c r="K785" s="7"/>
      <c r="L785" s="11" t="str">
        <f t="shared" si="24"/>
        <v>$0</v>
      </c>
      <c r="M785" s="37">
        <f t="shared" si="25"/>
        <v>0</v>
      </c>
      <c r="N785" s="41"/>
      <c r="O785" s="9"/>
      <c r="P785" s="90"/>
      <c r="Q785" s="102"/>
      <c r="R785" s="102"/>
      <c r="S785" s="51"/>
      <c r="T785" s="51"/>
      <c r="U785" s="51"/>
      <c r="V785" s="51"/>
      <c r="W785" s="51"/>
    </row>
    <row r="786" spans="1:23">
      <c r="A786" s="49"/>
      <c r="B786" s="50"/>
      <c r="C786" s="50"/>
      <c r="D786" s="51"/>
      <c r="E786" s="51"/>
      <c r="F786" s="51"/>
      <c r="G786" s="4"/>
      <c r="H786" s="4"/>
      <c r="I786" s="7"/>
      <c r="J786" s="7"/>
      <c r="K786" s="7"/>
      <c r="L786" s="11" t="str">
        <f t="shared" si="24"/>
        <v>$0</v>
      </c>
      <c r="M786" s="37">
        <f t="shared" si="25"/>
        <v>0</v>
      </c>
      <c r="N786" s="41"/>
      <c r="O786" s="9"/>
      <c r="P786" s="90"/>
      <c r="Q786" s="102"/>
      <c r="R786" s="102"/>
      <c r="S786" s="51"/>
      <c r="T786" s="51"/>
      <c r="U786" s="51"/>
      <c r="V786" s="51"/>
      <c r="W786" s="51"/>
    </row>
    <row r="787" spans="1:23">
      <c r="A787" s="49"/>
      <c r="B787" s="50"/>
      <c r="C787" s="50"/>
      <c r="D787" s="51"/>
      <c r="E787" s="51"/>
      <c r="F787" s="51"/>
      <c r="G787" s="4"/>
      <c r="H787" s="4"/>
      <c r="I787" s="7"/>
      <c r="J787" s="7"/>
      <c r="K787" s="7"/>
      <c r="L787" s="11" t="str">
        <f t="shared" si="24"/>
        <v>$0</v>
      </c>
      <c r="M787" s="37">
        <f t="shared" si="25"/>
        <v>0</v>
      </c>
      <c r="N787" s="41"/>
      <c r="O787" s="9"/>
      <c r="P787" s="90"/>
      <c r="Q787" s="102"/>
      <c r="R787" s="102"/>
      <c r="S787" s="51"/>
      <c r="T787" s="51"/>
      <c r="U787" s="51"/>
      <c r="V787" s="51"/>
      <c r="W787" s="51"/>
    </row>
    <row r="788" spans="1:23">
      <c r="A788" s="49"/>
      <c r="B788" s="50"/>
      <c r="C788" s="50"/>
      <c r="D788" s="51"/>
      <c r="E788" s="51"/>
      <c r="F788" s="51"/>
      <c r="G788" s="4"/>
      <c r="H788" s="4"/>
      <c r="I788" s="7"/>
      <c r="J788" s="7"/>
      <c r="K788" s="7"/>
      <c r="L788" s="11" t="str">
        <f t="shared" si="24"/>
        <v>$0</v>
      </c>
      <c r="M788" s="37">
        <f t="shared" si="25"/>
        <v>0</v>
      </c>
      <c r="N788" s="41"/>
      <c r="O788" s="9"/>
      <c r="P788" s="90"/>
      <c r="Q788" s="102"/>
      <c r="R788" s="102"/>
      <c r="S788" s="51"/>
      <c r="T788" s="51"/>
      <c r="U788" s="51"/>
      <c r="V788" s="51"/>
      <c r="W788" s="51"/>
    </row>
    <row r="789" spans="1:23">
      <c r="A789" s="49"/>
      <c r="B789" s="50"/>
      <c r="C789" s="50"/>
      <c r="D789" s="51"/>
      <c r="E789" s="51"/>
      <c r="F789" s="51"/>
      <c r="G789" s="4"/>
      <c r="H789" s="4"/>
      <c r="I789" s="7"/>
      <c r="J789" s="7"/>
      <c r="K789" s="7"/>
      <c r="L789" s="11" t="str">
        <f t="shared" si="24"/>
        <v>$0</v>
      </c>
      <c r="M789" s="37">
        <f t="shared" si="25"/>
        <v>0</v>
      </c>
      <c r="N789" s="41"/>
      <c r="O789" s="9"/>
      <c r="P789" s="90"/>
      <c r="Q789" s="102"/>
      <c r="R789" s="102"/>
      <c r="S789" s="51"/>
      <c r="T789" s="51"/>
      <c r="U789" s="51"/>
      <c r="V789" s="51"/>
      <c r="W789" s="51"/>
    </row>
    <row r="790" spans="1:23">
      <c r="A790" s="49"/>
      <c r="B790" s="50"/>
      <c r="C790" s="50"/>
      <c r="D790" s="51"/>
      <c r="E790" s="51"/>
      <c r="F790" s="51"/>
      <c r="G790" s="4"/>
      <c r="H790" s="4"/>
      <c r="I790" s="7"/>
      <c r="J790" s="7"/>
      <c r="K790" s="7"/>
      <c r="L790" s="11" t="str">
        <f t="shared" si="24"/>
        <v>$0</v>
      </c>
      <c r="M790" s="37">
        <f t="shared" si="25"/>
        <v>0</v>
      </c>
      <c r="N790" s="41"/>
      <c r="O790" s="9"/>
      <c r="P790" s="90"/>
      <c r="Q790" s="102"/>
      <c r="R790" s="102"/>
      <c r="S790" s="51"/>
      <c r="T790" s="51"/>
      <c r="U790" s="51"/>
      <c r="V790" s="51"/>
      <c r="W790" s="51"/>
    </row>
    <row r="791" spans="1:23">
      <c r="A791" s="49"/>
      <c r="B791" s="50"/>
      <c r="C791" s="50"/>
      <c r="D791" s="51"/>
      <c r="E791" s="51"/>
      <c r="F791" s="51"/>
      <c r="G791" s="4"/>
      <c r="H791" s="4"/>
      <c r="I791" s="7"/>
      <c r="J791" s="7"/>
      <c r="K791" s="7"/>
      <c r="L791" s="11" t="str">
        <f t="shared" si="24"/>
        <v>$0</v>
      </c>
      <c r="M791" s="37">
        <f t="shared" si="25"/>
        <v>0</v>
      </c>
      <c r="N791" s="41"/>
      <c r="O791" s="9"/>
      <c r="P791" s="90"/>
      <c r="Q791" s="102"/>
      <c r="R791" s="102"/>
      <c r="S791" s="51"/>
      <c r="T791" s="51"/>
      <c r="U791" s="51"/>
      <c r="V791" s="51"/>
      <c r="W791" s="51"/>
    </row>
    <row r="792" spans="1:23">
      <c r="A792" s="49"/>
      <c r="B792" s="50"/>
      <c r="C792" s="50"/>
      <c r="D792" s="51"/>
      <c r="E792" s="51"/>
      <c r="F792" s="51"/>
      <c r="G792" s="4"/>
      <c r="H792" s="4"/>
      <c r="I792" s="7"/>
      <c r="J792" s="7"/>
      <c r="K792" s="7"/>
      <c r="L792" s="11" t="str">
        <f t="shared" si="24"/>
        <v>$0</v>
      </c>
      <c r="M792" s="37">
        <f t="shared" si="25"/>
        <v>0</v>
      </c>
      <c r="N792" s="41"/>
      <c r="O792" s="9"/>
      <c r="P792" s="90"/>
      <c r="Q792" s="102"/>
      <c r="R792" s="102"/>
      <c r="S792" s="51"/>
      <c r="T792" s="51"/>
      <c r="U792" s="51"/>
      <c r="V792" s="51"/>
      <c r="W792" s="51"/>
    </row>
    <row r="793" spans="1:23">
      <c r="A793" s="49"/>
      <c r="B793" s="50"/>
      <c r="C793" s="50"/>
      <c r="D793" s="51"/>
      <c r="E793" s="51"/>
      <c r="F793" s="51"/>
      <c r="G793" s="4"/>
      <c r="H793" s="4"/>
      <c r="I793" s="7"/>
      <c r="J793" s="7"/>
      <c r="K793" s="7"/>
      <c r="L793" s="11" t="str">
        <f t="shared" si="24"/>
        <v>$0</v>
      </c>
      <c r="M793" s="37">
        <f t="shared" si="25"/>
        <v>0</v>
      </c>
      <c r="N793" s="41"/>
      <c r="O793" s="9"/>
      <c r="P793" s="90"/>
      <c r="Q793" s="102"/>
      <c r="R793" s="102"/>
      <c r="S793" s="51"/>
      <c r="T793" s="51"/>
      <c r="U793" s="51"/>
      <c r="V793" s="51"/>
      <c r="W793" s="51"/>
    </row>
    <row r="794" spans="1:23">
      <c r="A794" s="49"/>
      <c r="B794" s="50"/>
      <c r="C794" s="50"/>
      <c r="D794" s="51"/>
      <c r="E794" s="51"/>
      <c r="F794" s="51"/>
      <c r="G794" s="4"/>
      <c r="H794" s="4"/>
      <c r="I794" s="7"/>
      <c r="J794" s="7"/>
      <c r="K794" s="7"/>
      <c r="L794" s="11" t="str">
        <f t="shared" si="24"/>
        <v>$0</v>
      </c>
      <c r="M794" s="37">
        <f t="shared" si="25"/>
        <v>0</v>
      </c>
      <c r="N794" s="41"/>
      <c r="O794" s="9"/>
      <c r="P794" s="90"/>
      <c r="Q794" s="102"/>
      <c r="R794" s="102"/>
      <c r="S794" s="51"/>
      <c r="T794" s="51"/>
      <c r="U794" s="51"/>
      <c r="V794" s="51"/>
      <c r="W794" s="51"/>
    </row>
    <row r="795" spans="1:23">
      <c r="A795" s="49"/>
      <c r="B795" s="50"/>
      <c r="C795" s="50"/>
      <c r="D795" s="51"/>
      <c r="E795" s="51"/>
      <c r="F795" s="51"/>
      <c r="G795" s="4"/>
      <c r="H795" s="4"/>
      <c r="I795" s="7"/>
      <c r="J795" s="7"/>
      <c r="K795" s="7"/>
      <c r="L795" s="11" t="str">
        <f t="shared" si="24"/>
        <v>$0</v>
      </c>
      <c r="M795" s="37">
        <f t="shared" si="25"/>
        <v>0</v>
      </c>
      <c r="N795" s="41"/>
      <c r="O795" s="9"/>
      <c r="P795" s="90"/>
      <c r="Q795" s="102"/>
      <c r="R795" s="102"/>
      <c r="S795" s="51"/>
      <c r="T795" s="51"/>
      <c r="U795" s="51"/>
      <c r="V795" s="51"/>
      <c r="W795" s="51"/>
    </row>
    <row r="796" spans="1:23">
      <c r="A796" s="49"/>
      <c r="B796" s="50"/>
      <c r="C796" s="50"/>
      <c r="D796" s="51"/>
      <c r="E796" s="51"/>
      <c r="F796" s="51"/>
      <c r="G796" s="4"/>
      <c r="H796" s="4"/>
      <c r="I796" s="7"/>
      <c r="J796" s="7"/>
      <c r="K796" s="7"/>
      <c r="L796" s="11" t="str">
        <f t="shared" si="24"/>
        <v>$0</v>
      </c>
      <c r="M796" s="37">
        <f t="shared" si="25"/>
        <v>0</v>
      </c>
      <c r="N796" s="41"/>
      <c r="O796" s="9"/>
      <c r="P796" s="90"/>
      <c r="Q796" s="102"/>
      <c r="R796" s="102"/>
      <c r="S796" s="51"/>
      <c r="T796" s="51"/>
      <c r="U796" s="51"/>
      <c r="V796" s="51"/>
      <c r="W796" s="51"/>
    </row>
    <row r="797" spans="1:23">
      <c r="A797" s="49"/>
      <c r="B797" s="50"/>
      <c r="C797" s="50"/>
      <c r="D797" s="51"/>
      <c r="E797" s="51"/>
      <c r="F797" s="51"/>
      <c r="G797" s="4"/>
      <c r="H797" s="4"/>
      <c r="I797" s="7"/>
      <c r="J797" s="7"/>
      <c r="K797" s="7"/>
      <c r="L797" s="11" t="str">
        <f t="shared" si="24"/>
        <v>$0</v>
      </c>
      <c r="M797" s="37">
        <f t="shared" si="25"/>
        <v>0</v>
      </c>
      <c r="N797" s="41"/>
      <c r="O797" s="9"/>
      <c r="P797" s="90"/>
      <c r="Q797" s="102"/>
      <c r="R797" s="102"/>
      <c r="S797" s="51"/>
      <c r="T797" s="51"/>
      <c r="U797" s="51"/>
      <c r="V797" s="51"/>
      <c r="W797" s="51"/>
    </row>
    <row r="798" spans="1:23">
      <c r="A798" s="49"/>
      <c r="B798" s="50"/>
      <c r="C798" s="50"/>
      <c r="D798" s="51"/>
      <c r="E798" s="51"/>
      <c r="F798" s="51"/>
      <c r="G798" s="4"/>
      <c r="H798" s="4"/>
      <c r="I798" s="7"/>
      <c r="J798" s="7"/>
      <c r="K798" s="7"/>
      <c r="L798" s="11" t="str">
        <f t="shared" si="24"/>
        <v>$0</v>
      </c>
      <c r="M798" s="37">
        <f t="shared" si="25"/>
        <v>0</v>
      </c>
      <c r="N798" s="41"/>
      <c r="O798" s="9"/>
      <c r="P798" s="90"/>
      <c r="Q798" s="102"/>
      <c r="R798" s="102"/>
      <c r="S798" s="51"/>
      <c r="T798" s="51"/>
      <c r="U798" s="51"/>
      <c r="V798" s="51"/>
      <c r="W798" s="51"/>
    </row>
    <row r="799" spans="1:23">
      <c r="A799" s="49"/>
      <c r="B799" s="50"/>
      <c r="C799" s="50"/>
      <c r="D799" s="51"/>
      <c r="E799" s="51"/>
      <c r="F799" s="51"/>
      <c r="G799" s="4"/>
      <c r="H799" s="4"/>
      <c r="I799" s="7"/>
      <c r="J799" s="7"/>
      <c r="K799" s="7"/>
      <c r="L799" s="11" t="str">
        <f t="shared" si="24"/>
        <v>$0</v>
      </c>
      <c r="M799" s="37">
        <f t="shared" si="25"/>
        <v>0</v>
      </c>
      <c r="N799" s="41"/>
      <c r="O799" s="9"/>
      <c r="P799" s="90"/>
      <c r="Q799" s="102"/>
      <c r="R799" s="102"/>
      <c r="S799" s="51"/>
      <c r="T799" s="51"/>
      <c r="U799" s="51"/>
      <c r="V799" s="51"/>
      <c r="W799" s="51"/>
    </row>
    <row r="800" spans="1:23">
      <c r="A800" s="49"/>
      <c r="B800" s="50"/>
      <c r="C800" s="50"/>
      <c r="D800" s="51"/>
      <c r="E800" s="51"/>
      <c r="F800" s="51"/>
      <c r="G800" s="4"/>
      <c r="H800" s="4"/>
      <c r="I800" s="7"/>
      <c r="J800" s="7"/>
      <c r="K800" s="7"/>
      <c r="L800" s="11" t="str">
        <f t="shared" si="24"/>
        <v>$0</v>
      </c>
      <c r="M800" s="37">
        <f t="shared" si="25"/>
        <v>0</v>
      </c>
      <c r="N800" s="41"/>
      <c r="O800" s="9"/>
      <c r="P800" s="90"/>
      <c r="Q800" s="102"/>
      <c r="R800" s="102"/>
      <c r="S800" s="51"/>
      <c r="T800" s="51"/>
      <c r="U800" s="51"/>
      <c r="V800" s="51"/>
      <c r="W800" s="51"/>
    </row>
    <row r="801" spans="1:23">
      <c r="A801" s="49"/>
      <c r="B801" s="50"/>
      <c r="C801" s="50"/>
      <c r="D801" s="51"/>
      <c r="E801" s="51"/>
      <c r="F801" s="51"/>
      <c r="G801" s="4"/>
      <c r="H801" s="4"/>
      <c r="I801" s="7"/>
      <c r="J801" s="7"/>
      <c r="K801" s="7"/>
      <c r="L801" s="11" t="str">
        <f t="shared" si="24"/>
        <v>$0</v>
      </c>
      <c r="M801" s="37">
        <f t="shared" si="25"/>
        <v>0</v>
      </c>
      <c r="N801" s="41"/>
      <c r="O801" s="9"/>
      <c r="P801" s="90"/>
      <c r="Q801" s="102"/>
      <c r="R801" s="102"/>
      <c r="S801" s="51"/>
      <c r="T801" s="51"/>
      <c r="U801" s="51"/>
      <c r="V801" s="51"/>
      <c r="W801" s="51"/>
    </row>
    <row r="802" spans="1:23">
      <c r="A802" s="49"/>
      <c r="B802" s="50"/>
      <c r="C802" s="50"/>
      <c r="D802" s="51"/>
      <c r="E802" s="51"/>
      <c r="F802" s="51"/>
      <c r="G802" s="4"/>
      <c r="H802" s="4"/>
      <c r="I802" s="7"/>
      <c r="J802" s="7"/>
      <c r="K802" s="7"/>
      <c r="L802" s="11" t="str">
        <f t="shared" si="24"/>
        <v>$0</v>
      </c>
      <c r="M802" s="37">
        <f t="shared" si="25"/>
        <v>0</v>
      </c>
      <c r="N802" s="41"/>
      <c r="O802" s="9"/>
      <c r="P802" s="90"/>
      <c r="Q802" s="102"/>
      <c r="R802" s="102"/>
      <c r="S802" s="51"/>
      <c r="T802" s="51"/>
      <c r="U802" s="51"/>
      <c r="V802" s="51"/>
      <c r="W802" s="51"/>
    </row>
    <row r="803" spans="1:23">
      <c r="A803" s="49"/>
      <c r="B803" s="50"/>
      <c r="C803" s="50"/>
      <c r="D803" s="51"/>
      <c r="E803" s="51"/>
      <c r="F803" s="51"/>
      <c r="G803" s="4"/>
      <c r="H803" s="4"/>
      <c r="I803" s="7"/>
      <c r="J803" s="7"/>
      <c r="K803" s="7"/>
      <c r="L803" s="11" t="str">
        <f t="shared" si="24"/>
        <v>$0</v>
      </c>
      <c r="M803" s="37">
        <f t="shared" si="25"/>
        <v>0</v>
      </c>
      <c r="N803" s="41"/>
      <c r="O803" s="9"/>
      <c r="P803" s="90"/>
      <c r="Q803" s="102"/>
      <c r="R803" s="102"/>
      <c r="S803" s="51"/>
      <c r="T803" s="51"/>
      <c r="U803" s="51"/>
      <c r="V803" s="51"/>
      <c r="W803" s="51"/>
    </row>
    <row r="804" spans="1:23">
      <c r="A804" s="49"/>
      <c r="B804" s="50"/>
      <c r="C804" s="50"/>
      <c r="D804" s="51"/>
      <c r="E804" s="51"/>
      <c r="F804" s="51"/>
      <c r="G804" s="4"/>
      <c r="H804" s="4"/>
      <c r="I804" s="7"/>
      <c r="J804" s="7"/>
      <c r="K804" s="7"/>
      <c r="L804" s="11" t="str">
        <f t="shared" si="24"/>
        <v>$0</v>
      </c>
      <c r="M804" s="37">
        <f t="shared" si="25"/>
        <v>0</v>
      </c>
      <c r="N804" s="41"/>
      <c r="O804" s="9"/>
      <c r="P804" s="90"/>
      <c r="Q804" s="102"/>
      <c r="R804" s="102"/>
      <c r="S804" s="51"/>
      <c r="T804" s="51"/>
      <c r="U804" s="51"/>
      <c r="V804" s="51"/>
      <c r="W804" s="51"/>
    </row>
    <row r="805" spans="1:23">
      <c r="A805" s="49"/>
      <c r="B805" s="50"/>
      <c r="C805" s="50"/>
      <c r="D805" s="51"/>
      <c r="E805" s="51"/>
      <c r="F805" s="51"/>
      <c r="G805" s="4"/>
      <c r="H805" s="4"/>
      <c r="I805" s="7"/>
      <c r="J805" s="7"/>
      <c r="K805" s="7"/>
      <c r="L805" s="11" t="str">
        <f t="shared" si="24"/>
        <v>$0</v>
      </c>
      <c r="M805" s="37">
        <f t="shared" si="25"/>
        <v>0</v>
      </c>
      <c r="N805" s="41"/>
      <c r="O805" s="9"/>
      <c r="P805" s="90"/>
      <c r="Q805" s="102"/>
      <c r="R805" s="102"/>
      <c r="S805" s="51"/>
      <c r="T805" s="51"/>
      <c r="U805" s="51"/>
      <c r="V805" s="51"/>
      <c r="W805" s="51"/>
    </row>
    <row r="806" spans="1:23">
      <c r="A806" s="49"/>
      <c r="B806" s="50"/>
      <c r="C806" s="50"/>
      <c r="D806" s="51"/>
      <c r="E806" s="51"/>
      <c r="F806" s="51"/>
      <c r="G806" s="4"/>
      <c r="H806" s="4"/>
      <c r="I806" s="7"/>
      <c r="J806" s="7"/>
      <c r="K806" s="7"/>
      <c r="L806" s="11" t="str">
        <f t="shared" si="24"/>
        <v>$0</v>
      </c>
      <c r="M806" s="37">
        <f t="shared" si="25"/>
        <v>0</v>
      </c>
      <c r="N806" s="41"/>
      <c r="O806" s="9"/>
      <c r="P806" s="90"/>
      <c r="Q806" s="102"/>
      <c r="R806" s="102"/>
      <c r="S806" s="51"/>
      <c r="T806" s="51"/>
      <c r="U806" s="51"/>
      <c r="V806" s="51"/>
      <c r="W806" s="51"/>
    </row>
    <row r="807" spans="1:23">
      <c r="A807" s="49"/>
      <c r="B807" s="50"/>
      <c r="C807" s="50"/>
      <c r="D807" s="51"/>
      <c r="E807" s="51"/>
      <c r="F807" s="51"/>
      <c r="G807" s="4"/>
      <c r="H807" s="4"/>
      <c r="I807" s="7"/>
      <c r="J807" s="7"/>
      <c r="K807" s="7"/>
      <c r="L807" s="11" t="str">
        <f t="shared" si="24"/>
        <v>$0</v>
      </c>
      <c r="M807" s="37">
        <f t="shared" si="25"/>
        <v>0</v>
      </c>
      <c r="N807" s="41"/>
      <c r="O807" s="9"/>
      <c r="P807" s="90"/>
      <c r="Q807" s="102"/>
      <c r="R807" s="102"/>
      <c r="S807" s="51"/>
      <c r="T807" s="51"/>
      <c r="U807" s="51"/>
      <c r="V807" s="51"/>
      <c r="W807" s="51"/>
    </row>
    <row r="808" spans="1:23">
      <c r="A808" s="49"/>
      <c r="B808" s="50"/>
      <c r="C808" s="50"/>
      <c r="D808" s="51"/>
      <c r="E808" s="51"/>
      <c r="F808" s="51"/>
      <c r="G808" s="4"/>
      <c r="H808" s="4"/>
      <c r="I808" s="7"/>
      <c r="J808" s="7"/>
      <c r="K808" s="7"/>
      <c r="L808" s="11" t="str">
        <f t="shared" si="24"/>
        <v>$0</v>
      </c>
      <c r="M808" s="37">
        <f t="shared" si="25"/>
        <v>0</v>
      </c>
      <c r="N808" s="41"/>
      <c r="O808" s="9"/>
      <c r="P808" s="90"/>
      <c r="Q808" s="102"/>
      <c r="R808" s="102"/>
      <c r="S808" s="51"/>
      <c r="T808" s="51"/>
      <c r="U808" s="51"/>
      <c r="V808" s="51"/>
      <c r="W808" s="51"/>
    </row>
    <row r="809" spans="1:23">
      <c r="A809" s="49"/>
      <c r="B809" s="50"/>
      <c r="C809" s="50"/>
      <c r="D809" s="51"/>
      <c r="E809" s="51"/>
      <c r="F809" s="51"/>
      <c r="G809" s="4"/>
      <c r="H809" s="4"/>
      <c r="I809" s="7"/>
      <c r="J809" s="7"/>
      <c r="K809" s="7"/>
      <c r="L809" s="11" t="str">
        <f t="shared" si="24"/>
        <v>$0</v>
      </c>
      <c r="M809" s="37">
        <f t="shared" si="25"/>
        <v>0</v>
      </c>
      <c r="N809" s="41"/>
      <c r="O809" s="9"/>
      <c r="P809" s="90"/>
      <c r="Q809" s="102"/>
      <c r="R809" s="102"/>
      <c r="S809" s="51"/>
      <c r="T809" s="51"/>
      <c r="U809" s="51"/>
      <c r="V809" s="51"/>
      <c r="W809" s="51"/>
    </row>
    <row r="810" spans="1:23">
      <c r="A810" s="49"/>
      <c r="B810" s="50"/>
      <c r="C810" s="50"/>
      <c r="D810" s="51"/>
      <c r="E810" s="51"/>
      <c r="F810" s="51"/>
      <c r="G810" s="4"/>
      <c r="H810" s="4"/>
      <c r="I810" s="7"/>
      <c r="J810" s="7"/>
      <c r="K810" s="7"/>
      <c r="L810" s="11" t="str">
        <f t="shared" si="24"/>
        <v>$0</v>
      </c>
      <c r="M810" s="37">
        <f t="shared" si="25"/>
        <v>0</v>
      </c>
      <c r="N810" s="41"/>
      <c r="O810" s="9"/>
      <c r="P810" s="90"/>
      <c r="Q810" s="102"/>
      <c r="R810" s="102"/>
      <c r="S810" s="51"/>
      <c r="T810" s="51"/>
      <c r="U810" s="51"/>
      <c r="V810" s="51"/>
      <c r="W810" s="51"/>
    </row>
    <row r="811" spans="1:23">
      <c r="A811" s="49"/>
      <c r="B811" s="50"/>
      <c r="C811" s="50"/>
      <c r="D811" s="51"/>
      <c r="E811" s="51"/>
      <c r="F811" s="51"/>
      <c r="G811" s="4"/>
      <c r="H811" s="4"/>
      <c r="I811" s="7"/>
      <c r="J811" s="7"/>
      <c r="K811" s="7"/>
      <c r="L811" s="11" t="str">
        <f t="shared" si="24"/>
        <v>$0</v>
      </c>
      <c r="M811" s="37">
        <f t="shared" si="25"/>
        <v>0</v>
      </c>
      <c r="N811" s="41"/>
      <c r="O811" s="9"/>
      <c r="P811" s="90"/>
      <c r="Q811" s="102"/>
      <c r="R811" s="102"/>
      <c r="S811" s="51"/>
      <c r="T811" s="51"/>
      <c r="U811" s="51"/>
      <c r="V811" s="51"/>
      <c r="W811" s="51"/>
    </row>
    <row r="812" spans="1:23">
      <c r="A812" s="49"/>
      <c r="B812" s="50"/>
      <c r="C812" s="50"/>
      <c r="D812" s="51"/>
      <c r="E812" s="51"/>
      <c r="F812" s="51"/>
      <c r="G812" s="4"/>
      <c r="H812" s="4"/>
      <c r="I812" s="7"/>
      <c r="J812" s="7"/>
      <c r="K812" s="7"/>
      <c r="L812" s="11" t="str">
        <f t="shared" si="24"/>
        <v>$0</v>
      </c>
      <c r="M812" s="37">
        <f t="shared" si="25"/>
        <v>0</v>
      </c>
      <c r="N812" s="41"/>
      <c r="O812" s="9"/>
      <c r="P812" s="90"/>
      <c r="Q812" s="102"/>
      <c r="R812" s="102"/>
      <c r="S812" s="51"/>
      <c r="T812" s="51"/>
      <c r="U812" s="51"/>
      <c r="V812" s="51"/>
      <c r="W812" s="51"/>
    </row>
    <row r="813" spans="1:23">
      <c r="A813" s="49"/>
      <c r="B813" s="50"/>
      <c r="C813" s="50"/>
      <c r="D813" s="51"/>
      <c r="E813" s="51"/>
      <c r="F813" s="51"/>
      <c r="G813" s="4"/>
      <c r="H813" s="4"/>
      <c r="I813" s="7"/>
      <c r="J813" s="7"/>
      <c r="K813" s="7"/>
      <c r="L813" s="11" t="str">
        <f t="shared" si="24"/>
        <v>$0</v>
      </c>
      <c r="M813" s="37">
        <f t="shared" si="25"/>
        <v>0</v>
      </c>
      <c r="N813" s="41"/>
      <c r="O813" s="9"/>
      <c r="P813" s="90"/>
      <c r="Q813" s="102"/>
      <c r="R813" s="102"/>
      <c r="S813" s="51"/>
      <c r="T813" s="51"/>
      <c r="U813" s="51"/>
      <c r="V813" s="51"/>
      <c r="W813" s="51"/>
    </row>
    <row r="814" spans="1:23">
      <c r="A814" s="49"/>
      <c r="B814" s="50"/>
      <c r="C814" s="50"/>
      <c r="D814" s="51"/>
      <c r="E814" s="51"/>
      <c r="F814" s="51"/>
      <c r="G814" s="4"/>
      <c r="H814" s="4"/>
      <c r="I814" s="7"/>
      <c r="J814" s="7"/>
      <c r="K814" s="7"/>
      <c r="L814" s="11" t="str">
        <f t="shared" si="24"/>
        <v>$0</v>
      </c>
      <c r="M814" s="37">
        <f t="shared" si="25"/>
        <v>0</v>
      </c>
      <c r="N814" s="41"/>
      <c r="O814" s="9"/>
      <c r="P814" s="90"/>
      <c r="Q814" s="102"/>
      <c r="R814" s="102"/>
      <c r="S814" s="51"/>
      <c r="T814" s="51"/>
      <c r="U814" s="51"/>
      <c r="V814" s="51"/>
      <c r="W814" s="51"/>
    </row>
    <row r="815" spans="1:23">
      <c r="A815" s="49"/>
      <c r="B815" s="50"/>
      <c r="C815" s="50"/>
      <c r="D815" s="51"/>
      <c r="E815" s="51"/>
      <c r="F815" s="51"/>
      <c r="G815" s="4"/>
      <c r="H815" s="4"/>
      <c r="I815" s="7"/>
      <c r="J815" s="7"/>
      <c r="K815" s="7"/>
      <c r="L815" s="11" t="str">
        <f t="shared" si="24"/>
        <v>$0</v>
      </c>
      <c r="M815" s="37">
        <f t="shared" si="25"/>
        <v>0</v>
      </c>
      <c r="N815" s="41"/>
      <c r="O815" s="9"/>
      <c r="P815" s="90"/>
      <c r="Q815" s="102"/>
      <c r="R815" s="102"/>
      <c r="S815" s="51"/>
      <c r="T815" s="51"/>
      <c r="U815" s="51"/>
      <c r="V815" s="51"/>
      <c r="W815" s="51"/>
    </row>
    <row r="816" spans="1:23">
      <c r="A816" s="49"/>
      <c r="B816" s="50"/>
      <c r="C816" s="50"/>
      <c r="D816" s="51"/>
      <c r="E816" s="51"/>
      <c r="F816" s="51"/>
      <c r="G816" s="4"/>
      <c r="H816" s="4"/>
      <c r="I816" s="7"/>
      <c r="J816" s="7"/>
      <c r="K816" s="7"/>
      <c r="L816" s="11" t="str">
        <f t="shared" si="24"/>
        <v>$0</v>
      </c>
      <c r="M816" s="37">
        <f t="shared" si="25"/>
        <v>0</v>
      </c>
      <c r="N816" s="41"/>
      <c r="O816" s="9"/>
      <c r="P816" s="90"/>
      <c r="Q816" s="102"/>
      <c r="R816" s="102"/>
      <c r="S816" s="51"/>
      <c r="T816" s="51"/>
      <c r="U816" s="51"/>
      <c r="V816" s="51"/>
      <c r="W816" s="51"/>
    </row>
    <row r="817" spans="1:23">
      <c r="A817" s="49"/>
      <c r="B817" s="50"/>
      <c r="C817" s="50"/>
      <c r="D817" s="51"/>
      <c r="E817" s="51"/>
      <c r="F817" s="51"/>
      <c r="G817" s="4"/>
      <c r="H817" s="4"/>
      <c r="I817" s="7"/>
      <c r="J817" s="7"/>
      <c r="K817" s="7"/>
      <c r="L817" s="11" t="str">
        <f t="shared" si="24"/>
        <v>$0</v>
      </c>
      <c r="M817" s="37">
        <f t="shared" si="25"/>
        <v>0</v>
      </c>
      <c r="N817" s="41"/>
      <c r="O817" s="9"/>
      <c r="P817" s="90"/>
      <c r="Q817" s="102"/>
      <c r="R817" s="102"/>
      <c r="S817" s="51"/>
      <c r="T817" s="51"/>
      <c r="U817" s="51"/>
      <c r="V817" s="51"/>
      <c r="W817" s="51"/>
    </row>
    <row r="818" spans="1:23">
      <c r="A818" s="49"/>
      <c r="B818" s="50"/>
      <c r="C818" s="50"/>
      <c r="D818" s="51"/>
      <c r="E818" s="51"/>
      <c r="F818" s="51"/>
      <c r="G818" s="4"/>
      <c r="H818" s="4"/>
      <c r="I818" s="7"/>
      <c r="J818" s="7"/>
      <c r="K818" s="7"/>
      <c r="L818" s="11" t="str">
        <f t="shared" si="24"/>
        <v>$0</v>
      </c>
      <c r="M818" s="37">
        <f t="shared" si="25"/>
        <v>0</v>
      </c>
      <c r="N818" s="41"/>
      <c r="O818" s="9"/>
      <c r="P818" s="90"/>
      <c r="Q818" s="102"/>
      <c r="R818" s="102"/>
      <c r="S818" s="51"/>
      <c r="T818" s="51"/>
      <c r="U818" s="51"/>
      <c r="V818" s="51"/>
      <c r="W818" s="51"/>
    </row>
    <row r="819" spans="1:23">
      <c r="A819" s="49"/>
      <c r="B819" s="50"/>
      <c r="C819" s="50"/>
      <c r="D819" s="51"/>
      <c r="E819" s="51"/>
      <c r="F819" s="51"/>
      <c r="G819" s="4"/>
      <c r="H819" s="4"/>
      <c r="I819" s="7"/>
      <c r="J819" s="7"/>
      <c r="K819" s="7"/>
      <c r="L819" s="11" t="str">
        <f t="shared" si="24"/>
        <v>$0</v>
      </c>
      <c r="M819" s="37">
        <f t="shared" si="25"/>
        <v>0</v>
      </c>
      <c r="N819" s="41"/>
      <c r="O819" s="9"/>
      <c r="P819" s="90"/>
      <c r="Q819" s="102"/>
      <c r="R819" s="102"/>
      <c r="S819" s="51"/>
      <c r="T819" s="51"/>
      <c r="U819" s="51"/>
      <c r="V819" s="51"/>
      <c r="W819" s="51"/>
    </row>
    <row r="820" spans="1:23">
      <c r="A820" s="49"/>
      <c r="B820" s="50"/>
      <c r="C820" s="50"/>
      <c r="D820" s="51"/>
      <c r="E820" s="51"/>
      <c r="F820" s="51"/>
      <c r="G820" s="4"/>
      <c r="H820" s="4"/>
      <c r="I820" s="7"/>
      <c r="J820" s="7"/>
      <c r="K820" s="7"/>
      <c r="L820" s="11" t="str">
        <f t="shared" si="24"/>
        <v>$0</v>
      </c>
      <c r="M820" s="37">
        <f t="shared" si="25"/>
        <v>0</v>
      </c>
      <c r="N820" s="41"/>
      <c r="O820" s="9"/>
      <c r="P820" s="90"/>
      <c r="Q820" s="102"/>
      <c r="R820" s="102"/>
      <c r="S820" s="51"/>
      <c r="T820" s="51"/>
      <c r="U820" s="51"/>
      <c r="V820" s="51"/>
      <c r="W820" s="51"/>
    </row>
    <row r="821" spans="1:23">
      <c r="A821" s="49"/>
      <c r="B821" s="50"/>
      <c r="C821" s="50"/>
      <c r="D821" s="51"/>
      <c r="E821" s="51"/>
      <c r="F821" s="51"/>
      <c r="G821" s="4"/>
      <c r="H821" s="4"/>
      <c r="I821" s="7"/>
      <c r="J821" s="7"/>
      <c r="K821" s="7"/>
      <c r="L821" s="11" t="str">
        <f t="shared" si="24"/>
        <v>$0</v>
      </c>
      <c r="M821" s="37">
        <f t="shared" si="25"/>
        <v>0</v>
      </c>
      <c r="N821" s="41"/>
      <c r="O821" s="9"/>
      <c r="P821" s="90"/>
      <c r="Q821" s="102"/>
      <c r="R821" s="102"/>
      <c r="S821" s="51"/>
      <c r="T821" s="51"/>
      <c r="U821" s="51"/>
      <c r="V821" s="51"/>
      <c r="W821" s="51"/>
    </row>
    <row r="822" spans="1:23">
      <c r="A822" s="49"/>
      <c r="B822" s="50"/>
      <c r="C822" s="50"/>
      <c r="D822" s="51"/>
      <c r="E822" s="51"/>
      <c r="F822" s="51"/>
      <c r="G822" s="4"/>
      <c r="H822" s="4"/>
      <c r="I822" s="7"/>
      <c r="J822" s="7"/>
      <c r="K822" s="7"/>
      <c r="L822" s="11" t="str">
        <f t="shared" si="24"/>
        <v>$0</v>
      </c>
      <c r="M822" s="37">
        <f t="shared" si="25"/>
        <v>0</v>
      </c>
      <c r="N822" s="41"/>
      <c r="O822" s="9"/>
      <c r="P822" s="90"/>
      <c r="Q822" s="102"/>
      <c r="R822" s="102"/>
      <c r="S822" s="51"/>
      <c r="T822" s="51"/>
      <c r="U822" s="51"/>
      <c r="V822" s="51"/>
      <c r="W822" s="51"/>
    </row>
    <row r="823" spans="1:23">
      <c r="A823" s="49"/>
      <c r="B823" s="50"/>
      <c r="C823" s="50"/>
      <c r="D823" s="51"/>
      <c r="E823" s="51"/>
      <c r="F823" s="51"/>
      <c r="G823" s="4"/>
      <c r="H823" s="4"/>
      <c r="I823" s="7"/>
      <c r="J823" s="7"/>
      <c r="K823" s="7"/>
      <c r="L823" s="11" t="str">
        <f t="shared" si="24"/>
        <v>$0</v>
      </c>
      <c r="M823" s="37">
        <f t="shared" si="25"/>
        <v>0</v>
      </c>
      <c r="N823" s="41"/>
      <c r="O823" s="9"/>
      <c r="P823" s="90"/>
      <c r="Q823" s="102"/>
      <c r="R823" s="102"/>
      <c r="S823" s="51"/>
      <c r="T823" s="51"/>
      <c r="U823" s="51"/>
      <c r="V823" s="51"/>
      <c r="W823" s="51"/>
    </row>
    <row r="824" spans="1:23">
      <c r="A824" s="49"/>
      <c r="B824" s="50"/>
      <c r="C824" s="50"/>
      <c r="D824" s="51"/>
      <c r="E824" s="51"/>
      <c r="F824" s="51"/>
      <c r="G824" s="4"/>
      <c r="H824" s="4"/>
      <c r="I824" s="7"/>
      <c r="J824" s="7"/>
      <c r="K824" s="7"/>
      <c r="L824" s="11" t="str">
        <f t="shared" si="24"/>
        <v>$0</v>
      </c>
      <c r="M824" s="37">
        <f t="shared" si="25"/>
        <v>0</v>
      </c>
      <c r="N824" s="41"/>
      <c r="O824" s="9"/>
      <c r="P824" s="90"/>
      <c r="Q824" s="102"/>
      <c r="R824" s="102"/>
      <c r="S824" s="51"/>
      <c r="T824" s="51"/>
      <c r="U824" s="51"/>
      <c r="V824" s="51"/>
      <c r="W824" s="51"/>
    </row>
    <row r="825" spans="1:23">
      <c r="A825" s="49"/>
      <c r="B825" s="50"/>
      <c r="C825" s="50"/>
      <c r="D825" s="51"/>
      <c r="E825" s="51"/>
      <c r="F825" s="51"/>
      <c r="G825" s="4"/>
      <c r="H825" s="4"/>
      <c r="I825" s="7"/>
      <c r="J825" s="7"/>
      <c r="K825" s="7"/>
      <c r="L825" s="11" t="str">
        <f t="shared" si="24"/>
        <v>$0</v>
      </c>
      <c r="M825" s="37">
        <f t="shared" si="25"/>
        <v>0</v>
      </c>
      <c r="N825" s="41"/>
      <c r="O825" s="9"/>
      <c r="P825" s="90"/>
      <c r="Q825" s="102"/>
      <c r="R825" s="102"/>
      <c r="S825" s="51"/>
      <c r="T825" s="51"/>
      <c r="U825" s="51"/>
      <c r="V825" s="51"/>
      <c r="W825" s="51"/>
    </row>
    <row r="826" spans="1:23">
      <c r="A826" s="49"/>
      <c r="B826" s="50"/>
      <c r="C826" s="50"/>
      <c r="D826" s="51"/>
      <c r="E826" s="51"/>
      <c r="F826" s="51"/>
      <c r="G826" s="4"/>
      <c r="H826" s="4"/>
      <c r="I826" s="7"/>
      <c r="J826" s="7"/>
      <c r="K826" s="7"/>
      <c r="L826" s="11" t="str">
        <f t="shared" si="24"/>
        <v>$0</v>
      </c>
      <c r="M826" s="37">
        <f t="shared" si="25"/>
        <v>0</v>
      </c>
      <c r="N826" s="41"/>
      <c r="O826" s="9"/>
      <c r="P826" s="90"/>
      <c r="Q826" s="102"/>
      <c r="R826" s="102"/>
      <c r="S826" s="51"/>
      <c r="T826" s="51"/>
      <c r="U826" s="51"/>
      <c r="V826" s="51"/>
      <c r="W826" s="51"/>
    </row>
    <row r="827" spans="1:23">
      <c r="A827" s="49"/>
      <c r="B827" s="50"/>
      <c r="C827" s="50"/>
      <c r="D827" s="51"/>
      <c r="E827" s="51"/>
      <c r="F827" s="51"/>
      <c r="G827" s="4"/>
      <c r="H827" s="4"/>
      <c r="I827" s="7"/>
      <c r="J827" s="7"/>
      <c r="K827" s="7"/>
      <c r="L827" s="11" t="str">
        <f t="shared" si="24"/>
        <v>$0</v>
      </c>
      <c r="M827" s="37">
        <f t="shared" si="25"/>
        <v>0</v>
      </c>
      <c r="N827" s="41"/>
      <c r="O827" s="9"/>
      <c r="P827" s="90"/>
      <c r="Q827" s="102"/>
      <c r="R827" s="102"/>
      <c r="S827" s="51"/>
      <c r="T827" s="51"/>
      <c r="U827" s="51"/>
      <c r="V827" s="51"/>
      <c r="W827" s="51"/>
    </row>
    <row r="828" spans="1:23">
      <c r="A828" s="49"/>
      <c r="B828" s="50"/>
      <c r="C828" s="50"/>
      <c r="D828" s="51"/>
      <c r="E828" s="51"/>
      <c r="F828" s="51"/>
      <c r="G828" s="4"/>
      <c r="H828" s="4"/>
      <c r="I828" s="7"/>
      <c r="J828" s="7"/>
      <c r="K828" s="7"/>
      <c r="L828" s="11" t="str">
        <f t="shared" si="24"/>
        <v>$0</v>
      </c>
      <c r="M828" s="37">
        <f t="shared" si="25"/>
        <v>0</v>
      </c>
      <c r="N828" s="41"/>
      <c r="O828" s="9"/>
      <c r="P828" s="90"/>
      <c r="Q828" s="102"/>
      <c r="R828" s="102"/>
      <c r="S828" s="51"/>
      <c r="T828" s="51"/>
      <c r="U828" s="51"/>
      <c r="V828" s="51"/>
      <c r="W828" s="51"/>
    </row>
    <row r="829" spans="1:23">
      <c r="A829" s="49"/>
      <c r="B829" s="50"/>
      <c r="C829" s="50"/>
      <c r="D829" s="51"/>
      <c r="E829" s="51"/>
      <c r="F829" s="51"/>
      <c r="G829" s="4"/>
      <c r="H829" s="4"/>
      <c r="I829" s="7"/>
      <c r="J829" s="7"/>
      <c r="K829" s="7"/>
      <c r="L829" s="11" t="str">
        <f t="shared" si="24"/>
        <v>$0</v>
      </c>
      <c r="M829" s="37">
        <f t="shared" si="25"/>
        <v>0</v>
      </c>
      <c r="N829" s="41"/>
      <c r="O829" s="9"/>
      <c r="P829" s="90"/>
      <c r="Q829" s="102"/>
      <c r="R829" s="102"/>
      <c r="S829" s="51"/>
      <c r="T829" s="51"/>
      <c r="U829" s="51"/>
      <c r="V829" s="51"/>
      <c r="W829" s="51"/>
    </row>
    <row r="830" spans="1:23">
      <c r="A830" s="49"/>
      <c r="B830" s="50"/>
      <c r="C830" s="50"/>
      <c r="D830" s="51"/>
      <c r="E830" s="51"/>
      <c r="F830" s="51"/>
      <c r="G830" s="4"/>
      <c r="H830" s="4"/>
      <c r="I830" s="7"/>
      <c r="J830" s="7"/>
      <c r="K830" s="7"/>
      <c r="L830" s="11" t="str">
        <f t="shared" si="24"/>
        <v>$0</v>
      </c>
      <c r="M830" s="37">
        <f t="shared" si="25"/>
        <v>0</v>
      </c>
      <c r="N830" s="41"/>
      <c r="O830" s="9"/>
      <c r="P830" s="90"/>
      <c r="Q830" s="102"/>
      <c r="R830" s="102"/>
      <c r="S830" s="51"/>
      <c r="T830" s="51"/>
      <c r="U830" s="51"/>
      <c r="V830" s="51"/>
      <c r="W830" s="51"/>
    </row>
    <row r="831" spans="1:23">
      <c r="A831" s="49"/>
      <c r="B831" s="50"/>
      <c r="C831" s="50"/>
      <c r="D831" s="51"/>
      <c r="E831" s="51"/>
      <c r="F831" s="51"/>
      <c r="G831" s="4"/>
      <c r="H831" s="4"/>
      <c r="I831" s="7"/>
      <c r="J831" s="7"/>
      <c r="K831" s="7"/>
      <c r="L831" s="11" t="str">
        <f t="shared" si="24"/>
        <v>$0</v>
      </c>
      <c r="M831" s="37">
        <f t="shared" si="25"/>
        <v>0</v>
      </c>
      <c r="N831" s="41"/>
      <c r="O831" s="9"/>
      <c r="P831" s="90"/>
      <c r="Q831" s="102"/>
      <c r="R831" s="102"/>
      <c r="S831" s="51"/>
      <c r="T831" s="51"/>
      <c r="U831" s="51"/>
      <c r="V831" s="51"/>
      <c r="W831" s="51"/>
    </row>
    <row r="832" spans="1:23">
      <c r="A832" s="49"/>
      <c r="B832" s="50"/>
      <c r="C832" s="50"/>
      <c r="D832" s="51"/>
      <c r="E832" s="51"/>
      <c r="F832" s="51"/>
      <c r="G832" s="4"/>
      <c r="H832" s="4"/>
      <c r="I832" s="7"/>
      <c r="J832" s="7"/>
      <c r="K832" s="7"/>
      <c r="L832" s="11" t="str">
        <f t="shared" si="24"/>
        <v>$0</v>
      </c>
      <c r="M832" s="37">
        <f t="shared" si="25"/>
        <v>0</v>
      </c>
      <c r="N832" s="41"/>
      <c r="O832" s="9"/>
      <c r="P832" s="90"/>
      <c r="Q832" s="102"/>
      <c r="R832" s="102"/>
      <c r="S832" s="51"/>
      <c r="T832" s="51"/>
      <c r="U832" s="51"/>
      <c r="V832" s="51"/>
      <c r="W832" s="51"/>
    </row>
    <row r="833" spans="1:23">
      <c r="A833" s="49"/>
      <c r="B833" s="50"/>
      <c r="C833" s="50"/>
      <c r="D833" s="51"/>
      <c r="E833" s="51"/>
      <c r="F833" s="51"/>
      <c r="G833" s="4"/>
      <c r="H833" s="4"/>
      <c r="I833" s="7"/>
      <c r="J833" s="7"/>
      <c r="K833" s="7"/>
      <c r="L833" s="11" t="str">
        <f t="shared" si="24"/>
        <v>$0</v>
      </c>
      <c r="M833" s="37">
        <f t="shared" si="25"/>
        <v>0</v>
      </c>
      <c r="N833" s="41"/>
      <c r="O833" s="9"/>
      <c r="P833" s="90"/>
      <c r="Q833" s="102"/>
      <c r="R833" s="102"/>
      <c r="S833" s="51"/>
      <c r="T833" s="51"/>
      <c r="U833" s="51"/>
      <c r="V833" s="51"/>
      <c r="W833" s="51"/>
    </row>
    <row r="834" spans="1:23">
      <c r="A834" s="49"/>
      <c r="B834" s="50"/>
      <c r="C834" s="50"/>
      <c r="D834" s="51"/>
      <c r="E834" s="51"/>
      <c r="F834" s="51"/>
      <c r="G834" s="4"/>
      <c r="H834" s="4"/>
      <c r="I834" s="7"/>
      <c r="J834" s="7"/>
      <c r="K834" s="7"/>
      <c r="L834" s="11" t="str">
        <f t="shared" si="24"/>
        <v>$0</v>
      </c>
      <c r="M834" s="37">
        <f t="shared" si="25"/>
        <v>0</v>
      </c>
      <c r="N834" s="41"/>
      <c r="O834" s="9"/>
      <c r="P834" s="90"/>
      <c r="Q834" s="102"/>
      <c r="R834" s="102"/>
      <c r="S834" s="51"/>
      <c r="T834" s="51"/>
      <c r="U834" s="51"/>
      <c r="V834" s="51"/>
      <c r="W834" s="51"/>
    </row>
    <row r="835" spans="1:23">
      <c r="A835" s="49"/>
      <c r="B835" s="50"/>
      <c r="C835" s="50"/>
      <c r="D835" s="51"/>
      <c r="E835" s="51"/>
      <c r="F835" s="51"/>
      <c r="G835" s="4"/>
      <c r="H835" s="4"/>
      <c r="I835" s="7"/>
      <c r="J835" s="7"/>
      <c r="K835" s="7"/>
      <c r="L835" s="11" t="str">
        <f t="shared" si="24"/>
        <v>$0</v>
      </c>
      <c r="M835" s="37">
        <f t="shared" si="25"/>
        <v>0</v>
      </c>
      <c r="N835" s="41"/>
      <c r="O835" s="9"/>
      <c r="P835" s="90"/>
      <c r="Q835" s="102"/>
      <c r="R835" s="102"/>
      <c r="S835" s="51"/>
      <c r="T835" s="51"/>
      <c r="U835" s="51"/>
      <c r="V835" s="51"/>
      <c r="W835" s="51"/>
    </row>
    <row r="836" spans="1:23">
      <c r="A836" s="49"/>
      <c r="B836" s="50"/>
      <c r="C836" s="50"/>
      <c r="D836" s="51"/>
      <c r="E836" s="51"/>
      <c r="F836" s="51"/>
      <c r="G836" s="4"/>
      <c r="H836" s="4"/>
      <c r="I836" s="7"/>
      <c r="J836" s="7"/>
      <c r="K836" s="7"/>
      <c r="L836" s="11" t="str">
        <f t="shared" si="24"/>
        <v>$0</v>
      </c>
      <c r="M836" s="37">
        <f t="shared" si="25"/>
        <v>0</v>
      </c>
      <c r="N836" s="41"/>
      <c r="O836" s="9"/>
      <c r="P836" s="90"/>
      <c r="Q836" s="102"/>
      <c r="R836" s="102"/>
      <c r="S836" s="51"/>
      <c r="T836" s="51"/>
      <c r="U836" s="51"/>
      <c r="V836" s="51"/>
      <c r="W836" s="51"/>
    </row>
    <row r="837" spans="1:23">
      <c r="A837" s="49"/>
      <c r="B837" s="50"/>
      <c r="C837" s="50"/>
      <c r="D837" s="51"/>
      <c r="E837" s="51"/>
      <c r="F837" s="51"/>
      <c r="G837" s="4"/>
      <c r="H837" s="4"/>
      <c r="I837" s="7"/>
      <c r="J837" s="7"/>
      <c r="K837" s="7"/>
      <c r="L837" s="11" t="str">
        <f t="shared" si="24"/>
        <v>$0</v>
      </c>
      <c r="M837" s="37">
        <f t="shared" si="25"/>
        <v>0</v>
      </c>
      <c r="N837" s="41"/>
      <c r="O837" s="9"/>
      <c r="P837" s="90"/>
      <c r="Q837" s="102"/>
      <c r="R837" s="102"/>
      <c r="S837" s="51"/>
      <c r="T837" s="51"/>
      <c r="U837" s="51"/>
      <c r="V837" s="51"/>
      <c r="W837" s="51"/>
    </row>
    <row r="838" spans="1:23">
      <c r="A838" s="49"/>
      <c r="B838" s="50"/>
      <c r="C838" s="50"/>
      <c r="D838" s="51"/>
      <c r="E838" s="51"/>
      <c r="F838" s="51"/>
      <c r="G838" s="4"/>
      <c r="H838" s="4"/>
      <c r="I838" s="7"/>
      <c r="J838" s="7"/>
      <c r="K838" s="7"/>
      <c r="L838" s="11" t="str">
        <f t="shared" ref="L838:L901" si="26">IF(J838="0. Initiate","$51,000",IF(J838="1. Junior Member","$306,000",IF(J838="2. Member","$1,581,000",IF(J838="3. Senior Member","$0",IF(J838="4. Consul Initiate","$0","$0")))))</f>
        <v>$0</v>
      </c>
      <c r="M838" s="37">
        <f t="shared" ref="M838:M901" si="27">L838-N838</f>
        <v>0</v>
      </c>
      <c r="N838" s="41"/>
      <c r="O838" s="9"/>
      <c r="P838" s="90"/>
      <c r="Q838" s="102"/>
      <c r="R838" s="102"/>
      <c r="S838" s="51"/>
      <c r="T838" s="51"/>
      <c r="U838" s="51"/>
      <c r="V838" s="51"/>
      <c r="W838" s="51"/>
    </row>
    <row r="839" spans="1:23">
      <c r="A839" s="49"/>
      <c r="B839" s="50"/>
      <c r="C839" s="50"/>
      <c r="D839" s="51"/>
      <c r="E839" s="51"/>
      <c r="F839" s="51"/>
      <c r="G839" s="4"/>
      <c r="H839" s="4"/>
      <c r="I839" s="7"/>
      <c r="J839" s="7"/>
      <c r="K839" s="7"/>
      <c r="L839" s="11" t="str">
        <f t="shared" si="26"/>
        <v>$0</v>
      </c>
      <c r="M839" s="37">
        <f t="shared" si="27"/>
        <v>0</v>
      </c>
      <c r="N839" s="41"/>
      <c r="O839" s="9"/>
      <c r="P839" s="90"/>
      <c r="Q839" s="102"/>
      <c r="R839" s="102"/>
      <c r="S839" s="51"/>
      <c r="T839" s="51"/>
      <c r="U839" s="51"/>
      <c r="V839" s="51"/>
      <c r="W839" s="51"/>
    </row>
    <row r="840" spans="1:23">
      <c r="A840" s="49"/>
      <c r="B840" s="50"/>
      <c r="C840" s="50"/>
      <c r="D840" s="51"/>
      <c r="E840" s="51"/>
      <c r="F840" s="51"/>
      <c r="G840" s="4"/>
      <c r="H840" s="4"/>
      <c r="I840" s="7"/>
      <c r="J840" s="7"/>
      <c r="K840" s="7"/>
      <c r="L840" s="11" t="str">
        <f t="shared" si="26"/>
        <v>$0</v>
      </c>
      <c r="M840" s="37">
        <f t="shared" si="27"/>
        <v>0</v>
      </c>
      <c r="N840" s="41"/>
      <c r="O840" s="9"/>
      <c r="P840" s="90"/>
      <c r="Q840" s="102"/>
      <c r="R840" s="102"/>
      <c r="S840" s="51"/>
      <c r="T840" s="51"/>
      <c r="U840" s="51"/>
      <c r="V840" s="51"/>
      <c r="W840" s="51"/>
    </row>
    <row r="841" spans="1:23">
      <c r="A841" s="49"/>
      <c r="B841" s="50"/>
      <c r="C841" s="50"/>
      <c r="D841" s="51"/>
      <c r="E841" s="51"/>
      <c r="F841" s="51"/>
      <c r="G841" s="4"/>
      <c r="H841" s="4"/>
      <c r="I841" s="7"/>
      <c r="J841" s="7"/>
      <c r="K841" s="7"/>
      <c r="L841" s="11" t="str">
        <f t="shared" si="26"/>
        <v>$0</v>
      </c>
      <c r="M841" s="37">
        <f t="shared" si="27"/>
        <v>0</v>
      </c>
      <c r="N841" s="41"/>
      <c r="O841" s="9"/>
      <c r="P841" s="90"/>
      <c r="Q841" s="102"/>
      <c r="R841" s="102"/>
      <c r="S841" s="51"/>
      <c r="T841" s="51"/>
      <c r="U841" s="51"/>
      <c r="V841" s="51"/>
      <c r="W841" s="51"/>
    </row>
    <row r="842" spans="1:23">
      <c r="A842" s="49"/>
      <c r="B842" s="50"/>
      <c r="C842" s="50"/>
      <c r="D842" s="51"/>
      <c r="E842" s="51"/>
      <c r="F842" s="51"/>
      <c r="G842" s="4"/>
      <c r="H842" s="4"/>
      <c r="I842" s="7"/>
      <c r="J842" s="7"/>
      <c r="K842" s="7"/>
      <c r="L842" s="11" t="str">
        <f t="shared" si="26"/>
        <v>$0</v>
      </c>
      <c r="M842" s="37">
        <f t="shared" si="27"/>
        <v>0</v>
      </c>
      <c r="N842" s="41"/>
      <c r="O842" s="9"/>
      <c r="P842" s="90"/>
      <c r="Q842" s="102"/>
      <c r="R842" s="102"/>
      <c r="S842" s="51"/>
      <c r="T842" s="51"/>
      <c r="U842" s="51"/>
      <c r="V842" s="51"/>
      <c r="W842" s="51"/>
    </row>
    <row r="843" spans="1:23">
      <c r="A843" s="49"/>
      <c r="B843" s="50"/>
      <c r="C843" s="50"/>
      <c r="D843" s="51"/>
      <c r="E843" s="51"/>
      <c r="F843" s="51"/>
      <c r="G843" s="4"/>
      <c r="H843" s="4"/>
      <c r="I843" s="7"/>
      <c r="J843" s="7"/>
      <c r="K843" s="7"/>
      <c r="L843" s="11" t="str">
        <f t="shared" si="26"/>
        <v>$0</v>
      </c>
      <c r="M843" s="37">
        <f t="shared" si="27"/>
        <v>0</v>
      </c>
      <c r="N843" s="41"/>
      <c r="O843" s="9"/>
      <c r="P843" s="90"/>
      <c r="Q843" s="102"/>
      <c r="R843" s="102"/>
      <c r="S843" s="51"/>
      <c r="T843" s="51"/>
      <c r="U843" s="51"/>
      <c r="V843" s="51"/>
      <c r="W843" s="51"/>
    </row>
    <row r="844" spans="1:23">
      <c r="A844" s="49"/>
      <c r="B844" s="50"/>
      <c r="C844" s="50"/>
      <c r="D844" s="51"/>
      <c r="E844" s="51"/>
      <c r="F844" s="51"/>
      <c r="G844" s="4"/>
      <c r="H844" s="4"/>
      <c r="I844" s="7"/>
      <c r="J844" s="7"/>
      <c r="K844" s="7"/>
      <c r="L844" s="11" t="str">
        <f t="shared" si="26"/>
        <v>$0</v>
      </c>
      <c r="M844" s="37">
        <f t="shared" si="27"/>
        <v>0</v>
      </c>
      <c r="N844" s="41"/>
      <c r="O844" s="9"/>
      <c r="P844" s="90"/>
      <c r="Q844" s="102"/>
      <c r="R844" s="102"/>
      <c r="S844" s="51"/>
      <c r="T844" s="51"/>
      <c r="U844" s="51"/>
      <c r="V844" s="51"/>
      <c r="W844" s="51"/>
    </row>
    <row r="845" spans="1:23">
      <c r="A845" s="49"/>
      <c r="B845" s="50"/>
      <c r="C845" s="50"/>
      <c r="D845" s="51"/>
      <c r="E845" s="51"/>
      <c r="F845" s="51"/>
      <c r="G845" s="4"/>
      <c r="H845" s="4"/>
      <c r="I845" s="7"/>
      <c r="J845" s="7"/>
      <c r="K845" s="7"/>
      <c r="L845" s="11" t="str">
        <f t="shared" si="26"/>
        <v>$0</v>
      </c>
      <c r="M845" s="37">
        <f t="shared" si="27"/>
        <v>0</v>
      </c>
      <c r="N845" s="41"/>
      <c r="O845" s="9"/>
      <c r="P845" s="90"/>
      <c r="Q845" s="102"/>
      <c r="R845" s="102"/>
      <c r="S845" s="51"/>
      <c r="T845" s="51"/>
      <c r="U845" s="51"/>
      <c r="V845" s="51"/>
      <c r="W845" s="51"/>
    </row>
    <row r="846" spans="1:23">
      <c r="A846" s="49"/>
      <c r="B846" s="50"/>
      <c r="C846" s="50"/>
      <c r="D846" s="51"/>
      <c r="E846" s="51"/>
      <c r="F846" s="51"/>
      <c r="G846" s="4"/>
      <c r="H846" s="4"/>
      <c r="I846" s="7"/>
      <c r="J846" s="7"/>
      <c r="K846" s="7"/>
      <c r="L846" s="11" t="str">
        <f t="shared" si="26"/>
        <v>$0</v>
      </c>
      <c r="M846" s="37">
        <f t="shared" si="27"/>
        <v>0</v>
      </c>
      <c r="N846" s="41"/>
      <c r="O846" s="9"/>
      <c r="P846" s="90"/>
      <c r="Q846" s="102"/>
      <c r="R846" s="102"/>
      <c r="S846" s="51"/>
      <c r="T846" s="51"/>
      <c r="U846" s="51"/>
      <c r="V846" s="51"/>
      <c r="W846" s="51"/>
    </row>
    <row r="847" spans="1:23">
      <c r="A847" s="49"/>
      <c r="B847" s="50"/>
      <c r="C847" s="50"/>
      <c r="D847" s="51"/>
      <c r="E847" s="51"/>
      <c r="F847" s="51"/>
      <c r="G847" s="4"/>
      <c r="H847" s="4"/>
      <c r="I847" s="7"/>
      <c r="J847" s="7"/>
      <c r="K847" s="7"/>
      <c r="L847" s="11" t="str">
        <f t="shared" si="26"/>
        <v>$0</v>
      </c>
      <c r="M847" s="37">
        <f t="shared" si="27"/>
        <v>0</v>
      </c>
      <c r="N847" s="41"/>
      <c r="O847" s="9"/>
      <c r="P847" s="90"/>
      <c r="Q847" s="102"/>
      <c r="R847" s="102"/>
      <c r="S847" s="51"/>
      <c r="T847" s="51"/>
      <c r="U847" s="51"/>
      <c r="V847" s="51"/>
      <c r="W847" s="51"/>
    </row>
    <row r="848" spans="1:23">
      <c r="A848" s="49"/>
      <c r="B848" s="50"/>
      <c r="C848" s="50"/>
      <c r="D848" s="51"/>
      <c r="E848" s="51"/>
      <c r="F848" s="51"/>
      <c r="G848" s="4"/>
      <c r="H848" s="4"/>
      <c r="I848" s="7"/>
      <c r="J848" s="7"/>
      <c r="K848" s="7"/>
      <c r="L848" s="11" t="str">
        <f t="shared" si="26"/>
        <v>$0</v>
      </c>
      <c r="M848" s="37">
        <f t="shared" si="27"/>
        <v>0</v>
      </c>
      <c r="N848" s="41"/>
      <c r="O848" s="9"/>
      <c r="P848" s="90"/>
      <c r="Q848" s="102"/>
      <c r="R848" s="102"/>
      <c r="S848" s="51"/>
      <c r="T848" s="51"/>
      <c r="U848" s="51"/>
      <c r="V848" s="51"/>
      <c r="W848" s="51"/>
    </row>
    <row r="849" spans="1:23">
      <c r="A849" s="49"/>
      <c r="B849" s="50"/>
      <c r="C849" s="50"/>
      <c r="D849" s="51"/>
      <c r="E849" s="51"/>
      <c r="F849" s="51"/>
      <c r="G849" s="4"/>
      <c r="H849" s="4"/>
      <c r="I849" s="7"/>
      <c r="J849" s="7"/>
      <c r="K849" s="7"/>
      <c r="L849" s="11" t="str">
        <f t="shared" si="26"/>
        <v>$0</v>
      </c>
      <c r="M849" s="37">
        <f t="shared" si="27"/>
        <v>0</v>
      </c>
      <c r="N849" s="41"/>
      <c r="O849" s="9"/>
      <c r="P849" s="90"/>
      <c r="Q849" s="102"/>
      <c r="R849" s="102"/>
      <c r="S849" s="51"/>
      <c r="T849" s="51"/>
      <c r="U849" s="51"/>
      <c r="V849" s="51"/>
      <c r="W849" s="51"/>
    </row>
    <row r="850" spans="1:23">
      <c r="A850" s="49"/>
      <c r="B850" s="50"/>
      <c r="C850" s="50"/>
      <c r="D850" s="51"/>
      <c r="E850" s="51"/>
      <c r="F850" s="51"/>
      <c r="G850" s="4"/>
      <c r="H850" s="4"/>
      <c r="I850" s="7"/>
      <c r="J850" s="7"/>
      <c r="K850" s="7"/>
      <c r="L850" s="11" t="str">
        <f t="shared" si="26"/>
        <v>$0</v>
      </c>
      <c r="M850" s="37">
        <f t="shared" si="27"/>
        <v>0</v>
      </c>
      <c r="N850" s="41"/>
      <c r="O850" s="9"/>
      <c r="P850" s="90"/>
      <c r="Q850" s="102"/>
      <c r="R850" s="102"/>
      <c r="S850" s="51"/>
      <c r="T850" s="51"/>
      <c r="U850" s="51"/>
      <c r="V850" s="51"/>
      <c r="W850" s="51"/>
    </row>
    <row r="851" spans="1:23">
      <c r="A851" s="49"/>
      <c r="B851" s="50"/>
      <c r="C851" s="50"/>
      <c r="D851" s="51"/>
      <c r="E851" s="51"/>
      <c r="F851" s="51"/>
      <c r="G851" s="4"/>
      <c r="H851" s="4"/>
      <c r="I851" s="7"/>
      <c r="J851" s="7"/>
      <c r="K851" s="7"/>
      <c r="L851" s="11" t="str">
        <f t="shared" si="26"/>
        <v>$0</v>
      </c>
      <c r="M851" s="37">
        <f t="shared" si="27"/>
        <v>0</v>
      </c>
      <c r="N851" s="41"/>
      <c r="O851" s="9"/>
      <c r="P851" s="90"/>
      <c r="Q851" s="102"/>
      <c r="R851" s="102"/>
      <c r="S851" s="51"/>
      <c r="T851" s="51"/>
      <c r="U851" s="51"/>
      <c r="V851" s="51"/>
      <c r="W851" s="51"/>
    </row>
    <row r="852" spans="1:23">
      <c r="A852" s="49"/>
      <c r="B852" s="50"/>
      <c r="C852" s="50"/>
      <c r="D852" s="51"/>
      <c r="E852" s="51"/>
      <c r="F852" s="51"/>
      <c r="G852" s="4"/>
      <c r="H852" s="4"/>
      <c r="I852" s="7"/>
      <c r="J852" s="7"/>
      <c r="K852" s="7"/>
      <c r="L852" s="11" t="str">
        <f t="shared" si="26"/>
        <v>$0</v>
      </c>
      <c r="M852" s="37">
        <f t="shared" si="27"/>
        <v>0</v>
      </c>
      <c r="N852" s="41"/>
      <c r="O852" s="9"/>
      <c r="P852" s="90"/>
      <c r="Q852" s="102"/>
      <c r="R852" s="102"/>
      <c r="S852" s="51"/>
      <c r="T852" s="51"/>
      <c r="U852" s="51"/>
      <c r="V852" s="51"/>
      <c r="W852" s="51"/>
    </row>
    <row r="853" spans="1:23">
      <c r="A853" s="49"/>
      <c r="B853" s="50"/>
      <c r="C853" s="50"/>
      <c r="D853" s="51"/>
      <c r="E853" s="51"/>
      <c r="F853" s="51"/>
      <c r="G853" s="4"/>
      <c r="H853" s="4"/>
      <c r="I853" s="7"/>
      <c r="J853" s="7"/>
      <c r="K853" s="7"/>
      <c r="L853" s="11" t="str">
        <f t="shared" si="26"/>
        <v>$0</v>
      </c>
      <c r="M853" s="37">
        <f t="shared" si="27"/>
        <v>0</v>
      </c>
      <c r="N853" s="41"/>
      <c r="O853" s="9"/>
      <c r="P853" s="90"/>
      <c r="Q853" s="102"/>
      <c r="R853" s="102"/>
      <c r="S853" s="51"/>
      <c r="T853" s="51"/>
      <c r="U853" s="51"/>
      <c r="V853" s="51"/>
      <c r="W853" s="51"/>
    </row>
    <row r="854" spans="1:23">
      <c r="A854" s="49"/>
      <c r="B854" s="50"/>
      <c r="C854" s="50"/>
      <c r="D854" s="51"/>
      <c r="E854" s="51"/>
      <c r="F854" s="51"/>
      <c r="G854" s="4"/>
      <c r="H854" s="4"/>
      <c r="I854" s="7"/>
      <c r="J854" s="7"/>
      <c r="K854" s="7"/>
      <c r="L854" s="11" t="str">
        <f t="shared" si="26"/>
        <v>$0</v>
      </c>
      <c r="M854" s="37">
        <f t="shared" si="27"/>
        <v>0</v>
      </c>
      <c r="N854" s="41"/>
      <c r="O854" s="9"/>
      <c r="P854" s="90"/>
      <c r="Q854" s="102"/>
      <c r="R854" s="102"/>
      <c r="S854" s="51"/>
      <c r="T854" s="51"/>
      <c r="U854" s="51"/>
      <c r="V854" s="51"/>
      <c r="W854" s="51"/>
    </row>
    <row r="855" spans="1:23">
      <c r="A855" s="49"/>
      <c r="B855" s="50"/>
      <c r="C855" s="50"/>
      <c r="D855" s="51"/>
      <c r="E855" s="51"/>
      <c r="F855" s="51"/>
      <c r="G855" s="4"/>
      <c r="H855" s="4"/>
      <c r="I855" s="7"/>
      <c r="J855" s="7"/>
      <c r="K855" s="7"/>
      <c r="L855" s="11" t="str">
        <f t="shared" si="26"/>
        <v>$0</v>
      </c>
      <c r="M855" s="37">
        <f t="shared" si="27"/>
        <v>0</v>
      </c>
      <c r="N855" s="41"/>
      <c r="O855" s="9"/>
      <c r="P855" s="90"/>
      <c r="Q855" s="102"/>
      <c r="R855" s="102"/>
      <c r="S855" s="51"/>
      <c r="T855" s="51"/>
      <c r="U855" s="51"/>
      <c r="V855" s="51"/>
      <c r="W855" s="51"/>
    </row>
    <row r="856" spans="1:23">
      <c r="A856" s="49"/>
      <c r="B856" s="50"/>
      <c r="C856" s="50"/>
      <c r="D856" s="51"/>
      <c r="E856" s="51"/>
      <c r="F856" s="51"/>
      <c r="G856" s="4"/>
      <c r="H856" s="4"/>
      <c r="I856" s="7"/>
      <c r="J856" s="7"/>
      <c r="K856" s="7"/>
      <c r="L856" s="11" t="str">
        <f t="shared" si="26"/>
        <v>$0</v>
      </c>
      <c r="M856" s="37">
        <f t="shared" si="27"/>
        <v>0</v>
      </c>
      <c r="N856" s="41"/>
      <c r="O856" s="9"/>
      <c r="P856" s="90"/>
      <c r="Q856" s="102"/>
      <c r="R856" s="102"/>
      <c r="S856" s="51"/>
      <c r="T856" s="51"/>
      <c r="U856" s="51"/>
      <c r="V856" s="51"/>
      <c r="W856" s="51"/>
    </row>
    <row r="857" spans="1:23">
      <c r="A857" s="49"/>
      <c r="B857" s="50"/>
      <c r="C857" s="50"/>
      <c r="D857" s="51"/>
      <c r="E857" s="51"/>
      <c r="F857" s="51"/>
      <c r="G857" s="4"/>
      <c r="H857" s="4"/>
      <c r="I857" s="7"/>
      <c r="J857" s="7"/>
      <c r="K857" s="7"/>
      <c r="L857" s="11" t="str">
        <f t="shared" si="26"/>
        <v>$0</v>
      </c>
      <c r="M857" s="37">
        <f t="shared" si="27"/>
        <v>0</v>
      </c>
      <c r="N857" s="41"/>
      <c r="O857" s="9"/>
      <c r="P857" s="90"/>
      <c r="Q857" s="102"/>
      <c r="R857" s="102"/>
      <c r="S857" s="51"/>
      <c r="T857" s="51"/>
      <c r="U857" s="51"/>
      <c r="V857" s="51"/>
      <c r="W857" s="51"/>
    </row>
    <row r="858" spans="1:23">
      <c r="A858" s="49"/>
      <c r="B858" s="50"/>
      <c r="C858" s="50"/>
      <c r="D858" s="51"/>
      <c r="E858" s="51"/>
      <c r="F858" s="51"/>
      <c r="G858" s="4"/>
      <c r="H858" s="4"/>
      <c r="I858" s="7"/>
      <c r="J858" s="7"/>
      <c r="K858" s="7"/>
      <c r="L858" s="11" t="str">
        <f t="shared" si="26"/>
        <v>$0</v>
      </c>
      <c r="M858" s="37">
        <f t="shared" si="27"/>
        <v>0</v>
      </c>
      <c r="N858" s="41"/>
      <c r="O858" s="9"/>
      <c r="P858" s="90"/>
      <c r="Q858" s="102"/>
      <c r="R858" s="102"/>
      <c r="S858" s="51"/>
      <c r="T858" s="51"/>
      <c r="U858" s="51"/>
      <c r="V858" s="51"/>
      <c r="W858" s="51"/>
    </row>
    <row r="859" spans="1:23">
      <c r="A859" s="49"/>
      <c r="B859" s="50"/>
      <c r="C859" s="50"/>
      <c r="D859" s="51"/>
      <c r="E859" s="51"/>
      <c r="F859" s="51"/>
      <c r="G859" s="4"/>
      <c r="H859" s="4"/>
      <c r="I859" s="7"/>
      <c r="J859" s="7"/>
      <c r="K859" s="7"/>
      <c r="L859" s="11" t="str">
        <f t="shared" si="26"/>
        <v>$0</v>
      </c>
      <c r="M859" s="37">
        <f t="shared" si="27"/>
        <v>0</v>
      </c>
      <c r="N859" s="41"/>
      <c r="O859" s="9"/>
      <c r="P859" s="90"/>
      <c r="Q859" s="102"/>
      <c r="R859" s="102"/>
      <c r="S859" s="51"/>
      <c r="T859" s="51"/>
      <c r="U859" s="51"/>
      <c r="V859" s="51"/>
      <c r="W859" s="51"/>
    </row>
    <row r="860" spans="1:23">
      <c r="A860" s="49"/>
      <c r="B860" s="50"/>
      <c r="C860" s="50"/>
      <c r="D860" s="51"/>
      <c r="E860" s="51"/>
      <c r="F860" s="51"/>
      <c r="G860" s="4"/>
      <c r="H860" s="4"/>
      <c r="I860" s="7"/>
      <c r="J860" s="7"/>
      <c r="K860" s="7"/>
      <c r="L860" s="11" t="str">
        <f t="shared" si="26"/>
        <v>$0</v>
      </c>
      <c r="M860" s="37">
        <f t="shared" si="27"/>
        <v>0</v>
      </c>
      <c r="N860" s="41"/>
      <c r="O860" s="9"/>
      <c r="P860" s="90"/>
      <c r="Q860" s="102"/>
      <c r="R860" s="102"/>
      <c r="S860" s="51"/>
      <c r="T860" s="51"/>
      <c r="U860" s="51"/>
      <c r="V860" s="51"/>
      <c r="W860" s="51"/>
    </row>
    <row r="861" spans="1:23">
      <c r="A861" s="49"/>
      <c r="B861" s="50"/>
      <c r="C861" s="50"/>
      <c r="D861" s="51"/>
      <c r="E861" s="51"/>
      <c r="F861" s="51"/>
      <c r="G861" s="4"/>
      <c r="H861" s="4"/>
      <c r="I861" s="7"/>
      <c r="J861" s="7"/>
      <c r="K861" s="7"/>
      <c r="L861" s="11" t="str">
        <f t="shared" si="26"/>
        <v>$0</v>
      </c>
      <c r="M861" s="37">
        <f t="shared" si="27"/>
        <v>0</v>
      </c>
      <c r="N861" s="41"/>
      <c r="O861" s="9"/>
      <c r="P861" s="90"/>
      <c r="Q861" s="102"/>
      <c r="R861" s="102"/>
      <c r="S861" s="51"/>
      <c r="T861" s="51"/>
      <c r="U861" s="51"/>
      <c r="V861" s="51"/>
      <c r="W861" s="51"/>
    </row>
    <row r="862" spans="1:23">
      <c r="A862" s="49"/>
      <c r="B862" s="50"/>
      <c r="C862" s="50"/>
      <c r="D862" s="51"/>
      <c r="E862" s="51"/>
      <c r="F862" s="51"/>
      <c r="G862" s="4"/>
      <c r="H862" s="4"/>
      <c r="I862" s="7"/>
      <c r="J862" s="7"/>
      <c r="K862" s="7"/>
      <c r="L862" s="11" t="str">
        <f t="shared" si="26"/>
        <v>$0</v>
      </c>
      <c r="M862" s="37">
        <f t="shared" si="27"/>
        <v>0</v>
      </c>
      <c r="N862" s="41"/>
      <c r="O862" s="9"/>
      <c r="P862" s="90"/>
      <c r="Q862" s="102"/>
      <c r="R862" s="102"/>
      <c r="S862" s="51"/>
      <c r="T862" s="51"/>
      <c r="U862" s="51"/>
      <c r="V862" s="51"/>
      <c r="W862" s="51"/>
    </row>
    <row r="863" spans="1:23">
      <c r="A863" s="49"/>
      <c r="B863" s="50"/>
      <c r="C863" s="50"/>
      <c r="D863" s="51"/>
      <c r="E863" s="51"/>
      <c r="F863" s="51"/>
      <c r="G863" s="4"/>
      <c r="H863" s="4"/>
      <c r="I863" s="7"/>
      <c r="J863" s="7"/>
      <c r="K863" s="7"/>
      <c r="L863" s="11" t="str">
        <f t="shared" si="26"/>
        <v>$0</v>
      </c>
      <c r="M863" s="37">
        <f t="shared" si="27"/>
        <v>0</v>
      </c>
      <c r="N863" s="41"/>
      <c r="O863" s="9"/>
      <c r="P863" s="90"/>
      <c r="Q863" s="102"/>
      <c r="R863" s="102"/>
      <c r="S863" s="51"/>
      <c r="T863" s="51"/>
      <c r="U863" s="51"/>
      <c r="V863" s="51"/>
      <c r="W863" s="51"/>
    </row>
    <row r="864" spans="1:23">
      <c r="A864" s="49"/>
      <c r="B864" s="50"/>
      <c r="C864" s="50"/>
      <c r="D864" s="51"/>
      <c r="E864" s="51"/>
      <c r="F864" s="51"/>
      <c r="G864" s="4"/>
      <c r="H864" s="4"/>
      <c r="I864" s="7"/>
      <c r="J864" s="7"/>
      <c r="K864" s="7"/>
      <c r="L864" s="11" t="str">
        <f t="shared" si="26"/>
        <v>$0</v>
      </c>
      <c r="M864" s="37">
        <f t="shared" si="27"/>
        <v>0</v>
      </c>
      <c r="N864" s="41"/>
      <c r="O864" s="9"/>
      <c r="P864" s="90"/>
      <c r="Q864" s="102"/>
      <c r="R864" s="102"/>
      <c r="S864" s="51"/>
      <c r="T864" s="51"/>
      <c r="U864" s="51"/>
      <c r="V864" s="51"/>
      <c r="W864" s="51"/>
    </row>
    <row r="865" spans="1:23">
      <c r="A865" s="49"/>
      <c r="B865" s="50"/>
      <c r="C865" s="50"/>
      <c r="D865" s="51"/>
      <c r="E865" s="51"/>
      <c r="F865" s="51"/>
      <c r="G865" s="4"/>
      <c r="H865" s="4"/>
      <c r="I865" s="7"/>
      <c r="J865" s="7"/>
      <c r="K865" s="7"/>
      <c r="L865" s="11" t="str">
        <f t="shared" si="26"/>
        <v>$0</v>
      </c>
      <c r="M865" s="37">
        <f t="shared" si="27"/>
        <v>0</v>
      </c>
      <c r="N865" s="41"/>
      <c r="O865" s="9"/>
      <c r="P865" s="90"/>
      <c r="Q865" s="102"/>
      <c r="R865" s="102"/>
      <c r="S865" s="51"/>
      <c r="T865" s="51"/>
      <c r="U865" s="51"/>
      <c r="V865" s="51"/>
      <c r="W865" s="51"/>
    </row>
    <row r="866" spans="1:23">
      <c r="A866" s="49"/>
      <c r="B866" s="50"/>
      <c r="C866" s="50"/>
      <c r="D866" s="51"/>
      <c r="E866" s="51"/>
      <c r="F866" s="51"/>
      <c r="G866" s="4"/>
      <c r="H866" s="4"/>
      <c r="I866" s="7"/>
      <c r="J866" s="7"/>
      <c r="K866" s="7"/>
      <c r="L866" s="11" t="str">
        <f t="shared" si="26"/>
        <v>$0</v>
      </c>
      <c r="M866" s="37">
        <f t="shared" si="27"/>
        <v>0</v>
      </c>
      <c r="N866" s="41"/>
      <c r="O866" s="9"/>
      <c r="P866" s="90"/>
      <c r="Q866" s="102"/>
      <c r="R866" s="102"/>
      <c r="S866" s="51"/>
      <c r="T866" s="51"/>
      <c r="U866" s="51"/>
      <c r="V866" s="51"/>
      <c r="W866" s="51"/>
    </row>
    <row r="867" spans="1:23">
      <c r="A867" s="49"/>
      <c r="B867" s="50"/>
      <c r="C867" s="50"/>
      <c r="D867" s="51"/>
      <c r="E867" s="51"/>
      <c r="F867" s="51"/>
      <c r="G867" s="4"/>
      <c r="H867" s="4"/>
      <c r="I867" s="7"/>
      <c r="J867" s="7"/>
      <c r="K867" s="7"/>
      <c r="L867" s="11" t="str">
        <f t="shared" si="26"/>
        <v>$0</v>
      </c>
      <c r="M867" s="37">
        <f t="shared" si="27"/>
        <v>0</v>
      </c>
      <c r="N867" s="41"/>
      <c r="O867" s="9"/>
      <c r="P867" s="90"/>
      <c r="Q867" s="102"/>
      <c r="R867" s="102"/>
      <c r="S867" s="51"/>
      <c r="T867" s="51"/>
      <c r="U867" s="51"/>
      <c r="V867" s="51"/>
      <c r="W867" s="51"/>
    </row>
    <row r="868" spans="1:23">
      <c r="A868" s="49"/>
      <c r="B868" s="50"/>
      <c r="C868" s="50"/>
      <c r="D868" s="51"/>
      <c r="E868" s="51"/>
      <c r="F868" s="51"/>
      <c r="G868" s="4"/>
      <c r="H868" s="4"/>
      <c r="I868" s="7"/>
      <c r="J868" s="7"/>
      <c r="K868" s="7"/>
      <c r="L868" s="11" t="str">
        <f t="shared" si="26"/>
        <v>$0</v>
      </c>
      <c r="M868" s="37">
        <f t="shared" si="27"/>
        <v>0</v>
      </c>
      <c r="N868" s="41"/>
      <c r="O868" s="9"/>
      <c r="P868" s="90"/>
      <c r="Q868" s="102"/>
      <c r="R868" s="102"/>
      <c r="S868" s="51"/>
      <c r="T868" s="51"/>
      <c r="U868" s="51"/>
      <c r="V868" s="51"/>
      <c r="W868" s="51"/>
    </row>
    <row r="869" spans="1:23">
      <c r="A869" s="49"/>
      <c r="B869" s="50"/>
      <c r="C869" s="50"/>
      <c r="D869" s="51"/>
      <c r="E869" s="51"/>
      <c r="F869" s="51"/>
      <c r="G869" s="4"/>
      <c r="H869" s="4"/>
      <c r="I869" s="7"/>
      <c r="J869" s="7"/>
      <c r="K869" s="7"/>
      <c r="L869" s="11" t="str">
        <f t="shared" si="26"/>
        <v>$0</v>
      </c>
      <c r="M869" s="37">
        <f t="shared" si="27"/>
        <v>0</v>
      </c>
      <c r="N869" s="41"/>
      <c r="O869" s="9"/>
      <c r="P869" s="90"/>
      <c r="Q869" s="102"/>
      <c r="R869" s="102"/>
      <c r="S869" s="51"/>
      <c r="T869" s="51"/>
      <c r="U869" s="51"/>
      <c r="V869" s="51"/>
      <c r="W869" s="51"/>
    </row>
    <row r="870" spans="1:23">
      <c r="A870" s="49"/>
      <c r="B870" s="50"/>
      <c r="C870" s="50"/>
      <c r="D870" s="51"/>
      <c r="E870" s="51"/>
      <c r="F870" s="51"/>
      <c r="G870" s="4"/>
      <c r="H870" s="4"/>
      <c r="I870" s="7"/>
      <c r="J870" s="7"/>
      <c r="K870" s="7"/>
      <c r="L870" s="11" t="str">
        <f t="shared" si="26"/>
        <v>$0</v>
      </c>
      <c r="M870" s="37">
        <f t="shared" si="27"/>
        <v>0</v>
      </c>
      <c r="N870" s="41"/>
      <c r="O870" s="9"/>
      <c r="P870" s="90"/>
      <c r="Q870" s="102"/>
      <c r="R870" s="102"/>
      <c r="S870" s="51"/>
      <c r="T870" s="51"/>
      <c r="U870" s="51"/>
      <c r="V870" s="51"/>
      <c r="W870" s="51"/>
    </row>
    <row r="871" spans="1:23">
      <c r="A871" s="49"/>
      <c r="B871" s="50"/>
      <c r="C871" s="50"/>
      <c r="D871" s="51"/>
      <c r="E871" s="51"/>
      <c r="F871" s="51"/>
      <c r="G871" s="4"/>
      <c r="H871" s="4"/>
      <c r="I871" s="7"/>
      <c r="J871" s="7"/>
      <c r="K871" s="7"/>
      <c r="L871" s="11" t="str">
        <f t="shared" si="26"/>
        <v>$0</v>
      </c>
      <c r="M871" s="37">
        <f t="shared" si="27"/>
        <v>0</v>
      </c>
      <c r="N871" s="41"/>
      <c r="O871" s="9"/>
      <c r="P871" s="90"/>
      <c r="Q871" s="102"/>
      <c r="R871" s="102"/>
      <c r="S871" s="51"/>
      <c r="T871" s="51"/>
      <c r="U871" s="51"/>
      <c r="V871" s="51"/>
      <c r="W871" s="51"/>
    </row>
    <row r="872" spans="1:23">
      <c r="A872" s="49"/>
      <c r="B872" s="50"/>
      <c r="C872" s="50"/>
      <c r="D872" s="51"/>
      <c r="E872" s="51"/>
      <c r="F872" s="51"/>
      <c r="G872" s="4"/>
      <c r="H872" s="4"/>
      <c r="I872" s="7"/>
      <c r="J872" s="7"/>
      <c r="K872" s="7"/>
      <c r="L872" s="11" t="str">
        <f t="shared" si="26"/>
        <v>$0</v>
      </c>
      <c r="M872" s="37">
        <f t="shared" si="27"/>
        <v>0</v>
      </c>
      <c r="N872" s="41"/>
      <c r="O872" s="9"/>
      <c r="P872" s="90"/>
      <c r="Q872" s="102"/>
      <c r="R872" s="102"/>
      <c r="S872" s="51"/>
      <c r="T872" s="51"/>
      <c r="U872" s="51"/>
      <c r="V872" s="51"/>
      <c r="W872" s="51"/>
    </row>
    <row r="873" spans="1:23">
      <c r="A873" s="49"/>
      <c r="B873" s="50"/>
      <c r="C873" s="50"/>
      <c r="D873" s="51"/>
      <c r="E873" s="51"/>
      <c r="F873" s="51"/>
      <c r="G873" s="4"/>
      <c r="H873" s="4"/>
      <c r="I873" s="7"/>
      <c r="J873" s="7"/>
      <c r="K873" s="7"/>
      <c r="L873" s="11" t="str">
        <f t="shared" si="26"/>
        <v>$0</v>
      </c>
      <c r="M873" s="37">
        <f t="shared" si="27"/>
        <v>0</v>
      </c>
      <c r="N873" s="41"/>
      <c r="O873" s="9"/>
      <c r="P873" s="90"/>
      <c r="Q873" s="102"/>
      <c r="R873" s="102"/>
      <c r="S873" s="51"/>
      <c r="T873" s="51"/>
      <c r="U873" s="51"/>
      <c r="V873" s="51"/>
      <c r="W873" s="51"/>
    </row>
    <row r="874" spans="1:23">
      <c r="A874" s="49"/>
      <c r="B874" s="50"/>
      <c r="C874" s="50"/>
      <c r="D874" s="51"/>
      <c r="E874" s="51"/>
      <c r="F874" s="51"/>
      <c r="G874" s="4"/>
      <c r="H874" s="4"/>
      <c r="I874" s="7"/>
      <c r="J874" s="7"/>
      <c r="K874" s="7"/>
      <c r="L874" s="11" t="str">
        <f t="shared" si="26"/>
        <v>$0</v>
      </c>
      <c r="M874" s="37">
        <f t="shared" si="27"/>
        <v>0</v>
      </c>
      <c r="N874" s="41"/>
      <c r="O874" s="9"/>
      <c r="P874" s="90"/>
      <c r="Q874" s="102"/>
      <c r="R874" s="102"/>
      <c r="S874" s="51"/>
      <c r="T874" s="51"/>
      <c r="U874" s="51"/>
      <c r="V874" s="51"/>
      <c r="W874" s="51"/>
    </row>
    <row r="875" spans="1:23">
      <c r="A875" s="49"/>
      <c r="B875" s="50"/>
      <c r="C875" s="50"/>
      <c r="D875" s="51"/>
      <c r="E875" s="51"/>
      <c r="F875" s="51"/>
      <c r="G875" s="4"/>
      <c r="H875" s="4"/>
      <c r="I875" s="7"/>
      <c r="J875" s="7"/>
      <c r="K875" s="7"/>
      <c r="L875" s="11" t="str">
        <f t="shared" si="26"/>
        <v>$0</v>
      </c>
      <c r="M875" s="37">
        <f t="shared" si="27"/>
        <v>0</v>
      </c>
      <c r="N875" s="41"/>
      <c r="O875" s="9"/>
      <c r="P875" s="90"/>
      <c r="Q875" s="102"/>
      <c r="R875" s="102"/>
      <c r="S875" s="51"/>
      <c r="T875" s="51"/>
      <c r="U875" s="51"/>
      <c r="V875" s="51"/>
      <c r="W875" s="51"/>
    </row>
    <row r="876" spans="1:23">
      <c r="A876" s="49"/>
      <c r="B876" s="50"/>
      <c r="C876" s="50"/>
      <c r="D876" s="51"/>
      <c r="E876" s="51"/>
      <c r="F876" s="51"/>
      <c r="G876" s="4"/>
      <c r="H876" s="4"/>
      <c r="I876" s="7"/>
      <c r="J876" s="7"/>
      <c r="K876" s="7"/>
      <c r="L876" s="11" t="str">
        <f t="shared" si="26"/>
        <v>$0</v>
      </c>
      <c r="M876" s="37">
        <f t="shared" si="27"/>
        <v>0</v>
      </c>
      <c r="N876" s="41"/>
      <c r="O876" s="9"/>
      <c r="P876" s="90"/>
      <c r="Q876" s="102"/>
      <c r="R876" s="102"/>
      <c r="S876" s="51"/>
      <c r="T876" s="51"/>
      <c r="U876" s="51"/>
      <c r="V876" s="51"/>
      <c r="W876" s="51"/>
    </row>
    <row r="877" spans="1:23">
      <c r="A877" s="49"/>
      <c r="B877" s="50"/>
      <c r="C877" s="50"/>
      <c r="D877" s="51"/>
      <c r="E877" s="51"/>
      <c r="F877" s="51"/>
      <c r="G877" s="4"/>
      <c r="H877" s="4"/>
      <c r="I877" s="7"/>
      <c r="J877" s="7"/>
      <c r="K877" s="7"/>
      <c r="L877" s="11" t="str">
        <f t="shared" si="26"/>
        <v>$0</v>
      </c>
      <c r="M877" s="37">
        <f t="shared" si="27"/>
        <v>0</v>
      </c>
      <c r="N877" s="41"/>
      <c r="O877" s="9"/>
      <c r="P877" s="90"/>
      <c r="Q877" s="102"/>
      <c r="R877" s="102"/>
      <c r="S877" s="51"/>
      <c r="T877" s="51"/>
      <c r="U877" s="51"/>
      <c r="V877" s="51"/>
      <c r="W877" s="51"/>
    </row>
    <row r="878" spans="1:23">
      <c r="A878" s="49"/>
      <c r="B878" s="50"/>
      <c r="C878" s="50"/>
      <c r="D878" s="51"/>
      <c r="E878" s="51"/>
      <c r="F878" s="51"/>
      <c r="G878" s="4"/>
      <c r="H878" s="4"/>
      <c r="I878" s="7"/>
      <c r="J878" s="7"/>
      <c r="K878" s="7"/>
      <c r="L878" s="11" t="str">
        <f t="shared" si="26"/>
        <v>$0</v>
      </c>
      <c r="M878" s="37">
        <f t="shared" si="27"/>
        <v>0</v>
      </c>
      <c r="N878" s="41"/>
      <c r="O878" s="9"/>
      <c r="P878" s="90"/>
      <c r="Q878" s="102"/>
      <c r="R878" s="102"/>
      <c r="S878" s="51"/>
      <c r="T878" s="51"/>
      <c r="U878" s="51"/>
      <c r="V878" s="51"/>
      <c r="W878" s="51"/>
    </row>
    <row r="879" spans="1:23">
      <c r="A879" s="49"/>
      <c r="B879" s="50"/>
      <c r="C879" s="50"/>
      <c r="D879" s="51"/>
      <c r="E879" s="51"/>
      <c r="F879" s="51"/>
      <c r="G879" s="4"/>
      <c r="H879" s="4"/>
      <c r="I879" s="7"/>
      <c r="J879" s="7"/>
      <c r="K879" s="7"/>
      <c r="L879" s="11" t="str">
        <f t="shared" si="26"/>
        <v>$0</v>
      </c>
      <c r="M879" s="37">
        <f t="shared" si="27"/>
        <v>0</v>
      </c>
      <c r="N879" s="41"/>
      <c r="O879" s="9"/>
      <c r="P879" s="90"/>
      <c r="Q879" s="102"/>
      <c r="R879" s="102"/>
      <c r="S879" s="51"/>
      <c r="T879" s="51"/>
      <c r="U879" s="51"/>
      <c r="V879" s="51"/>
      <c r="W879" s="51"/>
    </row>
    <row r="880" spans="1:23">
      <c r="A880" s="49"/>
      <c r="B880" s="50"/>
      <c r="C880" s="50"/>
      <c r="D880" s="51"/>
      <c r="E880" s="51"/>
      <c r="F880" s="51"/>
      <c r="G880" s="4"/>
      <c r="H880" s="4"/>
      <c r="I880" s="7"/>
      <c r="J880" s="7"/>
      <c r="K880" s="7"/>
      <c r="L880" s="11" t="str">
        <f t="shared" si="26"/>
        <v>$0</v>
      </c>
      <c r="M880" s="37">
        <f t="shared" si="27"/>
        <v>0</v>
      </c>
      <c r="N880" s="41"/>
      <c r="O880" s="9"/>
      <c r="P880" s="90"/>
      <c r="Q880" s="102"/>
      <c r="R880" s="102"/>
      <c r="S880" s="51"/>
      <c r="T880" s="51"/>
      <c r="U880" s="51"/>
      <c r="V880" s="51"/>
      <c r="W880" s="51"/>
    </row>
    <row r="881" spans="1:23">
      <c r="A881" s="49"/>
      <c r="B881" s="50"/>
      <c r="C881" s="50"/>
      <c r="D881" s="51"/>
      <c r="E881" s="51"/>
      <c r="F881" s="51"/>
      <c r="G881" s="4"/>
      <c r="H881" s="4"/>
      <c r="I881" s="7"/>
      <c r="J881" s="7"/>
      <c r="K881" s="7"/>
      <c r="L881" s="11" t="str">
        <f t="shared" si="26"/>
        <v>$0</v>
      </c>
      <c r="M881" s="37">
        <f t="shared" si="27"/>
        <v>0</v>
      </c>
      <c r="N881" s="41"/>
      <c r="O881" s="9"/>
      <c r="P881" s="90"/>
      <c r="Q881" s="102"/>
      <c r="R881" s="102"/>
      <c r="S881" s="51"/>
      <c r="T881" s="51"/>
      <c r="U881" s="51"/>
      <c r="V881" s="51"/>
      <c r="W881" s="51"/>
    </row>
    <row r="882" spans="1:23">
      <c r="A882" s="49"/>
      <c r="B882" s="50"/>
      <c r="C882" s="50"/>
      <c r="D882" s="51"/>
      <c r="E882" s="51"/>
      <c r="F882" s="51"/>
      <c r="G882" s="4"/>
      <c r="H882" s="4"/>
      <c r="I882" s="7"/>
      <c r="J882" s="7"/>
      <c r="K882" s="7"/>
      <c r="L882" s="11" t="str">
        <f t="shared" si="26"/>
        <v>$0</v>
      </c>
      <c r="M882" s="37">
        <f t="shared" si="27"/>
        <v>0</v>
      </c>
      <c r="N882" s="41"/>
      <c r="O882" s="9"/>
      <c r="P882" s="90"/>
      <c r="Q882" s="102"/>
      <c r="R882" s="102"/>
      <c r="S882" s="51"/>
      <c r="T882" s="51"/>
      <c r="U882" s="51"/>
      <c r="V882" s="51"/>
      <c r="W882" s="51"/>
    </row>
    <row r="883" spans="1:23">
      <c r="A883" s="49"/>
      <c r="B883" s="50"/>
      <c r="C883" s="50"/>
      <c r="D883" s="51"/>
      <c r="E883" s="51"/>
      <c r="F883" s="51"/>
      <c r="G883" s="4"/>
      <c r="H883" s="4"/>
      <c r="I883" s="7"/>
      <c r="J883" s="7"/>
      <c r="K883" s="7"/>
      <c r="L883" s="11" t="str">
        <f t="shared" si="26"/>
        <v>$0</v>
      </c>
      <c r="M883" s="37">
        <f t="shared" si="27"/>
        <v>0</v>
      </c>
      <c r="N883" s="41"/>
      <c r="O883" s="9"/>
      <c r="P883" s="90"/>
      <c r="Q883" s="102"/>
      <c r="R883" s="102"/>
      <c r="S883" s="51"/>
      <c r="T883" s="51"/>
      <c r="U883" s="51"/>
      <c r="V883" s="51"/>
      <c r="W883" s="51"/>
    </row>
    <row r="884" spans="1:23">
      <c r="A884" s="49"/>
      <c r="B884" s="50"/>
      <c r="C884" s="50"/>
      <c r="D884" s="51"/>
      <c r="E884" s="51"/>
      <c r="F884" s="51"/>
      <c r="G884" s="4"/>
      <c r="H884" s="4"/>
      <c r="I884" s="7"/>
      <c r="J884" s="7"/>
      <c r="K884" s="7"/>
      <c r="L884" s="11" t="str">
        <f t="shared" si="26"/>
        <v>$0</v>
      </c>
      <c r="M884" s="37">
        <f t="shared" si="27"/>
        <v>0</v>
      </c>
      <c r="N884" s="41"/>
      <c r="O884" s="9"/>
      <c r="P884" s="90"/>
      <c r="Q884" s="102"/>
      <c r="R884" s="102"/>
      <c r="S884" s="51"/>
      <c r="T884" s="51"/>
      <c r="U884" s="51"/>
      <c r="V884" s="51"/>
      <c r="W884" s="51"/>
    </row>
    <row r="885" spans="1:23">
      <c r="A885" s="49"/>
      <c r="B885" s="50"/>
      <c r="C885" s="50"/>
      <c r="D885" s="51"/>
      <c r="E885" s="51"/>
      <c r="F885" s="51"/>
      <c r="G885" s="4"/>
      <c r="H885" s="4"/>
      <c r="I885" s="7"/>
      <c r="J885" s="7"/>
      <c r="K885" s="7"/>
      <c r="L885" s="11" t="str">
        <f t="shared" si="26"/>
        <v>$0</v>
      </c>
      <c r="M885" s="37">
        <f t="shared" si="27"/>
        <v>0</v>
      </c>
      <c r="N885" s="41"/>
      <c r="O885" s="9"/>
      <c r="P885" s="90"/>
      <c r="Q885" s="102"/>
      <c r="R885" s="102"/>
      <c r="S885" s="51"/>
      <c r="T885" s="51"/>
      <c r="U885" s="51"/>
      <c r="V885" s="51"/>
      <c r="W885" s="51"/>
    </row>
    <row r="886" spans="1:23">
      <c r="A886" s="49"/>
      <c r="B886" s="50"/>
      <c r="C886" s="50"/>
      <c r="D886" s="51"/>
      <c r="E886" s="51"/>
      <c r="F886" s="51"/>
      <c r="G886" s="4"/>
      <c r="H886" s="4"/>
      <c r="I886" s="7"/>
      <c r="J886" s="7"/>
      <c r="K886" s="7"/>
      <c r="L886" s="11" t="str">
        <f t="shared" si="26"/>
        <v>$0</v>
      </c>
      <c r="M886" s="37">
        <f t="shared" si="27"/>
        <v>0</v>
      </c>
      <c r="N886" s="41"/>
      <c r="O886" s="9"/>
      <c r="P886" s="90"/>
      <c r="Q886" s="102"/>
      <c r="R886" s="102"/>
      <c r="S886" s="51"/>
      <c r="T886" s="51"/>
      <c r="U886" s="51"/>
      <c r="V886" s="51"/>
      <c r="W886" s="51"/>
    </row>
    <row r="887" spans="1:23">
      <c r="A887" s="49"/>
      <c r="B887" s="50"/>
      <c r="C887" s="50"/>
      <c r="D887" s="51"/>
      <c r="E887" s="51"/>
      <c r="F887" s="51"/>
      <c r="G887" s="4"/>
      <c r="H887" s="4"/>
      <c r="I887" s="7"/>
      <c r="J887" s="7"/>
      <c r="K887" s="7"/>
      <c r="L887" s="11" t="str">
        <f t="shared" si="26"/>
        <v>$0</v>
      </c>
      <c r="M887" s="37">
        <f t="shared" si="27"/>
        <v>0</v>
      </c>
      <c r="N887" s="41"/>
      <c r="O887" s="9"/>
      <c r="P887" s="90"/>
      <c r="Q887" s="102"/>
      <c r="R887" s="102"/>
      <c r="S887" s="51"/>
      <c r="T887" s="51"/>
      <c r="U887" s="51"/>
      <c r="V887" s="51"/>
      <c r="W887" s="51"/>
    </row>
    <row r="888" spans="1:23">
      <c r="A888" s="49"/>
      <c r="B888" s="50"/>
      <c r="C888" s="50"/>
      <c r="D888" s="51"/>
      <c r="E888" s="51"/>
      <c r="F888" s="51"/>
      <c r="G888" s="4"/>
      <c r="H888" s="4"/>
      <c r="I888" s="7"/>
      <c r="J888" s="7"/>
      <c r="K888" s="7"/>
      <c r="L888" s="11" t="str">
        <f t="shared" si="26"/>
        <v>$0</v>
      </c>
      <c r="M888" s="37">
        <f t="shared" si="27"/>
        <v>0</v>
      </c>
      <c r="N888" s="41"/>
      <c r="O888" s="9"/>
      <c r="P888" s="90"/>
      <c r="Q888" s="102"/>
      <c r="R888" s="102"/>
      <c r="S888" s="51"/>
      <c r="T888" s="51"/>
      <c r="U888" s="51"/>
      <c r="V888" s="51"/>
      <c r="W888" s="51"/>
    </row>
    <row r="889" spans="1:23">
      <c r="A889" s="49"/>
      <c r="B889" s="50"/>
      <c r="C889" s="50"/>
      <c r="D889" s="51"/>
      <c r="E889" s="51"/>
      <c r="F889" s="51"/>
      <c r="G889" s="4"/>
      <c r="H889" s="4"/>
      <c r="I889" s="7"/>
      <c r="J889" s="7"/>
      <c r="K889" s="7"/>
      <c r="L889" s="11" t="str">
        <f t="shared" si="26"/>
        <v>$0</v>
      </c>
      <c r="M889" s="37">
        <f t="shared" si="27"/>
        <v>0</v>
      </c>
      <c r="N889" s="41"/>
      <c r="O889" s="9"/>
      <c r="P889" s="90"/>
      <c r="Q889" s="102"/>
      <c r="R889" s="102"/>
      <c r="S889" s="51"/>
      <c r="T889" s="51"/>
      <c r="U889" s="51"/>
      <c r="V889" s="51"/>
      <c r="W889" s="51"/>
    </row>
    <row r="890" spans="1:23">
      <c r="A890" s="49"/>
      <c r="B890" s="50"/>
      <c r="C890" s="50"/>
      <c r="D890" s="51"/>
      <c r="E890" s="51"/>
      <c r="F890" s="51"/>
      <c r="G890" s="4"/>
      <c r="H890" s="4"/>
      <c r="I890" s="7"/>
      <c r="J890" s="7"/>
      <c r="K890" s="7"/>
      <c r="L890" s="11" t="str">
        <f t="shared" si="26"/>
        <v>$0</v>
      </c>
      <c r="M890" s="37">
        <f t="shared" si="27"/>
        <v>0</v>
      </c>
      <c r="N890" s="41"/>
      <c r="O890" s="9"/>
      <c r="P890" s="90"/>
      <c r="Q890" s="102"/>
      <c r="R890" s="102"/>
      <c r="S890" s="51"/>
      <c r="T890" s="51"/>
      <c r="U890" s="51"/>
      <c r="V890" s="51"/>
      <c r="W890" s="51"/>
    </row>
    <row r="891" spans="1:23">
      <c r="A891" s="49"/>
      <c r="B891" s="50"/>
      <c r="C891" s="50"/>
      <c r="D891" s="51"/>
      <c r="E891" s="51"/>
      <c r="F891" s="51"/>
      <c r="G891" s="4"/>
      <c r="H891" s="4"/>
      <c r="I891" s="7"/>
      <c r="J891" s="7"/>
      <c r="K891" s="7"/>
      <c r="L891" s="11" t="str">
        <f t="shared" si="26"/>
        <v>$0</v>
      </c>
      <c r="M891" s="37">
        <f t="shared" si="27"/>
        <v>0</v>
      </c>
      <c r="N891" s="41"/>
      <c r="O891" s="9"/>
      <c r="P891" s="90"/>
      <c r="Q891" s="102"/>
      <c r="R891" s="102"/>
      <c r="S891" s="51"/>
      <c r="T891" s="51"/>
      <c r="U891" s="51"/>
      <c r="V891" s="51"/>
      <c r="W891" s="51"/>
    </row>
    <row r="892" spans="1:23">
      <c r="A892" s="49"/>
      <c r="B892" s="50"/>
      <c r="C892" s="50"/>
      <c r="D892" s="51"/>
      <c r="E892" s="51"/>
      <c r="F892" s="51"/>
      <c r="G892" s="4"/>
      <c r="H892" s="4"/>
      <c r="I892" s="7"/>
      <c r="J892" s="7"/>
      <c r="K892" s="7"/>
      <c r="L892" s="11" t="str">
        <f t="shared" si="26"/>
        <v>$0</v>
      </c>
      <c r="M892" s="37">
        <f t="shared" si="27"/>
        <v>0</v>
      </c>
      <c r="N892" s="41"/>
      <c r="O892" s="9"/>
      <c r="P892" s="90"/>
      <c r="Q892" s="102"/>
      <c r="R892" s="102"/>
      <c r="S892" s="51"/>
      <c r="T892" s="51"/>
      <c r="U892" s="51"/>
      <c r="V892" s="51"/>
      <c r="W892" s="51"/>
    </row>
    <row r="893" spans="1:23">
      <c r="A893" s="49"/>
      <c r="B893" s="50"/>
      <c r="C893" s="50"/>
      <c r="D893" s="51"/>
      <c r="E893" s="51"/>
      <c r="F893" s="51"/>
      <c r="G893" s="4"/>
      <c r="H893" s="4"/>
      <c r="I893" s="7"/>
      <c r="J893" s="7"/>
      <c r="K893" s="7"/>
      <c r="L893" s="11" t="str">
        <f t="shared" si="26"/>
        <v>$0</v>
      </c>
      <c r="M893" s="37">
        <f t="shared" si="27"/>
        <v>0</v>
      </c>
      <c r="N893" s="41"/>
      <c r="O893" s="9"/>
      <c r="P893" s="90"/>
      <c r="Q893" s="102"/>
      <c r="R893" s="102"/>
      <c r="S893" s="51"/>
      <c r="T893" s="51"/>
      <c r="U893" s="51"/>
      <c r="V893" s="51"/>
      <c r="W893" s="51"/>
    </row>
    <row r="894" spans="1:23">
      <c r="A894" s="49"/>
      <c r="B894" s="50"/>
      <c r="C894" s="50"/>
      <c r="D894" s="51"/>
      <c r="E894" s="51"/>
      <c r="F894" s="51"/>
      <c r="G894" s="4"/>
      <c r="H894" s="4"/>
      <c r="I894" s="7"/>
      <c r="J894" s="7"/>
      <c r="K894" s="7"/>
      <c r="L894" s="11" t="str">
        <f t="shared" si="26"/>
        <v>$0</v>
      </c>
      <c r="M894" s="37">
        <f t="shared" si="27"/>
        <v>0</v>
      </c>
      <c r="N894" s="41"/>
      <c r="O894" s="9"/>
      <c r="P894" s="90"/>
      <c r="Q894" s="102"/>
      <c r="R894" s="102"/>
      <c r="S894" s="51"/>
      <c r="T894" s="51"/>
      <c r="U894" s="51"/>
      <c r="V894" s="51"/>
      <c r="W894" s="51"/>
    </row>
    <row r="895" spans="1:23">
      <c r="A895" s="49"/>
      <c r="B895" s="50"/>
      <c r="C895" s="50"/>
      <c r="D895" s="51"/>
      <c r="E895" s="51"/>
      <c r="F895" s="51"/>
      <c r="G895" s="4"/>
      <c r="H895" s="4"/>
      <c r="I895" s="7"/>
      <c r="J895" s="7"/>
      <c r="K895" s="7"/>
      <c r="L895" s="11" t="str">
        <f t="shared" si="26"/>
        <v>$0</v>
      </c>
      <c r="M895" s="37">
        <f t="shared" si="27"/>
        <v>0</v>
      </c>
      <c r="N895" s="41"/>
      <c r="O895" s="9"/>
      <c r="P895" s="90"/>
      <c r="Q895" s="102"/>
      <c r="R895" s="102"/>
      <c r="S895" s="51"/>
      <c r="T895" s="51"/>
      <c r="U895" s="51"/>
      <c r="V895" s="51"/>
      <c r="W895" s="51"/>
    </row>
    <row r="896" spans="1:23">
      <c r="A896" s="49"/>
      <c r="B896" s="50"/>
      <c r="C896" s="50"/>
      <c r="D896" s="51"/>
      <c r="E896" s="51"/>
      <c r="F896" s="51"/>
      <c r="G896" s="4"/>
      <c r="H896" s="4"/>
      <c r="I896" s="7"/>
      <c r="J896" s="7"/>
      <c r="K896" s="7"/>
      <c r="L896" s="11" t="str">
        <f t="shared" si="26"/>
        <v>$0</v>
      </c>
      <c r="M896" s="37">
        <f t="shared" si="27"/>
        <v>0</v>
      </c>
      <c r="N896" s="41"/>
      <c r="O896" s="9"/>
      <c r="P896" s="90"/>
      <c r="Q896" s="102"/>
      <c r="R896" s="102"/>
      <c r="S896" s="51"/>
      <c r="T896" s="51"/>
      <c r="U896" s="51"/>
      <c r="V896" s="51"/>
      <c r="W896" s="51"/>
    </row>
    <row r="897" spans="1:23">
      <c r="A897" s="49"/>
      <c r="B897" s="50"/>
      <c r="C897" s="50"/>
      <c r="D897" s="51"/>
      <c r="E897" s="51"/>
      <c r="F897" s="51"/>
      <c r="G897" s="4"/>
      <c r="H897" s="4"/>
      <c r="I897" s="7"/>
      <c r="J897" s="7"/>
      <c r="K897" s="7"/>
      <c r="L897" s="11" t="str">
        <f t="shared" si="26"/>
        <v>$0</v>
      </c>
      <c r="M897" s="37">
        <f t="shared" si="27"/>
        <v>0</v>
      </c>
      <c r="N897" s="41"/>
      <c r="O897" s="9"/>
      <c r="P897" s="90"/>
      <c r="Q897" s="102"/>
      <c r="R897" s="102"/>
      <c r="S897" s="51"/>
      <c r="T897" s="51"/>
      <c r="U897" s="51"/>
      <c r="V897" s="51"/>
      <c r="W897" s="51"/>
    </row>
    <row r="898" spans="1:23">
      <c r="A898" s="49"/>
      <c r="B898" s="50"/>
      <c r="C898" s="50"/>
      <c r="D898" s="51"/>
      <c r="E898" s="51"/>
      <c r="F898" s="51"/>
      <c r="G898" s="4"/>
      <c r="H898" s="4"/>
      <c r="I898" s="7"/>
      <c r="J898" s="7"/>
      <c r="K898" s="7"/>
      <c r="L898" s="11" t="str">
        <f t="shared" si="26"/>
        <v>$0</v>
      </c>
      <c r="M898" s="37">
        <f t="shared" si="27"/>
        <v>0</v>
      </c>
      <c r="N898" s="41"/>
      <c r="O898" s="9"/>
      <c r="P898" s="90"/>
      <c r="Q898" s="102"/>
      <c r="R898" s="102"/>
      <c r="S898" s="51"/>
      <c r="T898" s="51"/>
      <c r="U898" s="51"/>
      <c r="V898" s="51"/>
      <c r="W898" s="51"/>
    </row>
    <row r="899" spans="1:23">
      <c r="A899" s="49"/>
      <c r="B899" s="50"/>
      <c r="C899" s="50"/>
      <c r="D899" s="51"/>
      <c r="E899" s="51"/>
      <c r="F899" s="51"/>
      <c r="G899" s="4"/>
      <c r="H899" s="4"/>
      <c r="I899" s="7"/>
      <c r="J899" s="7"/>
      <c r="K899" s="7"/>
      <c r="L899" s="11" t="str">
        <f t="shared" si="26"/>
        <v>$0</v>
      </c>
      <c r="M899" s="37">
        <f t="shared" si="27"/>
        <v>0</v>
      </c>
      <c r="N899" s="41"/>
      <c r="O899" s="9"/>
      <c r="P899" s="90"/>
      <c r="Q899" s="102"/>
      <c r="R899" s="102"/>
      <c r="S899" s="51"/>
      <c r="T899" s="51"/>
      <c r="U899" s="51"/>
      <c r="V899" s="51"/>
      <c r="W899" s="51"/>
    </row>
    <row r="900" spans="1:23">
      <c r="A900" s="49"/>
      <c r="B900" s="50"/>
      <c r="C900" s="50"/>
      <c r="D900" s="51"/>
      <c r="E900" s="51"/>
      <c r="F900" s="51"/>
      <c r="G900" s="4"/>
      <c r="H900" s="4"/>
      <c r="I900" s="7"/>
      <c r="J900" s="7"/>
      <c r="K900" s="7"/>
      <c r="L900" s="11" t="str">
        <f t="shared" si="26"/>
        <v>$0</v>
      </c>
      <c r="M900" s="37">
        <f t="shared" si="27"/>
        <v>0</v>
      </c>
      <c r="N900" s="41"/>
      <c r="O900" s="9"/>
      <c r="P900" s="90"/>
      <c r="Q900" s="102"/>
      <c r="R900" s="102"/>
      <c r="S900" s="51"/>
      <c r="T900" s="51"/>
      <c r="U900" s="51"/>
      <c r="V900" s="51"/>
      <c r="W900" s="51"/>
    </row>
    <row r="901" spans="1:23">
      <c r="A901" s="49"/>
      <c r="B901" s="50"/>
      <c r="C901" s="50"/>
      <c r="D901" s="51"/>
      <c r="E901" s="51"/>
      <c r="F901" s="51"/>
      <c r="G901" s="4"/>
      <c r="H901" s="4"/>
      <c r="I901" s="7"/>
      <c r="J901" s="7"/>
      <c r="K901" s="7"/>
      <c r="L901" s="11" t="str">
        <f t="shared" si="26"/>
        <v>$0</v>
      </c>
      <c r="M901" s="37">
        <f t="shared" si="27"/>
        <v>0</v>
      </c>
      <c r="N901" s="41"/>
      <c r="O901" s="9"/>
      <c r="P901" s="90"/>
      <c r="Q901" s="102"/>
      <c r="R901" s="102"/>
      <c r="S901" s="51"/>
      <c r="T901" s="51"/>
      <c r="U901" s="51"/>
      <c r="V901" s="51"/>
      <c r="W901" s="51"/>
    </row>
    <row r="902" spans="1:23">
      <c r="A902" s="49"/>
      <c r="B902" s="50"/>
      <c r="C902" s="50"/>
      <c r="D902" s="51"/>
      <c r="E902" s="51"/>
      <c r="F902" s="51"/>
      <c r="G902" s="4"/>
      <c r="H902" s="4"/>
      <c r="I902" s="7"/>
      <c r="J902" s="7"/>
      <c r="K902" s="7"/>
      <c r="L902" s="11" t="str">
        <f t="shared" ref="L902:L965" si="28">IF(J902="0. Initiate","$51,000",IF(J902="1. Junior Member","$306,000",IF(J902="2. Member","$1,581,000",IF(J902="3. Senior Member","$0",IF(J902="4. Consul Initiate","$0","$0")))))</f>
        <v>$0</v>
      </c>
      <c r="M902" s="37">
        <f t="shared" ref="M902:M965" si="29">L902-N902</f>
        <v>0</v>
      </c>
      <c r="N902" s="41"/>
      <c r="O902" s="9"/>
      <c r="P902" s="90"/>
      <c r="Q902" s="102"/>
      <c r="R902" s="102"/>
      <c r="S902" s="51"/>
      <c r="T902" s="51"/>
      <c r="U902" s="51"/>
      <c r="V902" s="51"/>
      <c r="W902" s="51"/>
    </row>
    <row r="903" spans="1:23">
      <c r="A903" s="49"/>
      <c r="B903" s="50"/>
      <c r="C903" s="50"/>
      <c r="D903" s="51"/>
      <c r="E903" s="51"/>
      <c r="F903" s="51"/>
      <c r="G903" s="4"/>
      <c r="H903" s="4"/>
      <c r="I903" s="7"/>
      <c r="J903" s="7"/>
      <c r="K903" s="7"/>
      <c r="L903" s="11" t="str">
        <f t="shared" si="28"/>
        <v>$0</v>
      </c>
      <c r="M903" s="37">
        <f t="shared" si="29"/>
        <v>0</v>
      </c>
      <c r="N903" s="41"/>
      <c r="O903" s="9"/>
      <c r="P903" s="90"/>
      <c r="Q903" s="102"/>
      <c r="R903" s="102"/>
      <c r="S903" s="51"/>
      <c r="T903" s="51"/>
      <c r="U903" s="51"/>
      <c r="V903" s="51"/>
      <c r="W903" s="51"/>
    </row>
    <row r="904" spans="1:23">
      <c r="A904" s="49"/>
      <c r="B904" s="50"/>
      <c r="C904" s="50"/>
      <c r="D904" s="51"/>
      <c r="E904" s="51"/>
      <c r="F904" s="51"/>
      <c r="G904" s="4"/>
      <c r="H904" s="4"/>
      <c r="I904" s="7"/>
      <c r="J904" s="7"/>
      <c r="K904" s="7"/>
      <c r="L904" s="11" t="str">
        <f t="shared" si="28"/>
        <v>$0</v>
      </c>
      <c r="M904" s="37">
        <f t="shared" si="29"/>
        <v>0</v>
      </c>
      <c r="N904" s="41"/>
      <c r="O904" s="9"/>
      <c r="P904" s="90"/>
      <c r="Q904" s="102"/>
      <c r="R904" s="102"/>
      <c r="S904" s="51"/>
      <c r="T904" s="51"/>
      <c r="U904" s="51"/>
      <c r="V904" s="51"/>
      <c r="W904" s="51"/>
    </row>
    <row r="905" spans="1:23">
      <c r="A905" s="49"/>
      <c r="B905" s="50"/>
      <c r="C905" s="50"/>
      <c r="D905" s="51"/>
      <c r="E905" s="51"/>
      <c r="F905" s="51"/>
      <c r="G905" s="4"/>
      <c r="H905" s="4"/>
      <c r="I905" s="7"/>
      <c r="J905" s="7"/>
      <c r="K905" s="7"/>
      <c r="L905" s="11" t="str">
        <f t="shared" si="28"/>
        <v>$0</v>
      </c>
      <c r="M905" s="37">
        <f t="shared" si="29"/>
        <v>0</v>
      </c>
      <c r="N905" s="41"/>
      <c r="O905" s="9"/>
      <c r="P905" s="90"/>
      <c r="Q905" s="102"/>
      <c r="R905" s="102"/>
      <c r="S905" s="51"/>
      <c r="T905" s="51"/>
      <c r="U905" s="51"/>
      <c r="V905" s="51"/>
      <c r="W905" s="51"/>
    </row>
    <row r="906" spans="1:23">
      <c r="A906" s="49"/>
      <c r="B906" s="50"/>
      <c r="C906" s="50"/>
      <c r="D906" s="51"/>
      <c r="E906" s="51"/>
      <c r="F906" s="51"/>
      <c r="G906" s="4"/>
      <c r="H906" s="4"/>
      <c r="I906" s="7"/>
      <c r="J906" s="7"/>
      <c r="K906" s="7"/>
      <c r="L906" s="11" t="str">
        <f t="shared" si="28"/>
        <v>$0</v>
      </c>
      <c r="M906" s="37">
        <f t="shared" si="29"/>
        <v>0</v>
      </c>
      <c r="N906" s="41"/>
      <c r="O906" s="9"/>
      <c r="P906" s="90"/>
      <c r="Q906" s="102"/>
      <c r="R906" s="102"/>
      <c r="S906" s="51"/>
      <c r="T906" s="51"/>
      <c r="U906" s="51"/>
      <c r="V906" s="51"/>
      <c r="W906" s="51"/>
    </row>
    <row r="907" spans="1:23">
      <c r="A907" s="49"/>
      <c r="B907" s="50"/>
      <c r="C907" s="50"/>
      <c r="D907" s="51"/>
      <c r="E907" s="51"/>
      <c r="F907" s="51"/>
      <c r="G907" s="4"/>
      <c r="H907" s="4"/>
      <c r="I907" s="7"/>
      <c r="J907" s="7"/>
      <c r="K907" s="7"/>
      <c r="L907" s="11" t="str">
        <f t="shared" si="28"/>
        <v>$0</v>
      </c>
      <c r="M907" s="37">
        <f t="shared" si="29"/>
        <v>0</v>
      </c>
      <c r="N907" s="41"/>
      <c r="O907" s="9"/>
      <c r="P907" s="90"/>
      <c r="Q907" s="102"/>
      <c r="R907" s="102"/>
      <c r="S907" s="51"/>
      <c r="T907" s="51"/>
      <c r="U907" s="51"/>
      <c r="V907" s="51"/>
      <c r="W907" s="51"/>
    </row>
    <row r="908" spans="1:23">
      <c r="A908" s="49"/>
      <c r="B908" s="50"/>
      <c r="C908" s="50"/>
      <c r="D908" s="51"/>
      <c r="E908" s="51"/>
      <c r="F908" s="51"/>
      <c r="G908" s="4"/>
      <c r="H908" s="4"/>
      <c r="I908" s="7"/>
      <c r="J908" s="7"/>
      <c r="K908" s="7"/>
      <c r="L908" s="11" t="str">
        <f t="shared" si="28"/>
        <v>$0</v>
      </c>
      <c r="M908" s="37">
        <f t="shared" si="29"/>
        <v>0</v>
      </c>
      <c r="N908" s="41"/>
      <c r="O908" s="9"/>
      <c r="P908" s="90"/>
      <c r="Q908" s="102"/>
      <c r="R908" s="102"/>
      <c r="S908" s="51"/>
      <c r="T908" s="51"/>
      <c r="U908" s="51"/>
      <c r="V908" s="51"/>
      <c r="W908" s="51"/>
    </row>
    <row r="909" spans="1:23">
      <c r="A909" s="49"/>
      <c r="B909" s="50"/>
      <c r="C909" s="50"/>
      <c r="D909" s="51"/>
      <c r="E909" s="51"/>
      <c r="F909" s="51"/>
      <c r="G909" s="4"/>
      <c r="H909" s="4"/>
      <c r="I909" s="7"/>
      <c r="J909" s="7"/>
      <c r="K909" s="7"/>
      <c r="L909" s="11" t="str">
        <f t="shared" si="28"/>
        <v>$0</v>
      </c>
      <c r="M909" s="37">
        <f t="shared" si="29"/>
        <v>0</v>
      </c>
      <c r="N909" s="41"/>
      <c r="O909" s="9"/>
      <c r="P909" s="90"/>
      <c r="Q909" s="102"/>
      <c r="R909" s="102"/>
      <c r="S909" s="51"/>
      <c r="T909" s="51"/>
      <c r="U909" s="51"/>
      <c r="V909" s="51"/>
      <c r="W909" s="51"/>
    </row>
    <row r="910" spans="1:23">
      <c r="A910" s="49"/>
      <c r="B910" s="50"/>
      <c r="C910" s="50"/>
      <c r="D910" s="51"/>
      <c r="E910" s="51"/>
      <c r="F910" s="51"/>
      <c r="G910" s="4"/>
      <c r="H910" s="4"/>
      <c r="I910" s="7"/>
      <c r="J910" s="7"/>
      <c r="K910" s="7"/>
      <c r="L910" s="11" t="str">
        <f t="shared" si="28"/>
        <v>$0</v>
      </c>
      <c r="M910" s="37">
        <f t="shared" si="29"/>
        <v>0</v>
      </c>
      <c r="N910" s="41"/>
      <c r="O910" s="9"/>
      <c r="P910" s="90"/>
      <c r="Q910" s="102"/>
      <c r="R910" s="102"/>
      <c r="S910" s="51"/>
      <c r="T910" s="51"/>
      <c r="U910" s="51"/>
      <c r="V910" s="51"/>
      <c r="W910" s="51"/>
    </row>
    <row r="911" spans="1:23">
      <c r="A911" s="49"/>
      <c r="B911" s="50"/>
      <c r="C911" s="50"/>
      <c r="D911" s="51"/>
      <c r="E911" s="51"/>
      <c r="F911" s="51"/>
      <c r="G911" s="4"/>
      <c r="H911" s="4"/>
      <c r="I911" s="7"/>
      <c r="J911" s="7"/>
      <c r="K911" s="7"/>
      <c r="L911" s="11" t="str">
        <f t="shared" si="28"/>
        <v>$0</v>
      </c>
      <c r="M911" s="37">
        <f t="shared" si="29"/>
        <v>0</v>
      </c>
      <c r="N911" s="41"/>
      <c r="O911" s="9"/>
      <c r="P911" s="90"/>
      <c r="Q911" s="102"/>
      <c r="R911" s="102"/>
      <c r="S911" s="51"/>
      <c r="T911" s="51"/>
      <c r="U911" s="51"/>
      <c r="V911" s="51"/>
      <c r="W911" s="51"/>
    </row>
    <row r="912" spans="1:23">
      <c r="A912" s="49"/>
      <c r="B912" s="50"/>
      <c r="C912" s="50"/>
      <c r="D912" s="51"/>
      <c r="E912" s="51"/>
      <c r="F912" s="51"/>
      <c r="G912" s="4"/>
      <c r="H912" s="4"/>
      <c r="I912" s="7"/>
      <c r="J912" s="7"/>
      <c r="K912" s="7"/>
      <c r="L912" s="11" t="str">
        <f t="shared" si="28"/>
        <v>$0</v>
      </c>
      <c r="M912" s="37">
        <f t="shared" si="29"/>
        <v>0</v>
      </c>
      <c r="N912" s="41"/>
      <c r="O912" s="9"/>
      <c r="P912" s="90"/>
      <c r="Q912" s="102"/>
      <c r="R912" s="102"/>
      <c r="S912" s="51"/>
      <c r="T912" s="51"/>
      <c r="U912" s="51"/>
      <c r="V912" s="51"/>
      <c r="W912" s="51"/>
    </row>
    <row r="913" spans="1:23">
      <c r="A913" s="49"/>
      <c r="B913" s="50"/>
      <c r="C913" s="50"/>
      <c r="D913" s="51"/>
      <c r="E913" s="51"/>
      <c r="F913" s="51"/>
      <c r="G913" s="4"/>
      <c r="H913" s="4"/>
      <c r="I913" s="7"/>
      <c r="J913" s="7"/>
      <c r="K913" s="7"/>
      <c r="L913" s="11" t="str">
        <f t="shared" si="28"/>
        <v>$0</v>
      </c>
      <c r="M913" s="37">
        <f t="shared" si="29"/>
        <v>0</v>
      </c>
      <c r="N913" s="41"/>
      <c r="O913" s="9"/>
      <c r="P913" s="90"/>
      <c r="Q913" s="102"/>
      <c r="R913" s="102"/>
      <c r="S913" s="51"/>
      <c r="T913" s="51"/>
      <c r="U913" s="51"/>
      <c r="V913" s="51"/>
      <c r="W913" s="51"/>
    </row>
    <row r="914" spans="1:23">
      <c r="A914" s="49"/>
      <c r="B914" s="50"/>
      <c r="C914" s="50"/>
      <c r="D914" s="51"/>
      <c r="E914" s="51"/>
      <c r="F914" s="51"/>
      <c r="G914" s="4"/>
      <c r="H914" s="4"/>
      <c r="I914" s="7"/>
      <c r="J914" s="7"/>
      <c r="K914" s="7"/>
      <c r="L914" s="11" t="str">
        <f t="shared" si="28"/>
        <v>$0</v>
      </c>
      <c r="M914" s="37">
        <f t="shared" si="29"/>
        <v>0</v>
      </c>
      <c r="N914" s="41"/>
      <c r="O914" s="9"/>
      <c r="P914" s="90"/>
      <c r="Q914" s="102"/>
      <c r="R914" s="102"/>
      <c r="S914" s="51"/>
      <c r="T914" s="51"/>
      <c r="U914" s="51"/>
      <c r="V914" s="51"/>
      <c r="W914" s="51"/>
    </row>
    <row r="915" spans="1:23">
      <c r="A915" s="49"/>
      <c r="B915" s="50"/>
      <c r="C915" s="50"/>
      <c r="D915" s="51"/>
      <c r="E915" s="51"/>
      <c r="F915" s="51"/>
      <c r="G915" s="4"/>
      <c r="H915" s="4"/>
      <c r="I915" s="7"/>
      <c r="J915" s="7"/>
      <c r="K915" s="7"/>
      <c r="L915" s="11" t="str">
        <f t="shared" si="28"/>
        <v>$0</v>
      </c>
      <c r="M915" s="37">
        <f t="shared" si="29"/>
        <v>0</v>
      </c>
      <c r="N915" s="41"/>
      <c r="O915" s="9"/>
      <c r="P915" s="90"/>
      <c r="Q915" s="102"/>
      <c r="R915" s="102"/>
      <c r="S915" s="51"/>
      <c r="T915" s="51"/>
      <c r="U915" s="51"/>
      <c r="V915" s="51"/>
      <c r="W915" s="51"/>
    </row>
    <row r="916" spans="1:23">
      <c r="A916" s="49"/>
      <c r="B916" s="50"/>
      <c r="C916" s="50"/>
      <c r="D916" s="51"/>
      <c r="E916" s="51"/>
      <c r="F916" s="51"/>
      <c r="G916" s="4"/>
      <c r="H916" s="4"/>
      <c r="I916" s="7"/>
      <c r="J916" s="7"/>
      <c r="K916" s="7"/>
      <c r="L916" s="11" t="str">
        <f t="shared" si="28"/>
        <v>$0</v>
      </c>
      <c r="M916" s="37">
        <f t="shared" si="29"/>
        <v>0</v>
      </c>
      <c r="N916" s="41"/>
      <c r="O916" s="9"/>
      <c r="P916" s="90"/>
      <c r="Q916" s="102"/>
      <c r="R916" s="102"/>
      <c r="S916" s="51"/>
      <c r="T916" s="51"/>
      <c r="U916" s="51"/>
      <c r="V916" s="51"/>
      <c r="W916" s="51"/>
    </row>
    <row r="917" spans="1:23">
      <c r="A917" s="49"/>
      <c r="B917" s="50"/>
      <c r="C917" s="50"/>
      <c r="D917" s="51"/>
      <c r="E917" s="51"/>
      <c r="F917" s="51"/>
      <c r="G917" s="4"/>
      <c r="H917" s="4"/>
      <c r="I917" s="7"/>
      <c r="J917" s="7"/>
      <c r="K917" s="7"/>
      <c r="L917" s="11" t="str">
        <f t="shared" si="28"/>
        <v>$0</v>
      </c>
      <c r="M917" s="37">
        <f t="shared" si="29"/>
        <v>0</v>
      </c>
      <c r="N917" s="41"/>
      <c r="O917" s="9"/>
      <c r="P917" s="90"/>
      <c r="Q917" s="102"/>
      <c r="R917" s="102"/>
      <c r="S917" s="51"/>
      <c r="T917" s="51"/>
      <c r="U917" s="51"/>
      <c r="V917" s="51"/>
      <c r="W917" s="51"/>
    </row>
    <row r="918" spans="1:23">
      <c r="A918" s="49"/>
      <c r="B918" s="50"/>
      <c r="C918" s="50"/>
      <c r="D918" s="51"/>
      <c r="E918" s="51"/>
      <c r="F918" s="51"/>
      <c r="G918" s="4"/>
      <c r="H918" s="4"/>
      <c r="I918" s="7"/>
      <c r="J918" s="7"/>
      <c r="K918" s="7"/>
      <c r="L918" s="11" t="str">
        <f t="shared" si="28"/>
        <v>$0</v>
      </c>
      <c r="M918" s="37">
        <f t="shared" si="29"/>
        <v>0</v>
      </c>
      <c r="N918" s="41"/>
      <c r="O918" s="9"/>
      <c r="P918" s="90"/>
      <c r="Q918" s="102"/>
      <c r="R918" s="102"/>
      <c r="S918" s="51"/>
      <c r="T918" s="51"/>
      <c r="U918" s="51"/>
      <c r="V918" s="51"/>
      <c r="W918" s="51"/>
    </row>
    <row r="919" spans="1:23">
      <c r="A919" s="49"/>
      <c r="B919" s="50"/>
      <c r="C919" s="50"/>
      <c r="D919" s="51"/>
      <c r="E919" s="51"/>
      <c r="F919" s="51"/>
      <c r="G919" s="4"/>
      <c r="H919" s="4"/>
      <c r="I919" s="7"/>
      <c r="J919" s="7"/>
      <c r="K919" s="7"/>
      <c r="L919" s="11" t="str">
        <f t="shared" si="28"/>
        <v>$0</v>
      </c>
      <c r="M919" s="37">
        <f t="shared" si="29"/>
        <v>0</v>
      </c>
      <c r="N919" s="41"/>
      <c r="O919" s="9"/>
      <c r="P919" s="90"/>
      <c r="Q919" s="102"/>
      <c r="R919" s="102"/>
      <c r="S919" s="51"/>
      <c r="T919" s="51"/>
      <c r="U919" s="51"/>
      <c r="V919" s="51"/>
      <c r="W919" s="51"/>
    </row>
    <row r="920" spans="1:23">
      <c r="A920" s="49"/>
      <c r="B920" s="50"/>
      <c r="C920" s="50"/>
      <c r="D920" s="51"/>
      <c r="E920" s="51"/>
      <c r="F920" s="51"/>
      <c r="G920" s="4"/>
      <c r="H920" s="4"/>
      <c r="I920" s="7"/>
      <c r="J920" s="7"/>
      <c r="K920" s="7"/>
      <c r="L920" s="11" t="str">
        <f t="shared" si="28"/>
        <v>$0</v>
      </c>
      <c r="M920" s="37">
        <f t="shared" si="29"/>
        <v>0</v>
      </c>
      <c r="N920" s="41"/>
      <c r="O920" s="9"/>
      <c r="P920" s="90"/>
      <c r="Q920" s="102"/>
      <c r="R920" s="102"/>
      <c r="S920" s="51"/>
      <c r="T920" s="51"/>
      <c r="U920" s="51"/>
      <c r="V920" s="51"/>
      <c r="W920" s="51"/>
    </row>
    <row r="921" spans="1:23">
      <c r="A921" s="49"/>
      <c r="B921" s="50"/>
      <c r="C921" s="50"/>
      <c r="D921" s="51"/>
      <c r="E921" s="51"/>
      <c r="F921" s="51"/>
      <c r="G921" s="4"/>
      <c r="H921" s="4"/>
      <c r="I921" s="7"/>
      <c r="J921" s="7"/>
      <c r="K921" s="7"/>
      <c r="L921" s="11" t="str">
        <f t="shared" si="28"/>
        <v>$0</v>
      </c>
      <c r="M921" s="37">
        <f t="shared" si="29"/>
        <v>0</v>
      </c>
      <c r="N921" s="41"/>
      <c r="O921" s="9"/>
      <c r="P921" s="90"/>
      <c r="Q921" s="102"/>
      <c r="R921" s="102"/>
      <c r="S921" s="51"/>
      <c r="T921" s="51"/>
      <c r="U921" s="51"/>
      <c r="V921" s="51"/>
      <c r="W921" s="51"/>
    </row>
    <row r="922" spans="1:23">
      <c r="A922" s="49"/>
      <c r="B922" s="50"/>
      <c r="C922" s="50"/>
      <c r="D922" s="51"/>
      <c r="E922" s="51"/>
      <c r="F922" s="51"/>
      <c r="G922" s="4"/>
      <c r="H922" s="4"/>
      <c r="I922" s="7"/>
      <c r="J922" s="7"/>
      <c r="K922" s="7"/>
      <c r="L922" s="11" t="str">
        <f t="shared" si="28"/>
        <v>$0</v>
      </c>
      <c r="M922" s="37">
        <f t="shared" si="29"/>
        <v>0</v>
      </c>
      <c r="N922" s="41"/>
      <c r="O922" s="9"/>
      <c r="P922" s="90"/>
      <c r="Q922" s="102"/>
      <c r="R922" s="102"/>
      <c r="S922" s="51"/>
      <c r="T922" s="51"/>
      <c r="U922" s="51"/>
      <c r="V922" s="51"/>
      <c r="W922" s="51"/>
    </row>
    <row r="923" spans="1:23">
      <c r="A923" s="49"/>
      <c r="B923" s="50"/>
      <c r="C923" s="50"/>
      <c r="D923" s="51"/>
      <c r="E923" s="51"/>
      <c r="F923" s="51"/>
      <c r="G923" s="4"/>
      <c r="H923" s="4"/>
      <c r="I923" s="7"/>
      <c r="J923" s="7"/>
      <c r="K923" s="7"/>
      <c r="L923" s="11" t="str">
        <f t="shared" si="28"/>
        <v>$0</v>
      </c>
      <c r="M923" s="37">
        <f t="shared" si="29"/>
        <v>0</v>
      </c>
      <c r="N923" s="41"/>
      <c r="O923" s="9"/>
      <c r="P923" s="90"/>
      <c r="Q923" s="102"/>
      <c r="R923" s="102"/>
      <c r="S923" s="51"/>
      <c r="T923" s="51"/>
      <c r="U923" s="51"/>
      <c r="V923" s="51"/>
      <c r="W923" s="51"/>
    </row>
    <row r="924" spans="1:23">
      <c r="A924" s="49"/>
      <c r="B924" s="50"/>
      <c r="C924" s="50"/>
      <c r="D924" s="51"/>
      <c r="E924" s="51"/>
      <c r="F924" s="51"/>
      <c r="G924" s="4"/>
      <c r="H924" s="4"/>
      <c r="I924" s="7"/>
      <c r="J924" s="7"/>
      <c r="K924" s="7"/>
      <c r="L924" s="11" t="str">
        <f t="shared" si="28"/>
        <v>$0</v>
      </c>
      <c r="M924" s="37">
        <f t="shared" si="29"/>
        <v>0</v>
      </c>
      <c r="N924" s="41"/>
      <c r="O924" s="9"/>
      <c r="P924" s="90"/>
      <c r="Q924" s="102"/>
      <c r="R924" s="102"/>
      <c r="S924" s="51"/>
      <c r="T924" s="51"/>
      <c r="U924" s="51"/>
      <c r="V924" s="51"/>
      <c r="W924" s="51"/>
    </row>
    <row r="925" spans="1:23">
      <c r="A925" s="49"/>
      <c r="B925" s="50"/>
      <c r="C925" s="50"/>
      <c r="D925" s="51"/>
      <c r="E925" s="51"/>
      <c r="F925" s="51"/>
      <c r="G925" s="4"/>
      <c r="H925" s="4"/>
      <c r="I925" s="7"/>
      <c r="J925" s="7"/>
      <c r="K925" s="7"/>
      <c r="L925" s="11" t="str">
        <f t="shared" si="28"/>
        <v>$0</v>
      </c>
      <c r="M925" s="37">
        <f t="shared" si="29"/>
        <v>0</v>
      </c>
      <c r="N925" s="41"/>
      <c r="O925" s="9"/>
      <c r="P925" s="90"/>
      <c r="Q925" s="102"/>
      <c r="R925" s="102"/>
      <c r="S925" s="51"/>
      <c r="T925" s="51"/>
      <c r="U925" s="51"/>
      <c r="V925" s="51"/>
      <c r="W925" s="51"/>
    </row>
    <row r="926" spans="1:23">
      <c r="A926" s="49"/>
      <c r="B926" s="50"/>
      <c r="C926" s="50"/>
      <c r="D926" s="51"/>
      <c r="E926" s="51"/>
      <c r="F926" s="51"/>
      <c r="G926" s="4"/>
      <c r="H926" s="4"/>
      <c r="I926" s="7"/>
      <c r="J926" s="7"/>
      <c r="K926" s="7"/>
      <c r="L926" s="11" t="str">
        <f t="shared" si="28"/>
        <v>$0</v>
      </c>
      <c r="M926" s="37">
        <f t="shared" si="29"/>
        <v>0</v>
      </c>
      <c r="N926" s="41"/>
      <c r="O926" s="9"/>
      <c r="P926" s="90"/>
      <c r="Q926" s="102"/>
      <c r="R926" s="102"/>
      <c r="S926" s="51"/>
      <c r="T926" s="51"/>
      <c r="U926" s="51"/>
      <c r="V926" s="51"/>
      <c r="W926" s="51"/>
    </row>
    <row r="927" spans="1:23">
      <c r="A927" s="49"/>
      <c r="B927" s="50"/>
      <c r="C927" s="50"/>
      <c r="D927" s="51"/>
      <c r="E927" s="51"/>
      <c r="F927" s="51"/>
      <c r="G927" s="4"/>
      <c r="H927" s="4"/>
      <c r="I927" s="7"/>
      <c r="J927" s="7"/>
      <c r="K927" s="7"/>
      <c r="L927" s="11" t="str">
        <f t="shared" si="28"/>
        <v>$0</v>
      </c>
      <c r="M927" s="37">
        <f t="shared" si="29"/>
        <v>0</v>
      </c>
      <c r="N927" s="41"/>
      <c r="O927" s="9"/>
      <c r="P927" s="90"/>
      <c r="Q927" s="102"/>
      <c r="R927" s="102"/>
      <c r="S927" s="51"/>
      <c r="T927" s="51"/>
      <c r="U927" s="51"/>
      <c r="V927" s="51"/>
      <c r="W927" s="51"/>
    </row>
    <row r="928" spans="1:23">
      <c r="A928" s="49"/>
      <c r="B928" s="50"/>
      <c r="C928" s="50"/>
      <c r="D928" s="51"/>
      <c r="E928" s="51"/>
      <c r="F928" s="51"/>
      <c r="G928" s="4"/>
      <c r="H928" s="4"/>
      <c r="I928" s="7"/>
      <c r="J928" s="7"/>
      <c r="K928" s="7"/>
      <c r="L928" s="11" t="str">
        <f t="shared" si="28"/>
        <v>$0</v>
      </c>
      <c r="M928" s="37">
        <f t="shared" si="29"/>
        <v>0</v>
      </c>
      <c r="N928" s="41"/>
      <c r="O928" s="9"/>
      <c r="P928" s="90"/>
      <c r="Q928" s="102"/>
      <c r="R928" s="102"/>
      <c r="S928" s="51"/>
      <c r="T928" s="51"/>
      <c r="U928" s="51"/>
      <c r="V928" s="51"/>
      <c r="W928" s="51"/>
    </row>
    <row r="929" spans="1:23">
      <c r="A929" s="49"/>
      <c r="B929" s="50"/>
      <c r="C929" s="50"/>
      <c r="D929" s="51"/>
      <c r="E929" s="51"/>
      <c r="F929" s="51"/>
      <c r="G929" s="4"/>
      <c r="H929" s="4"/>
      <c r="I929" s="7"/>
      <c r="J929" s="7"/>
      <c r="K929" s="7"/>
      <c r="L929" s="11" t="str">
        <f t="shared" si="28"/>
        <v>$0</v>
      </c>
      <c r="M929" s="37">
        <f t="shared" si="29"/>
        <v>0</v>
      </c>
      <c r="N929" s="41"/>
      <c r="O929" s="9"/>
      <c r="P929" s="90"/>
      <c r="Q929" s="102"/>
      <c r="R929" s="102"/>
      <c r="S929" s="51"/>
      <c r="T929" s="51"/>
      <c r="U929" s="51"/>
      <c r="V929" s="51"/>
      <c r="W929" s="51"/>
    </row>
    <row r="930" spans="1:23">
      <c r="A930" s="49"/>
      <c r="B930" s="50"/>
      <c r="C930" s="50"/>
      <c r="D930" s="51"/>
      <c r="E930" s="51"/>
      <c r="F930" s="51"/>
      <c r="G930" s="4"/>
      <c r="H930" s="4"/>
      <c r="I930" s="7"/>
      <c r="J930" s="7"/>
      <c r="K930" s="7"/>
      <c r="L930" s="11" t="str">
        <f t="shared" si="28"/>
        <v>$0</v>
      </c>
      <c r="M930" s="37">
        <f t="shared" si="29"/>
        <v>0</v>
      </c>
      <c r="N930" s="41"/>
      <c r="O930" s="9"/>
      <c r="P930" s="90"/>
      <c r="Q930" s="102"/>
      <c r="R930" s="102"/>
      <c r="S930" s="51"/>
      <c r="T930" s="51"/>
      <c r="U930" s="51"/>
      <c r="V930" s="51"/>
      <c r="W930" s="51"/>
    </row>
    <row r="931" spans="1:23">
      <c r="A931" s="49"/>
      <c r="B931" s="50"/>
      <c r="C931" s="50"/>
      <c r="D931" s="51"/>
      <c r="E931" s="51"/>
      <c r="F931" s="51"/>
      <c r="G931" s="4"/>
      <c r="H931" s="4"/>
      <c r="I931" s="7"/>
      <c r="J931" s="7"/>
      <c r="K931" s="7"/>
      <c r="L931" s="11" t="str">
        <f t="shared" si="28"/>
        <v>$0</v>
      </c>
      <c r="M931" s="37">
        <f t="shared" si="29"/>
        <v>0</v>
      </c>
      <c r="N931" s="41"/>
      <c r="O931" s="9"/>
      <c r="P931" s="90"/>
      <c r="Q931" s="102"/>
      <c r="R931" s="102"/>
      <c r="S931" s="51"/>
      <c r="T931" s="51"/>
      <c r="U931" s="51"/>
      <c r="V931" s="51"/>
      <c r="W931" s="51"/>
    </row>
    <row r="932" spans="1:23">
      <c r="A932" s="49"/>
      <c r="B932" s="50"/>
      <c r="C932" s="50"/>
      <c r="D932" s="51"/>
      <c r="E932" s="51"/>
      <c r="F932" s="51"/>
      <c r="G932" s="4"/>
      <c r="H932" s="4"/>
      <c r="I932" s="7"/>
      <c r="J932" s="7"/>
      <c r="K932" s="7"/>
      <c r="L932" s="11" t="str">
        <f t="shared" si="28"/>
        <v>$0</v>
      </c>
      <c r="M932" s="37">
        <f t="shared" si="29"/>
        <v>0</v>
      </c>
      <c r="N932" s="41"/>
      <c r="O932" s="9"/>
      <c r="P932" s="90"/>
      <c r="Q932" s="102"/>
      <c r="R932" s="102"/>
      <c r="S932" s="51"/>
      <c r="T932" s="51"/>
      <c r="U932" s="51"/>
      <c r="V932" s="51"/>
      <c r="W932" s="51"/>
    </row>
    <row r="933" spans="1:23">
      <c r="A933" s="49"/>
      <c r="B933" s="50"/>
      <c r="C933" s="50"/>
      <c r="D933" s="51"/>
      <c r="E933" s="51"/>
      <c r="F933" s="51"/>
      <c r="G933" s="4"/>
      <c r="H933" s="4"/>
      <c r="I933" s="7"/>
      <c r="J933" s="7"/>
      <c r="K933" s="7"/>
      <c r="L933" s="11" t="str">
        <f t="shared" si="28"/>
        <v>$0</v>
      </c>
      <c r="M933" s="37">
        <f t="shared" si="29"/>
        <v>0</v>
      </c>
      <c r="N933" s="41"/>
      <c r="O933" s="9"/>
      <c r="P933" s="90"/>
      <c r="Q933" s="102"/>
      <c r="R933" s="102"/>
      <c r="S933" s="51"/>
      <c r="T933" s="51"/>
      <c r="U933" s="51"/>
      <c r="V933" s="51"/>
      <c r="W933" s="51"/>
    </row>
    <row r="934" spans="1:23">
      <c r="A934" s="49"/>
      <c r="B934" s="50"/>
      <c r="C934" s="50"/>
      <c r="D934" s="51"/>
      <c r="E934" s="51"/>
      <c r="F934" s="51"/>
      <c r="G934" s="4"/>
      <c r="H934" s="4"/>
      <c r="I934" s="7"/>
      <c r="J934" s="7"/>
      <c r="K934" s="7"/>
      <c r="L934" s="11" t="str">
        <f t="shared" si="28"/>
        <v>$0</v>
      </c>
      <c r="M934" s="37">
        <f t="shared" si="29"/>
        <v>0</v>
      </c>
      <c r="N934" s="41"/>
      <c r="O934" s="9"/>
      <c r="P934" s="90"/>
      <c r="Q934" s="102"/>
      <c r="R934" s="102"/>
      <c r="S934" s="51"/>
      <c r="T934" s="51"/>
      <c r="U934" s="51"/>
      <c r="V934" s="51"/>
      <c r="W934" s="51"/>
    </row>
    <row r="935" spans="1:23">
      <c r="A935" s="49"/>
      <c r="B935" s="50"/>
      <c r="C935" s="50"/>
      <c r="D935" s="51"/>
      <c r="E935" s="51"/>
      <c r="F935" s="51"/>
      <c r="G935" s="4"/>
      <c r="H935" s="4"/>
      <c r="I935" s="7"/>
      <c r="J935" s="7"/>
      <c r="K935" s="7"/>
      <c r="L935" s="11" t="str">
        <f t="shared" si="28"/>
        <v>$0</v>
      </c>
      <c r="M935" s="37">
        <f t="shared" si="29"/>
        <v>0</v>
      </c>
      <c r="N935" s="41"/>
      <c r="O935" s="9"/>
      <c r="P935" s="90"/>
      <c r="Q935" s="102"/>
      <c r="R935" s="102"/>
      <c r="S935" s="51"/>
      <c r="T935" s="51"/>
      <c r="U935" s="51"/>
      <c r="V935" s="51"/>
      <c r="W935" s="51"/>
    </row>
    <row r="936" spans="1:23">
      <c r="A936" s="49"/>
      <c r="B936" s="50"/>
      <c r="C936" s="50"/>
      <c r="D936" s="51"/>
      <c r="E936" s="51"/>
      <c r="F936" s="51"/>
      <c r="G936" s="4"/>
      <c r="H936" s="4"/>
      <c r="I936" s="7"/>
      <c r="J936" s="7"/>
      <c r="K936" s="7"/>
      <c r="L936" s="11" t="str">
        <f t="shared" si="28"/>
        <v>$0</v>
      </c>
      <c r="M936" s="37">
        <f t="shared" si="29"/>
        <v>0</v>
      </c>
      <c r="N936" s="41"/>
      <c r="O936" s="9"/>
      <c r="P936" s="90"/>
      <c r="Q936" s="102"/>
      <c r="R936" s="102"/>
      <c r="S936" s="51"/>
      <c r="T936" s="51"/>
      <c r="U936" s="51"/>
      <c r="V936" s="51"/>
      <c r="W936" s="51"/>
    </row>
    <row r="937" spans="1:23">
      <c r="A937" s="49"/>
      <c r="B937" s="50"/>
      <c r="C937" s="50"/>
      <c r="D937" s="51"/>
      <c r="E937" s="51"/>
      <c r="F937" s="51"/>
      <c r="G937" s="4"/>
      <c r="H937" s="4"/>
      <c r="I937" s="7"/>
      <c r="J937" s="7"/>
      <c r="K937" s="7"/>
      <c r="L937" s="11" t="str">
        <f t="shared" si="28"/>
        <v>$0</v>
      </c>
      <c r="M937" s="37">
        <f t="shared" si="29"/>
        <v>0</v>
      </c>
      <c r="N937" s="41"/>
      <c r="O937" s="9"/>
      <c r="P937" s="90"/>
      <c r="Q937" s="102"/>
      <c r="R937" s="102"/>
      <c r="S937" s="51"/>
      <c r="T937" s="51"/>
      <c r="U937" s="51"/>
      <c r="V937" s="51"/>
      <c r="W937" s="51"/>
    </row>
    <row r="938" spans="1:23">
      <c r="A938" s="49"/>
      <c r="B938" s="50"/>
      <c r="C938" s="50"/>
      <c r="D938" s="51"/>
      <c r="E938" s="51"/>
      <c r="F938" s="51"/>
      <c r="G938" s="4"/>
      <c r="H938" s="4"/>
      <c r="I938" s="7"/>
      <c r="J938" s="7"/>
      <c r="K938" s="7"/>
      <c r="L938" s="11" t="str">
        <f t="shared" si="28"/>
        <v>$0</v>
      </c>
      <c r="M938" s="37">
        <f t="shared" si="29"/>
        <v>0</v>
      </c>
      <c r="N938" s="41"/>
      <c r="O938" s="9"/>
      <c r="P938" s="90"/>
      <c r="Q938" s="102"/>
      <c r="R938" s="102"/>
      <c r="S938" s="51"/>
      <c r="T938" s="51"/>
      <c r="U938" s="51"/>
      <c r="V938" s="51"/>
      <c r="W938" s="51"/>
    </row>
    <row r="939" spans="1:23">
      <c r="A939" s="49"/>
      <c r="B939" s="50"/>
      <c r="C939" s="50"/>
      <c r="D939" s="51"/>
      <c r="E939" s="51"/>
      <c r="F939" s="51"/>
      <c r="G939" s="4"/>
      <c r="H939" s="4"/>
      <c r="I939" s="7"/>
      <c r="J939" s="7"/>
      <c r="K939" s="7"/>
      <c r="L939" s="11" t="str">
        <f t="shared" si="28"/>
        <v>$0</v>
      </c>
      <c r="M939" s="37">
        <f t="shared" si="29"/>
        <v>0</v>
      </c>
      <c r="N939" s="41"/>
      <c r="O939" s="9"/>
      <c r="P939" s="90"/>
      <c r="Q939" s="102"/>
      <c r="R939" s="102"/>
      <c r="S939" s="51"/>
      <c r="T939" s="51"/>
      <c r="U939" s="51"/>
      <c r="V939" s="51"/>
      <c r="W939" s="51"/>
    </row>
    <row r="940" spans="1:23">
      <c r="A940" s="49"/>
      <c r="B940" s="50"/>
      <c r="C940" s="50"/>
      <c r="D940" s="51"/>
      <c r="E940" s="51"/>
      <c r="F940" s="51"/>
      <c r="G940" s="4"/>
      <c r="H940" s="4"/>
      <c r="I940" s="7"/>
      <c r="J940" s="7"/>
      <c r="K940" s="7"/>
      <c r="L940" s="11" t="str">
        <f t="shared" si="28"/>
        <v>$0</v>
      </c>
      <c r="M940" s="37">
        <f t="shared" si="29"/>
        <v>0</v>
      </c>
      <c r="N940" s="41"/>
      <c r="O940" s="9"/>
      <c r="P940" s="90"/>
      <c r="Q940" s="102"/>
      <c r="R940" s="102"/>
      <c r="S940" s="51"/>
      <c r="T940" s="51"/>
      <c r="U940" s="51"/>
      <c r="V940" s="51"/>
      <c r="W940" s="51"/>
    </row>
    <row r="941" spans="1:23">
      <c r="A941" s="49"/>
      <c r="B941" s="50"/>
      <c r="C941" s="50"/>
      <c r="D941" s="51"/>
      <c r="E941" s="51"/>
      <c r="F941" s="51"/>
      <c r="G941" s="4"/>
      <c r="H941" s="4"/>
      <c r="I941" s="7"/>
      <c r="J941" s="7"/>
      <c r="K941" s="7"/>
      <c r="L941" s="11" t="str">
        <f t="shared" si="28"/>
        <v>$0</v>
      </c>
      <c r="M941" s="37">
        <f t="shared" si="29"/>
        <v>0</v>
      </c>
      <c r="N941" s="41"/>
      <c r="O941" s="9"/>
      <c r="P941" s="90"/>
      <c r="Q941" s="102"/>
      <c r="R941" s="102"/>
      <c r="S941" s="51"/>
      <c r="T941" s="51"/>
      <c r="U941" s="51"/>
      <c r="V941" s="51"/>
      <c r="W941" s="51"/>
    </row>
    <row r="942" spans="1:23">
      <c r="A942" s="49"/>
      <c r="B942" s="50"/>
      <c r="C942" s="50"/>
      <c r="D942" s="51"/>
      <c r="E942" s="51"/>
      <c r="F942" s="51"/>
      <c r="G942" s="4"/>
      <c r="H942" s="4"/>
      <c r="I942" s="7"/>
      <c r="J942" s="7"/>
      <c r="K942" s="7"/>
      <c r="L942" s="11" t="str">
        <f t="shared" si="28"/>
        <v>$0</v>
      </c>
      <c r="M942" s="37">
        <f t="shared" si="29"/>
        <v>0</v>
      </c>
      <c r="N942" s="41"/>
      <c r="O942" s="9"/>
      <c r="P942" s="90"/>
      <c r="Q942" s="102"/>
      <c r="R942" s="102"/>
      <c r="S942" s="51"/>
      <c r="T942" s="51"/>
      <c r="U942" s="51"/>
      <c r="V942" s="51"/>
      <c r="W942" s="51"/>
    </row>
    <row r="943" spans="1:23">
      <c r="A943" s="49"/>
      <c r="B943" s="50"/>
      <c r="C943" s="50"/>
      <c r="D943" s="51"/>
      <c r="E943" s="51"/>
      <c r="F943" s="51"/>
      <c r="G943" s="4"/>
      <c r="H943" s="4"/>
      <c r="I943" s="7"/>
      <c r="J943" s="7"/>
      <c r="K943" s="7"/>
      <c r="L943" s="11" t="str">
        <f t="shared" si="28"/>
        <v>$0</v>
      </c>
      <c r="M943" s="37">
        <f t="shared" si="29"/>
        <v>0</v>
      </c>
      <c r="N943" s="41"/>
      <c r="O943" s="9"/>
      <c r="P943" s="90"/>
      <c r="Q943" s="102"/>
      <c r="R943" s="102"/>
      <c r="S943" s="51"/>
      <c r="T943" s="51"/>
      <c r="U943" s="51"/>
      <c r="V943" s="51"/>
      <c r="W943" s="51"/>
    </row>
    <row r="944" spans="1:23">
      <c r="A944" s="49"/>
      <c r="B944" s="50"/>
      <c r="C944" s="50"/>
      <c r="D944" s="51"/>
      <c r="E944" s="51"/>
      <c r="F944" s="51"/>
      <c r="G944" s="4"/>
      <c r="H944" s="4"/>
      <c r="I944" s="7"/>
      <c r="J944" s="7"/>
      <c r="K944" s="7"/>
      <c r="L944" s="11" t="str">
        <f t="shared" si="28"/>
        <v>$0</v>
      </c>
      <c r="M944" s="37">
        <f t="shared" si="29"/>
        <v>0</v>
      </c>
      <c r="N944" s="41"/>
      <c r="O944" s="9"/>
      <c r="P944" s="90"/>
      <c r="Q944" s="102"/>
      <c r="R944" s="102"/>
      <c r="S944" s="51"/>
      <c r="T944" s="51"/>
      <c r="U944" s="51"/>
      <c r="V944" s="51"/>
      <c r="W944" s="51"/>
    </row>
    <row r="945" spans="1:23">
      <c r="A945" s="49"/>
      <c r="B945" s="50"/>
      <c r="C945" s="50"/>
      <c r="D945" s="51"/>
      <c r="E945" s="51"/>
      <c r="F945" s="51"/>
      <c r="G945" s="4"/>
      <c r="H945" s="4"/>
      <c r="I945" s="7"/>
      <c r="J945" s="7"/>
      <c r="K945" s="7"/>
      <c r="L945" s="11" t="str">
        <f t="shared" si="28"/>
        <v>$0</v>
      </c>
      <c r="M945" s="37">
        <f t="shared" si="29"/>
        <v>0</v>
      </c>
      <c r="N945" s="41"/>
      <c r="O945" s="9"/>
      <c r="P945" s="90"/>
      <c r="Q945" s="102"/>
      <c r="R945" s="102"/>
      <c r="S945" s="51"/>
      <c r="T945" s="51"/>
      <c r="U945" s="51"/>
      <c r="V945" s="51"/>
      <c r="W945" s="51"/>
    </row>
    <row r="946" spans="1:23">
      <c r="A946" s="49"/>
      <c r="B946" s="50"/>
      <c r="C946" s="50"/>
      <c r="D946" s="51"/>
      <c r="E946" s="51"/>
      <c r="F946" s="51"/>
      <c r="G946" s="4"/>
      <c r="H946" s="4"/>
      <c r="I946" s="7"/>
      <c r="J946" s="7"/>
      <c r="K946" s="7"/>
      <c r="L946" s="11" t="str">
        <f t="shared" si="28"/>
        <v>$0</v>
      </c>
      <c r="M946" s="37">
        <f t="shared" si="29"/>
        <v>0</v>
      </c>
      <c r="N946" s="41"/>
      <c r="O946" s="9"/>
      <c r="P946" s="90"/>
      <c r="Q946" s="102"/>
      <c r="R946" s="102"/>
      <c r="S946" s="51"/>
      <c r="T946" s="51"/>
      <c r="U946" s="51"/>
      <c r="V946" s="51"/>
      <c r="W946" s="51"/>
    </row>
    <row r="947" spans="1:23">
      <c r="A947" s="49"/>
      <c r="B947" s="50"/>
      <c r="C947" s="50"/>
      <c r="D947" s="51"/>
      <c r="E947" s="51"/>
      <c r="F947" s="51"/>
      <c r="G947" s="4"/>
      <c r="H947" s="4"/>
      <c r="I947" s="7"/>
      <c r="J947" s="7"/>
      <c r="K947" s="7"/>
      <c r="L947" s="11" t="str">
        <f t="shared" si="28"/>
        <v>$0</v>
      </c>
      <c r="M947" s="37">
        <f t="shared" si="29"/>
        <v>0</v>
      </c>
      <c r="N947" s="41"/>
      <c r="O947" s="9"/>
      <c r="P947" s="90"/>
      <c r="Q947" s="102"/>
      <c r="R947" s="102"/>
      <c r="S947" s="51"/>
      <c r="T947" s="51"/>
      <c r="U947" s="51"/>
      <c r="V947" s="51"/>
      <c r="W947" s="51"/>
    </row>
    <row r="948" spans="1:23">
      <c r="A948" s="49"/>
      <c r="B948" s="50"/>
      <c r="C948" s="50"/>
      <c r="D948" s="51"/>
      <c r="E948" s="51"/>
      <c r="F948" s="51"/>
      <c r="G948" s="4"/>
      <c r="H948" s="4"/>
      <c r="I948" s="7"/>
      <c r="J948" s="7"/>
      <c r="K948" s="7"/>
      <c r="L948" s="11" t="str">
        <f t="shared" si="28"/>
        <v>$0</v>
      </c>
      <c r="M948" s="37">
        <f t="shared" si="29"/>
        <v>0</v>
      </c>
      <c r="N948" s="41"/>
      <c r="O948" s="9"/>
      <c r="P948" s="90"/>
      <c r="Q948" s="102"/>
      <c r="R948" s="102"/>
      <c r="S948" s="51"/>
      <c r="T948" s="51"/>
      <c r="U948" s="51"/>
      <c r="V948" s="51"/>
      <c r="W948" s="51"/>
    </row>
    <row r="949" spans="1:23">
      <c r="A949" s="49"/>
      <c r="B949" s="50"/>
      <c r="C949" s="50"/>
      <c r="D949" s="51"/>
      <c r="E949" s="51"/>
      <c r="F949" s="51"/>
      <c r="G949" s="4"/>
      <c r="H949" s="4"/>
      <c r="I949" s="7"/>
      <c r="J949" s="7"/>
      <c r="K949" s="7"/>
      <c r="L949" s="11" t="str">
        <f t="shared" si="28"/>
        <v>$0</v>
      </c>
      <c r="M949" s="37">
        <f t="shared" si="29"/>
        <v>0</v>
      </c>
      <c r="N949" s="41"/>
      <c r="O949" s="9"/>
      <c r="P949" s="90"/>
      <c r="Q949" s="102"/>
      <c r="R949" s="102"/>
      <c r="S949" s="51"/>
      <c r="T949" s="51"/>
      <c r="U949" s="51"/>
      <c r="V949" s="51"/>
      <c r="W949" s="51"/>
    </row>
    <row r="950" spans="1:23">
      <c r="A950" s="49"/>
      <c r="B950" s="50"/>
      <c r="C950" s="50"/>
      <c r="D950" s="51"/>
      <c r="E950" s="51"/>
      <c r="F950" s="51"/>
      <c r="G950" s="4"/>
      <c r="H950" s="4"/>
      <c r="I950" s="7"/>
      <c r="J950" s="7"/>
      <c r="K950" s="7"/>
      <c r="L950" s="11" t="str">
        <f t="shared" si="28"/>
        <v>$0</v>
      </c>
      <c r="M950" s="37">
        <f t="shared" si="29"/>
        <v>0</v>
      </c>
      <c r="N950" s="41"/>
      <c r="O950" s="9"/>
      <c r="P950" s="90"/>
      <c r="Q950" s="102"/>
      <c r="R950" s="102"/>
      <c r="S950" s="51"/>
      <c r="T950" s="51"/>
      <c r="U950" s="51"/>
      <c r="V950" s="51"/>
      <c r="W950" s="51"/>
    </row>
    <row r="951" spans="1:23">
      <c r="A951" s="49"/>
      <c r="B951" s="50"/>
      <c r="C951" s="50"/>
      <c r="D951" s="51"/>
      <c r="E951" s="51"/>
      <c r="F951" s="51"/>
      <c r="G951" s="4"/>
      <c r="H951" s="4"/>
      <c r="I951" s="7"/>
      <c r="J951" s="7"/>
      <c r="K951" s="7"/>
      <c r="L951" s="11" t="str">
        <f t="shared" si="28"/>
        <v>$0</v>
      </c>
      <c r="M951" s="37">
        <f t="shared" si="29"/>
        <v>0</v>
      </c>
      <c r="N951" s="41"/>
      <c r="O951" s="9"/>
      <c r="P951" s="90"/>
      <c r="Q951" s="102"/>
      <c r="R951" s="102"/>
      <c r="S951" s="51"/>
      <c r="T951" s="51"/>
      <c r="U951" s="51"/>
      <c r="V951" s="51"/>
      <c r="W951" s="51"/>
    </row>
    <row r="952" spans="1:23">
      <c r="A952" s="49"/>
      <c r="B952" s="50"/>
      <c r="C952" s="50"/>
      <c r="D952" s="51"/>
      <c r="E952" s="51"/>
      <c r="F952" s="51"/>
      <c r="G952" s="4"/>
      <c r="H952" s="4"/>
      <c r="I952" s="7"/>
      <c r="J952" s="7"/>
      <c r="K952" s="7"/>
      <c r="L952" s="11" t="str">
        <f t="shared" si="28"/>
        <v>$0</v>
      </c>
      <c r="M952" s="37">
        <f t="shared" si="29"/>
        <v>0</v>
      </c>
      <c r="N952" s="41"/>
      <c r="O952" s="9"/>
      <c r="P952" s="90"/>
      <c r="Q952" s="102"/>
      <c r="R952" s="102"/>
      <c r="S952" s="51"/>
      <c r="T952" s="51"/>
      <c r="U952" s="51"/>
      <c r="V952" s="51"/>
      <c r="W952" s="51"/>
    </row>
    <row r="953" spans="1:23">
      <c r="A953" s="49"/>
      <c r="B953" s="50"/>
      <c r="C953" s="50"/>
      <c r="D953" s="51"/>
      <c r="E953" s="51"/>
      <c r="F953" s="51"/>
      <c r="G953" s="4"/>
      <c r="H953" s="4"/>
      <c r="I953" s="7"/>
      <c r="J953" s="7"/>
      <c r="K953" s="7"/>
      <c r="L953" s="11" t="str">
        <f t="shared" si="28"/>
        <v>$0</v>
      </c>
      <c r="M953" s="37">
        <f t="shared" si="29"/>
        <v>0</v>
      </c>
      <c r="N953" s="41"/>
      <c r="O953" s="9"/>
      <c r="P953" s="90"/>
      <c r="Q953" s="102"/>
      <c r="R953" s="102"/>
      <c r="S953" s="51"/>
      <c r="T953" s="51"/>
      <c r="U953" s="51"/>
      <c r="V953" s="51"/>
      <c r="W953" s="51"/>
    </row>
    <row r="954" spans="1:23">
      <c r="A954" s="49"/>
      <c r="B954" s="50"/>
      <c r="C954" s="50"/>
      <c r="D954" s="51"/>
      <c r="E954" s="51"/>
      <c r="F954" s="51"/>
      <c r="G954" s="4"/>
      <c r="H954" s="4"/>
      <c r="I954" s="7"/>
      <c r="J954" s="7"/>
      <c r="K954" s="7"/>
      <c r="L954" s="11" t="str">
        <f t="shared" si="28"/>
        <v>$0</v>
      </c>
      <c r="M954" s="37">
        <f t="shared" si="29"/>
        <v>0</v>
      </c>
      <c r="N954" s="41"/>
      <c r="O954" s="9"/>
      <c r="P954" s="90"/>
      <c r="Q954" s="102"/>
      <c r="R954" s="102"/>
      <c r="S954" s="51"/>
      <c r="T954" s="51"/>
      <c r="U954" s="51"/>
      <c r="V954" s="51"/>
      <c r="W954" s="51"/>
    </row>
    <row r="955" spans="1:23">
      <c r="A955" s="49"/>
      <c r="B955" s="50"/>
      <c r="C955" s="50"/>
      <c r="D955" s="51"/>
      <c r="E955" s="51"/>
      <c r="F955" s="51"/>
      <c r="G955" s="4"/>
      <c r="H955" s="4"/>
      <c r="I955" s="7"/>
      <c r="J955" s="7"/>
      <c r="K955" s="7"/>
      <c r="L955" s="11" t="str">
        <f t="shared" si="28"/>
        <v>$0</v>
      </c>
      <c r="M955" s="37">
        <f t="shared" si="29"/>
        <v>0</v>
      </c>
      <c r="N955" s="41"/>
      <c r="O955" s="9"/>
      <c r="P955" s="90"/>
      <c r="Q955" s="102"/>
      <c r="R955" s="102"/>
      <c r="S955" s="51"/>
      <c r="T955" s="51"/>
      <c r="U955" s="51"/>
      <c r="V955" s="51"/>
      <c r="W955" s="51"/>
    </row>
    <row r="956" spans="1:23">
      <c r="A956" s="49"/>
      <c r="B956" s="50"/>
      <c r="C956" s="50"/>
      <c r="D956" s="51"/>
      <c r="E956" s="51"/>
      <c r="F956" s="51"/>
      <c r="G956" s="4"/>
      <c r="H956" s="4"/>
      <c r="I956" s="7"/>
      <c r="J956" s="7"/>
      <c r="K956" s="7"/>
      <c r="L956" s="11" t="str">
        <f t="shared" si="28"/>
        <v>$0</v>
      </c>
      <c r="M956" s="37">
        <f t="shared" si="29"/>
        <v>0</v>
      </c>
      <c r="N956" s="41"/>
      <c r="O956" s="9"/>
      <c r="P956" s="90"/>
      <c r="Q956" s="102"/>
      <c r="R956" s="102"/>
      <c r="S956" s="51"/>
      <c r="T956" s="51"/>
      <c r="U956" s="51"/>
      <c r="V956" s="51"/>
      <c r="W956" s="51"/>
    </row>
    <row r="957" spans="1:23">
      <c r="A957" s="49"/>
      <c r="B957" s="50"/>
      <c r="C957" s="50"/>
      <c r="D957" s="51"/>
      <c r="E957" s="51"/>
      <c r="F957" s="51"/>
      <c r="G957" s="4"/>
      <c r="H957" s="4"/>
      <c r="I957" s="7"/>
      <c r="J957" s="7"/>
      <c r="K957" s="7"/>
      <c r="L957" s="11" t="str">
        <f t="shared" si="28"/>
        <v>$0</v>
      </c>
      <c r="M957" s="37">
        <f t="shared" si="29"/>
        <v>0</v>
      </c>
      <c r="N957" s="41"/>
      <c r="O957" s="9"/>
      <c r="P957" s="90"/>
      <c r="Q957" s="102"/>
      <c r="R957" s="102"/>
      <c r="S957" s="51"/>
      <c r="T957" s="51"/>
      <c r="U957" s="51"/>
      <c r="V957" s="51"/>
      <c r="W957" s="51"/>
    </row>
    <row r="958" spans="1:23">
      <c r="A958" s="49"/>
      <c r="B958" s="50"/>
      <c r="C958" s="50"/>
      <c r="D958" s="51"/>
      <c r="E958" s="51"/>
      <c r="F958" s="51"/>
      <c r="G958" s="4"/>
      <c r="H958" s="4"/>
      <c r="I958" s="7"/>
      <c r="J958" s="7"/>
      <c r="K958" s="7"/>
      <c r="L958" s="11" t="str">
        <f t="shared" si="28"/>
        <v>$0</v>
      </c>
      <c r="M958" s="37">
        <f t="shared" si="29"/>
        <v>0</v>
      </c>
      <c r="N958" s="41"/>
      <c r="O958" s="9"/>
      <c r="P958" s="90"/>
      <c r="Q958" s="102"/>
      <c r="R958" s="102"/>
      <c r="S958" s="51"/>
      <c r="T958" s="51"/>
      <c r="U958" s="51"/>
      <c r="V958" s="51"/>
      <c r="W958" s="51"/>
    </row>
    <row r="959" spans="1:23">
      <c r="A959" s="49"/>
      <c r="B959" s="50"/>
      <c r="C959" s="50"/>
      <c r="D959" s="51"/>
      <c r="E959" s="51"/>
      <c r="F959" s="51"/>
      <c r="G959" s="4"/>
      <c r="H959" s="4"/>
      <c r="I959" s="7"/>
      <c r="J959" s="7"/>
      <c r="K959" s="7"/>
      <c r="L959" s="11" t="str">
        <f t="shared" si="28"/>
        <v>$0</v>
      </c>
      <c r="M959" s="37">
        <f t="shared" si="29"/>
        <v>0</v>
      </c>
      <c r="N959" s="41"/>
      <c r="O959" s="9"/>
      <c r="P959" s="90"/>
      <c r="Q959" s="102"/>
      <c r="R959" s="102"/>
      <c r="S959" s="51"/>
      <c r="T959" s="51"/>
      <c r="U959" s="51"/>
      <c r="V959" s="51"/>
      <c r="W959" s="51"/>
    </row>
    <row r="960" spans="1:23">
      <c r="A960" s="49"/>
      <c r="B960" s="50"/>
      <c r="C960" s="50"/>
      <c r="D960" s="51"/>
      <c r="E960" s="51"/>
      <c r="F960" s="51"/>
      <c r="G960" s="4"/>
      <c r="H960" s="4"/>
      <c r="I960" s="7"/>
      <c r="J960" s="7"/>
      <c r="K960" s="7"/>
      <c r="L960" s="11" t="str">
        <f t="shared" si="28"/>
        <v>$0</v>
      </c>
      <c r="M960" s="37">
        <f t="shared" si="29"/>
        <v>0</v>
      </c>
      <c r="N960" s="41"/>
      <c r="O960" s="9"/>
      <c r="P960" s="90"/>
      <c r="Q960" s="102"/>
      <c r="R960" s="102"/>
      <c r="S960" s="51"/>
      <c r="T960" s="51"/>
      <c r="U960" s="51"/>
      <c r="V960" s="51"/>
      <c r="W960" s="51"/>
    </row>
    <row r="961" spans="1:23">
      <c r="A961" s="49"/>
      <c r="B961" s="50"/>
      <c r="C961" s="50"/>
      <c r="D961" s="51"/>
      <c r="E961" s="51"/>
      <c r="F961" s="51"/>
      <c r="G961" s="4"/>
      <c r="H961" s="4"/>
      <c r="I961" s="7"/>
      <c r="J961" s="7"/>
      <c r="K961" s="7"/>
      <c r="L961" s="11" t="str">
        <f t="shared" si="28"/>
        <v>$0</v>
      </c>
      <c r="M961" s="37">
        <f t="shared" si="29"/>
        <v>0</v>
      </c>
      <c r="N961" s="41"/>
      <c r="O961" s="9"/>
      <c r="P961" s="90"/>
      <c r="Q961" s="102"/>
      <c r="R961" s="102"/>
      <c r="S961" s="51"/>
      <c r="T961" s="51"/>
      <c r="U961" s="51"/>
      <c r="V961" s="51"/>
      <c r="W961" s="51"/>
    </row>
    <row r="962" spans="1:23">
      <c r="A962" s="49"/>
      <c r="B962" s="50"/>
      <c r="C962" s="50"/>
      <c r="D962" s="51"/>
      <c r="E962" s="51"/>
      <c r="F962" s="51"/>
      <c r="G962" s="4"/>
      <c r="H962" s="4"/>
      <c r="I962" s="7"/>
      <c r="J962" s="7"/>
      <c r="K962" s="7"/>
      <c r="L962" s="11" t="str">
        <f t="shared" si="28"/>
        <v>$0</v>
      </c>
      <c r="M962" s="37">
        <f t="shared" si="29"/>
        <v>0</v>
      </c>
      <c r="N962" s="41"/>
      <c r="O962" s="9"/>
      <c r="P962" s="90"/>
      <c r="Q962" s="102"/>
      <c r="R962" s="102"/>
      <c r="S962" s="51"/>
      <c r="T962" s="51"/>
      <c r="U962" s="51"/>
      <c r="V962" s="51"/>
      <c r="W962" s="51"/>
    </row>
    <row r="963" spans="1:23">
      <c r="A963" s="49"/>
      <c r="B963" s="50"/>
      <c r="C963" s="50"/>
      <c r="D963" s="51"/>
      <c r="E963" s="51"/>
      <c r="F963" s="51"/>
      <c r="G963" s="4"/>
      <c r="H963" s="4"/>
      <c r="I963" s="7"/>
      <c r="J963" s="7"/>
      <c r="K963" s="7"/>
      <c r="L963" s="11" t="str">
        <f t="shared" si="28"/>
        <v>$0</v>
      </c>
      <c r="M963" s="37">
        <f t="shared" si="29"/>
        <v>0</v>
      </c>
      <c r="N963" s="41"/>
      <c r="O963" s="9"/>
      <c r="P963" s="90"/>
      <c r="Q963" s="102"/>
      <c r="R963" s="102"/>
      <c r="S963" s="51"/>
      <c r="T963" s="51"/>
      <c r="U963" s="51"/>
      <c r="V963" s="51"/>
      <c r="W963" s="51"/>
    </row>
    <row r="964" spans="1:23">
      <c r="A964" s="49"/>
      <c r="B964" s="50"/>
      <c r="C964" s="50"/>
      <c r="D964" s="51"/>
      <c r="E964" s="51"/>
      <c r="F964" s="51"/>
      <c r="G964" s="4"/>
      <c r="H964" s="4"/>
      <c r="I964" s="7"/>
      <c r="J964" s="7"/>
      <c r="K964" s="7"/>
      <c r="L964" s="11" t="str">
        <f t="shared" si="28"/>
        <v>$0</v>
      </c>
      <c r="M964" s="37">
        <f t="shared" si="29"/>
        <v>0</v>
      </c>
      <c r="N964" s="41"/>
      <c r="O964" s="9"/>
      <c r="P964" s="90"/>
      <c r="Q964" s="102"/>
      <c r="R964" s="102"/>
      <c r="S964" s="51"/>
      <c r="T964" s="51"/>
      <c r="U964" s="51"/>
      <c r="V964" s="51"/>
      <c r="W964" s="51"/>
    </row>
    <row r="965" spans="1:23">
      <c r="A965" s="49"/>
      <c r="B965" s="50"/>
      <c r="C965" s="50"/>
      <c r="D965" s="51"/>
      <c r="E965" s="51"/>
      <c r="F965" s="51"/>
      <c r="G965" s="4"/>
      <c r="H965" s="4"/>
      <c r="I965" s="7"/>
      <c r="J965" s="7"/>
      <c r="K965" s="7"/>
      <c r="L965" s="11" t="str">
        <f t="shared" si="28"/>
        <v>$0</v>
      </c>
      <c r="M965" s="37">
        <f t="shared" si="29"/>
        <v>0</v>
      </c>
      <c r="N965" s="41"/>
      <c r="O965" s="9"/>
      <c r="P965" s="90"/>
      <c r="Q965" s="102"/>
      <c r="R965" s="102"/>
      <c r="S965" s="51"/>
      <c r="T965" s="51"/>
      <c r="U965" s="51"/>
      <c r="V965" s="51"/>
      <c r="W965" s="51"/>
    </row>
    <row r="966" spans="1:23">
      <c r="A966" s="49"/>
      <c r="B966" s="50"/>
      <c r="C966" s="50"/>
      <c r="D966" s="51"/>
      <c r="E966" s="51"/>
      <c r="F966" s="51"/>
      <c r="G966" s="4"/>
      <c r="H966" s="4"/>
      <c r="I966" s="7"/>
      <c r="J966" s="7"/>
      <c r="K966" s="7"/>
      <c r="L966" s="11" t="str">
        <f t="shared" ref="L966:L1029" si="30">IF(J966="0. Initiate","$51,000",IF(J966="1. Junior Member","$306,000",IF(J966="2. Member","$1,581,000",IF(J966="3. Senior Member","$0",IF(J966="4. Consul Initiate","$0","$0")))))</f>
        <v>$0</v>
      </c>
      <c r="M966" s="37">
        <f t="shared" ref="M966:M1029" si="31">L966-N966</f>
        <v>0</v>
      </c>
      <c r="N966" s="41"/>
      <c r="O966" s="9"/>
      <c r="P966" s="90"/>
      <c r="Q966" s="102"/>
      <c r="R966" s="102"/>
      <c r="S966" s="51"/>
      <c r="T966" s="51"/>
      <c r="U966" s="51"/>
      <c r="V966" s="51"/>
      <c r="W966" s="51"/>
    </row>
    <row r="967" spans="1:23">
      <c r="A967" s="49"/>
      <c r="B967" s="50"/>
      <c r="C967" s="50"/>
      <c r="D967" s="51"/>
      <c r="E967" s="51"/>
      <c r="F967" s="51"/>
      <c r="G967" s="4"/>
      <c r="H967" s="4"/>
      <c r="I967" s="7"/>
      <c r="J967" s="7"/>
      <c r="K967" s="7"/>
      <c r="L967" s="11" t="str">
        <f t="shared" si="30"/>
        <v>$0</v>
      </c>
      <c r="M967" s="37">
        <f t="shared" si="31"/>
        <v>0</v>
      </c>
      <c r="N967" s="41"/>
      <c r="O967" s="9"/>
      <c r="P967" s="90"/>
      <c r="Q967" s="102"/>
      <c r="R967" s="102"/>
      <c r="S967" s="51"/>
      <c r="T967" s="51"/>
      <c r="U967" s="51"/>
      <c r="V967" s="51"/>
      <c r="W967" s="51"/>
    </row>
    <row r="968" spans="1:23">
      <c r="A968" s="49"/>
      <c r="B968" s="50"/>
      <c r="C968" s="50"/>
      <c r="D968" s="51"/>
      <c r="E968" s="51"/>
      <c r="F968" s="51"/>
      <c r="G968" s="4"/>
      <c r="H968" s="4"/>
      <c r="I968" s="7"/>
      <c r="J968" s="7"/>
      <c r="K968" s="7"/>
      <c r="L968" s="11" t="str">
        <f t="shared" si="30"/>
        <v>$0</v>
      </c>
      <c r="M968" s="37">
        <f t="shared" si="31"/>
        <v>0</v>
      </c>
      <c r="N968" s="41"/>
      <c r="O968" s="9"/>
      <c r="P968" s="90"/>
      <c r="Q968" s="102"/>
      <c r="R968" s="102"/>
      <c r="S968" s="51"/>
      <c r="T968" s="51"/>
      <c r="U968" s="51"/>
      <c r="V968" s="51"/>
      <c r="W968" s="51"/>
    </row>
    <row r="969" spans="1:23">
      <c r="A969" s="49"/>
      <c r="B969" s="50"/>
      <c r="C969" s="50"/>
      <c r="D969" s="51"/>
      <c r="E969" s="51"/>
      <c r="F969" s="51"/>
      <c r="G969" s="4"/>
      <c r="H969" s="4"/>
      <c r="I969" s="7"/>
      <c r="J969" s="7"/>
      <c r="K969" s="7"/>
      <c r="L969" s="11" t="str">
        <f t="shared" si="30"/>
        <v>$0</v>
      </c>
      <c r="M969" s="37">
        <f t="shared" si="31"/>
        <v>0</v>
      </c>
      <c r="N969" s="41"/>
      <c r="O969" s="9"/>
      <c r="P969" s="90"/>
      <c r="Q969" s="102"/>
      <c r="R969" s="102"/>
      <c r="S969" s="51"/>
      <c r="T969" s="51"/>
      <c r="U969" s="51"/>
      <c r="V969" s="51"/>
      <c r="W969" s="51"/>
    </row>
    <row r="970" spans="1:23">
      <c r="A970" s="49"/>
      <c r="B970" s="50"/>
      <c r="C970" s="50"/>
      <c r="D970" s="51"/>
      <c r="E970" s="51"/>
      <c r="F970" s="51"/>
      <c r="G970" s="4"/>
      <c r="H970" s="4"/>
      <c r="I970" s="7"/>
      <c r="J970" s="7"/>
      <c r="K970" s="7"/>
      <c r="L970" s="11" t="str">
        <f t="shared" si="30"/>
        <v>$0</v>
      </c>
      <c r="M970" s="37">
        <f t="shared" si="31"/>
        <v>0</v>
      </c>
      <c r="N970" s="41"/>
      <c r="O970" s="9"/>
      <c r="P970" s="90"/>
      <c r="Q970" s="102"/>
      <c r="R970" s="102"/>
      <c r="S970" s="51"/>
      <c r="T970" s="51"/>
      <c r="U970" s="51"/>
      <c r="V970" s="51"/>
      <c r="W970" s="51"/>
    </row>
    <row r="971" spans="1:23">
      <c r="A971" s="49"/>
      <c r="B971" s="50"/>
      <c r="C971" s="50"/>
      <c r="D971" s="51"/>
      <c r="E971" s="51"/>
      <c r="F971" s="51"/>
      <c r="G971" s="4"/>
      <c r="H971" s="4"/>
      <c r="I971" s="7"/>
      <c r="J971" s="7"/>
      <c r="K971" s="7"/>
      <c r="L971" s="11" t="str">
        <f t="shared" si="30"/>
        <v>$0</v>
      </c>
      <c r="M971" s="37">
        <f t="shared" si="31"/>
        <v>0</v>
      </c>
      <c r="N971" s="41"/>
      <c r="O971" s="9"/>
      <c r="P971" s="90"/>
      <c r="Q971" s="102"/>
      <c r="R971" s="102"/>
      <c r="S971" s="51"/>
      <c r="T971" s="51"/>
      <c r="U971" s="51"/>
      <c r="V971" s="51"/>
      <c r="W971" s="51"/>
    </row>
    <row r="972" spans="1:23">
      <c r="A972" s="49"/>
      <c r="B972" s="50"/>
      <c r="C972" s="50"/>
      <c r="D972" s="51"/>
      <c r="E972" s="51"/>
      <c r="F972" s="51"/>
      <c r="G972" s="4"/>
      <c r="H972" s="4"/>
      <c r="I972" s="7"/>
      <c r="J972" s="7"/>
      <c r="K972" s="7"/>
      <c r="L972" s="11" t="str">
        <f t="shared" si="30"/>
        <v>$0</v>
      </c>
      <c r="M972" s="37">
        <f t="shared" si="31"/>
        <v>0</v>
      </c>
      <c r="N972" s="41"/>
      <c r="O972" s="9"/>
      <c r="P972" s="90"/>
      <c r="Q972" s="102"/>
      <c r="R972" s="102"/>
      <c r="S972" s="51"/>
      <c r="T972" s="51"/>
      <c r="U972" s="51"/>
      <c r="V972" s="51"/>
      <c r="W972" s="51"/>
    </row>
    <row r="973" spans="1:23">
      <c r="A973" s="49"/>
      <c r="B973" s="50"/>
      <c r="C973" s="50"/>
      <c r="D973" s="51"/>
      <c r="E973" s="51"/>
      <c r="F973" s="51"/>
      <c r="G973" s="4"/>
      <c r="H973" s="4"/>
      <c r="I973" s="7"/>
      <c r="J973" s="7"/>
      <c r="K973" s="7"/>
      <c r="L973" s="11" t="str">
        <f t="shared" si="30"/>
        <v>$0</v>
      </c>
      <c r="M973" s="37">
        <f t="shared" si="31"/>
        <v>0</v>
      </c>
      <c r="N973" s="41"/>
      <c r="O973" s="9"/>
      <c r="P973" s="90"/>
      <c r="Q973" s="102"/>
      <c r="R973" s="102"/>
      <c r="S973" s="51"/>
      <c r="T973" s="51"/>
      <c r="U973" s="51"/>
      <c r="V973" s="51"/>
      <c r="W973" s="51"/>
    </row>
    <row r="974" spans="1:23">
      <c r="A974" s="49"/>
      <c r="B974" s="50"/>
      <c r="C974" s="50"/>
      <c r="D974" s="51"/>
      <c r="E974" s="51"/>
      <c r="F974" s="51"/>
      <c r="G974" s="4"/>
      <c r="H974" s="4"/>
      <c r="I974" s="7"/>
      <c r="J974" s="7"/>
      <c r="K974" s="7"/>
      <c r="L974" s="11" t="str">
        <f t="shared" si="30"/>
        <v>$0</v>
      </c>
      <c r="M974" s="37">
        <f t="shared" si="31"/>
        <v>0</v>
      </c>
      <c r="N974" s="41"/>
      <c r="O974" s="9"/>
      <c r="P974" s="90"/>
      <c r="Q974" s="102"/>
      <c r="R974" s="102"/>
      <c r="S974" s="51"/>
      <c r="T974" s="51"/>
      <c r="U974" s="51"/>
      <c r="V974" s="51"/>
      <c r="W974" s="51"/>
    </row>
    <row r="975" spans="1:23">
      <c r="A975" s="49"/>
      <c r="B975" s="50"/>
      <c r="C975" s="50"/>
      <c r="D975" s="51"/>
      <c r="E975" s="51"/>
      <c r="F975" s="51"/>
      <c r="G975" s="4"/>
      <c r="H975" s="4"/>
      <c r="I975" s="7"/>
      <c r="J975" s="7"/>
      <c r="K975" s="7"/>
      <c r="L975" s="11" t="str">
        <f t="shared" si="30"/>
        <v>$0</v>
      </c>
      <c r="M975" s="37">
        <f t="shared" si="31"/>
        <v>0</v>
      </c>
      <c r="N975" s="41"/>
      <c r="O975" s="9"/>
      <c r="P975" s="90"/>
      <c r="Q975" s="102"/>
      <c r="R975" s="102"/>
      <c r="S975" s="51"/>
      <c r="T975" s="51"/>
      <c r="U975" s="51"/>
      <c r="V975" s="51"/>
      <c r="W975" s="51"/>
    </row>
    <row r="976" spans="1:23">
      <c r="A976" s="49"/>
      <c r="B976" s="50"/>
      <c r="C976" s="50"/>
      <c r="D976" s="51"/>
      <c r="E976" s="51"/>
      <c r="F976" s="51"/>
      <c r="G976" s="4"/>
      <c r="H976" s="4"/>
      <c r="I976" s="7"/>
      <c r="J976" s="7"/>
      <c r="K976" s="7"/>
      <c r="L976" s="11" t="str">
        <f t="shared" si="30"/>
        <v>$0</v>
      </c>
      <c r="M976" s="37">
        <f t="shared" si="31"/>
        <v>0</v>
      </c>
      <c r="N976" s="41"/>
      <c r="O976" s="9"/>
      <c r="P976" s="90"/>
      <c r="Q976" s="102"/>
      <c r="R976" s="102"/>
      <c r="S976" s="51"/>
      <c r="T976" s="51"/>
      <c r="U976" s="51"/>
      <c r="V976" s="51"/>
      <c r="W976" s="51"/>
    </row>
    <row r="977" spans="1:23">
      <c r="A977" s="49"/>
      <c r="B977" s="50"/>
      <c r="C977" s="50"/>
      <c r="D977" s="51"/>
      <c r="E977" s="51"/>
      <c r="F977" s="51"/>
      <c r="G977" s="4"/>
      <c r="H977" s="4"/>
      <c r="I977" s="7"/>
      <c r="J977" s="7"/>
      <c r="K977" s="7"/>
      <c r="L977" s="11" t="str">
        <f t="shared" si="30"/>
        <v>$0</v>
      </c>
      <c r="M977" s="37">
        <f t="shared" si="31"/>
        <v>0</v>
      </c>
      <c r="N977" s="41"/>
      <c r="O977" s="9"/>
      <c r="P977" s="90"/>
      <c r="Q977" s="102"/>
      <c r="R977" s="102"/>
      <c r="S977" s="51"/>
      <c r="T977" s="51"/>
      <c r="U977" s="51"/>
      <c r="V977" s="51"/>
      <c r="W977" s="51"/>
    </row>
    <row r="978" spans="1:23">
      <c r="A978" s="49"/>
      <c r="B978" s="50"/>
      <c r="C978" s="50"/>
      <c r="D978" s="51"/>
      <c r="E978" s="51"/>
      <c r="F978" s="51"/>
      <c r="G978" s="4"/>
      <c r="H978" s="4"/>
      <c r="I978" s="7"/>
      <c r="J978" s="7"/>
      <c r="K978" s="7"/>
      <c r="L978" s="11" t="str">
        <f t="shared" si="30"/>
        <v>$0</v>
      </c>
      <c r="M978" s="37">
        <f t="shared" si="31"/>
        <v>0</v>
      </c>
      <c r="N978" s="41"/>
      <c r="O978" s="9"/>
      <c r="P978" s="90"/>
      <c r="Q978" s="102"/>
      <c r="R978" s="102"/>
      <c r="S978" s="51"/>
      <c r="T978" s="51"/>
      <c r="U978" s="51"/>
      <c r="V978" s="51"/>
      <c r="W978" s="51"/>
    </row>
    <row r="979" spans="1:23">
      <c r="A979" s="49"/>
      <c r="B979" s="50"/>
      <c r="C979" s="50"/>
      <c r="D979" s="51"/>
      <c r="E979" s="51"/>
      <c r="F979" s="51"/>
      <c r="G979" s="4"/>
      <c r="H979" s="4"/>
      <c r="I979" s="7"/>
      <c r="J979" s="7"/>
      <c r="K979" s="7"/>
      <c r="L979" s="11" t="str">
        <f t="shared" si="30"/>
        <v>$0</v>
      </c>
      <c r="M979" s="37">
        <f t="shared" si="31"/>
        <v>0</v>
      </c>
      <c r="N979" s="41"/>
      <c r="O979" s="9"/>
      <c r="P979" s="90"/>
      <c r="Q979" s="102"/>
      <c r="R979" s="102"/>
      <c r="S979" s="51"/>
      <c r="T979" s="51"/>
      <c r="U979" s="51"/>
      <c r="V979" s="51"/>
      <c r="W979" s="51"/>
    </row>
    <row r="980" spans="1:23">
      <c r="A980" s="49"/>
      <c r="B980" s="50"/>
      <c r="C980" s="50"/>
      <c r="D980" s="51"/>
      <c r="E980" s="51"/>
      <c r="F980" s="51"/>
      <c r="G980" s="4"/>
      <c r="H980" s="4"/>
      <c r="I980" s="7"/>
      <c r="J980" s="7"/>
      <c r="K980" s="7"/>
      <c r="L980" s="11" t="str">
        <f t="shared" si="30"/>
        <v>$0</v>
      </c>
      <c r="M980" s="37">
        <f t="shared" si="31"/>
        <v>0</v>
      </c>
      <c r="N980" s="41"/>
      <c r="O980" s="9"/>
      <c r="P980" s="90"/>
      <c r="Q980" s="102"/>
      <c r="R980" s="102"/>
      <c r="S980" s="51"/>
      <c r="T980" s="51"/>
      <c r="U980" s="51"/>
      <c r="V980" s="51"/>
      <c r="W980" s="51"/>
    </row>
    <row r="981" spans="1:23">
      <c r="A981" s="49"/>
      <c r="B981" s="50"/>
      <c r="C981" s="50"/>
      <c r="D981" s="51"/>
      <c r="E981" s="51"/>
      <c r="F981" s="51"/>
      <c r="G981" s="4"/>
      <c r="H981" s="4"/>
      <c r="I981" s="7"/>
      <c r="J981" s="7"/>
      <c r="K981" s="7"/>
      <c r="L981" s="11" t="str">
        <f t="shared" si="30"/>
        <v>$0</v>
      </c>
      <c r="M981" s="37">
        <f t="shared" si="31"/>
        <v>0</v>
      </c>
      <c r="N981" s="41"/>
      <c r="O981" s="9"/>
      <c r="P981" s="90"/>
      <c r="Q981" s="102"/>
      <c r="R981" s="102"/>
      <c r="S981" s="51"/>
      <c r="T981" s="51"/>
      <c r="U981" s="51"/>
      <c r="V981" s="51"/>
      <c r="W981" s="51"/>
    </row>
    <row r="982" spans="1:23">
      <c r="A982" s="49"/>
      <c r="B982" s="50"/>
      <c r="C982" s="50"/>
      <c r="D982" s="51"/>
      <c r="E982" s="51"/>
      <c r="F982" s="51"/>
      <c r="G982" s="4"/>
      <c r="H982" s="4"/>
      <c r="I982" s="7"/>
      <c r="J982" s="7"/>
      <c r="K982" s="7"/>
      <c r="L982" s="11" t="str">
        <f t="shared" si="30"/>
        <v>$0</v>
      </c>
      <c r="M982" s="37">
        <f t="shared" si="31"/>
        <v>0</v>
      </c>
      <c r="N982" s="41"/>
      <c r="O982" s="9"/>
      <c r="P982" s="90"/>
      <c r="Q982" s="102"/>
      <c r="R982" s="102"/>
      <c r="S982" s="51"/>
      <c r="T982" s="51"/>
      <c r="U982" s="51"/>
      <c r="V982" s="51"/>
      <c r="W982" s="51"/>
    </row>
    <row r="983" spans="1:23">
      <c r="A983" s="49"/>
      <c r="B983" s="50"/>
      <c r="C983" s="50"/>
      <c r="D983" s="51"/>
      <c r="E983" s="51"/>
      <c r="F983" s="51"/>
      <c r="G983" s="4"/>
      <c r="H983" s="4"/>
      <c r="I983" s="7"/>
      <c r="J983" s="7"/>
      <c r="K983" s="7"/>
      <c r="L983" s="11" t="str">
        <f t="shared" si="30"/>
        <v>$0</v>
      </c>
      <c r="M983" s="37">
        <f t="shared" si="31"/>
        <v>0</v>
      </c>
      <c r="N983" s="41"/>
      <c r="O983" s="9"/>
      <c r="P983" s="90"/>
      <c r="Q983" s="102"/>
      <c r="R983" s="102"/>
      <c r="S983" s="51"/>
      <c r="T983" s="51"/>
      <c r="U983" s="51"/>
      <c r="V983" s="51"/>
      <c r="W983" s="51"/>
    </row>
    <row r="984" spans="1:23">
      <c r="A984" s="49"/>
      <c r="B984" s="50"/>
      <c r="C984" s="50"/>
      <c r="D984" s="51"/>
      <c r="E984" s="51"/>
      <c r="F984" s="51"/>
      <c r="G984" s="4"/>
      <c r="H984" s="4"/>
      <c r="I984" s="7"/>
      <c r="J984" s="7"/>
      <c r="K984" s="7"/>
      <c r="L984" s="11" t="str">
        <f t="shared" si="30"/>
        <v>$0</v>
      </c>
      <c r="M984" s="37">
        <f t="shared" si="31"/>
        <v>0</v>
      </c>
      <c r="N984" s="41"/>
      <c r="O984" s="9"/>
      <c r="P984" s="90"/>
      <c r="Q984" s="102"/>
      <c r="R984" s="102"/>
      <c r="S984" s="51"/>
      <c r="T984" s="51"/>
      <c r="U984" s="51"/>
      <c r="V984" s="51"/>
      <c r="W984" s="51"/>
    </row>
    <row r="985" spans="1:23">
      <c r="A985" s="49"/>
      <c r="B985" s="50"/>
      <c r="C985" s="50"/>
      <c r="D985" s="51"/>
      <c r="E985" s="51"/>
      <c r="F985" s="51"/>
      <c r="G985" s="4"/>
      <c r="H985" s="4"/>
      <c r="I985" s="7"/>
      <c r="J985" s="7"/>
      <c r="K985" s="7"/>
      <c r="L985" s="11" t="str">
        <f t="shared" si="30"/>
        <v>$0</v>
      </c>
      <c r="M985" s="37">
        <f t="shared" si="31"/>
        <v>0</v>
      </c>
      <c r="N985" s="41"/>
      <c r="O985" s="9"/>
      <c r="P985" s="90"/>
      <c r="Q985" s="102"/>
      <c r="R985" s="102"/>
      <c r="S985" s="51"/>
      <c r="T985" s="51"/>
      <c r="U985" s="51"/>
      <c r="V985" s="51"/>
      <c r="W985" s="51"/>
    </row>
    <row r="986" spans="1:23">
      <c r="A986" s="49"/>
      <c r="B986" s="50"/>
      <c r="C986" s="50"/>
      <c r="D986" s="51"/>
      <c r="E986" s="51"/>
      <c r="F986" s="51"/>
      <c r="G986" s="4"/>
      <c r="H986" s="4"/>
      <c r="I986" s="7"/>
      <c r="J986" s="7"/>
      <c r="K986" s="7"/>
      <c r="L986" s="11" t="str">
        <f t="shared" si="30"/>
        <v>$0</v>
      </c>
      <c r="M986" s="37">
        <f t="shared" si="31"/>
        <v>0</v>
      </c>
      <c r="N986" s="41"/>
      <c r="O986" s="9"/>
      <c r="P986" s="90"/>
      <c r="Q986" s="102"/>
      <c r="R986" s="102"/>
      <c r="S986" s="51"/>
      <c r="T986" s="51"/>
      <c r="U986" s="51"/>
      <c r="V986" s="51"/>
      <c r="W986" s="51"/>
    </row>
    <row r="987" spans="1:23">
      <c r="A987" s="49"/>
      <c r="B987" s="50"/>
      <c r="C987" s="50"/>
      <c r="D987" s="51"/>
      <c r="E987" s="51"/>
      <c r="F987" s="51"/>
      <c r="G987" s="4"/>
      <c r="H987" s="4"/>
      <c r="I987" s="7"/>
      <c r="J987" s="7"/>
      <c r="K987" s="7"/>
      <c r="L987" s="11" t="str">
        <f t="shared" si="30"/>
        <v>$0</v>
      </c>
      <c r="M987" s="37">
        <f t="shared" si="31"/>
        <v>0</v>
      </c>
      <c r="N987" s="41"/>
      <c r="O987" s="9"/>
      <c r="P987" s="90"/>
      <c r="Q987" s="102"/>
      <c r="R987" s="102"/>
      <c r="S987" s="51"/>
      <c r="T987" s="51"/>
      <c r="U987" s="51"/>
      <c r="V987" s="51"/>
      <c r="W987" s="51"/>
    </row>
    <row r="988" spans="1:23">
      <c r="A988" s="49"/>
      <c r="B988" s="50"/>
      <c r="C988" s="50"/>
      <c r="D988" s="51"/>
      <c r="E988" s="51"/>
      <c r="F988" s="51"/>
      <c r="G988" s="4"/>
      <c r="H988" s="4"/>
      <c r="I988" s="7"/>
      <c r="J988" s="7"/>
      <c r="K988" s="7"/>
      <c r="L988" s="11" t="str">
        <f t="shared" si="30"/>
        <v>$0</v>
      </c>
      <c r="M988" s="37">
        <f t="shared" si="31"/>
        <v>0</v>
      </c>
      <c r="N988" s="41"/>
      <c r="O988" s="9"/>
      <c r="P988" s="90"/>
      <c r="Q988" s="102"/>
      <c r="R988" s="102"/>
      <c r="S988" s="51"/>
      <c r="T988" s="51"/>
      <c r="U988" s="51"/>
      <c r="V988" s="51"/>
      <c r="W988" s="51"/>
    </row>
    <row r="989" spans="1:23">
      <c r="A989" s="49"/>
      <c r="B989" s="50"/>
      <c r="C989" s="50"/>
      <c r="D989" s="51"/>
      <c r="E989" s="51"/>
      <c r="F989" s="51"/>
      <c r="G989" s="4"/>
      <c r="H989" s="4"/>
      <c r="I989" s="7"/>
      <c r="J989" s="7"/>
      <c r="K989" s="7"/>
      <c r="L989" s="11" t="str">
        <f t="shared" si="30"/>
        <v>$0</v>
      </c>
      <c r="M989" s="37">
        <f t="shared" si="31"/>
        <v>0</v>
      </c>
      <c r="N989" s="41"/>
      <c r="O989" s="9"/>
      <c r="P989" s="90"/>
      <c r="Q989" s="102"/>
      <c r="R989" s="102"/>
      <c r="S989" s="51"/>
      <c r="T989" s="51"/>
      <c r="U989" s="51"/>
      <c r="V989" s="51"/>
      <c r="W989" s="51"/>
    </row>
    <row r="990" spans="1:23">
      <c r="A990" s="49"/>
      <c r="B990" s="50"/>
      <c r="C990" s="50"/>
      <c r="D990" s="51"/>
      <c r="E990" s="51"/>
      <c r="F990" s="51"/>
      <c r="G990" s="4"/>
      <c r="H990" s="4"/>
      <c r="I990" s="7"/>
      <c r="J990" s="7"/>
      <c r="K990" s="7"/>
      <c r="L990" s="11" t="str">
        <f t="shared" si="30"/>
        <v>$0</v>
      </c>
      <c r="M990" s="37">
        <f t="shared" si="31"/>
        <v>0</v>
      </c>
      <c r="N990" s="41"/>
      <c r="O990" s="9"/>
      <c r="P990" s="90"/>
      <c r="Q990" s="102"/>
      <c r="R990" s="102"/>
      <c r="S990" s="51"/>
      <c r="T990" s="51"/>
      <c r="U990" s="51"/>
      <c r="V990" s="51"/>
      <c r="W990" s="51"/>
    </row>
    <row r="991" spans="1:23">
      <c r="A991" s="49"/>
      <c r="B991" s="50"/>
      <c r="C991" s="50"/>
      <c r="D991" s="51"/>
      <c r="E991" s="51"/>
      <c r="F991" s="51"/>
      <c r="G991" s="4"/>
      <c r="H991" s="4"/>
      <c r="I991" s="7"/>
      <c r="J991" s="7"/>
      <c r="K991" s="7"/>
      <c r="L991" s="11" t="str">
        <f t="shared" si="30"/>
        <v>$0</v>
      </c>
      <c r="M991" s="37">
        <f t="shared" si="31"/>
        <v>0</v>
      </c>
      <c r="N991" s="41"/>
      <c r="O991" s="9"/>
      <c r="P991" s="90"/>
      <c r="Q991" s="102"/>
      <c r="R991" s="102"/>
      <c r="S991" s="51"/>
      <c r="T991" s="51"/>
      <c r="U991" s="51"/>
      <c r="V991" s="51"/>
      <c r="W991" s="51"/>
    </row>
    <row r="992" spans="1:23">
      <c r="A992" s="49"/>
      <c r="B992" s="50"/>
      <c r="C992" s="50"/>
      <c r="D992" s="51"/>
      <c r="E992" s="51"/>
      <c r="F992" s="51"/>
      <c r="G992" s="4"/>
      <c r="H992" s="4"/>
      <c r="I992" s="7"/>
      <c r="J992" s="7"/>
      <c r="K992" s="7"/>
      <c r="L992" s="11" t="str">
        <f t="shared" si="30"/>
        <v>$0</v>
      </c>
      <c r="M992" s="37">
        <f t="shared" si="31"/>
        <v>0</v>
      </c>
      <c r="N992" s="41"/>
      <c r="O992" s="9"/>
      <c r="P992" s="90"/>
      <c r="Q992" s="102"/>
      <c r="R992" s="102"/>
      <c r="S992" s="51"/>
      <c r="T992" s="51"/>
      <c r="U992" s="51"/>
      <c r="V992" s="51"/>
      <c r="W992" s="51"/>
    </row>
    <row r="993" spans="1:23">
      <c r="A993" s="49"/>
      <c r="B993" s="50"/>
      <c r="C993" s="50"/>
      <c r="D993" s="51"/>
      <c r="E993" s="51"/>
      <c r="F993" s="51"/>
      <c r="G993" s="4"/>
      <c r="H993" s="4"/>
      <c r="I993" s="7"/>
      <c r="J993" s="7"/>
      <c r="K993" s="7"/>
      <c r="L993" s="11" t="str">
        <f t="shared" si="30"/>
        <v>$0</v>
      </c>
      <c r="M993" s="37">
        <f t="shared" si="31"/>
        <v>0</v>
      </c>
      <c r="N993" s="41"/>
      <c r="O993" s="9"/>
      <c r="P993" s="90"/>
      <c r="Q993" s="102"/>
      <c r="R993" s="102"/>
      <c r="S993" s="51"/>
      <c r="T993" s="51"/>
      <c r="U993" s="51"/>
      <c r="V993" s="51"/>
      <c r="W993" s="51"/>
    </row>
    <row r="994" spans="1:23">
      <c r="A994" s="49"/>
      <c r="B994" s="50"/>
      <c r="C994" s="50"/>
      <c r="D994" s="51"/>
      <c r="E994" s="51"/>
      <c r="F994" s="51"/>
      <c r="G994" s="4"/>
      <c r="H994" s="4"/>
      <c r="I994" s="7"/>
      <c r="J994" s="7"/>
      <c r="K994" s="7"/>
      <c r="L994" s="11" t="str">
        <f t="shared" si="30"/>
        <v>$0</v>
      </c>
      <c r="M994" s="37">
        <f t="shared" si="31"/>
        <v>0</v>
      </c>
      <c r="N994" s="41"/>
      <c r="O994" s="9"/>
      <c r="P994" s="90"/>
      <c r="Q994" s="102"/>
      <c r="R994" s="102"/>
      <c r="S994" s="51"/>
      <c r="T994" s="51"/>
      <c r="U994" s="51"/>
      <c r="V994" s="51"/>
      <c r="W994" s="51"/>
    </row>
    <row r="995" spans="1:23">
      <c r="A995" s="49"/>
      <c r="B995" s="50"/>
      <c r="C995" s="50"/>
      <c r="D995" s="51"/>
      <c r="E995" s="51"/>
      <c r="F995" s="51"/>
      <c r="G995" s="4"/>
      <c r="H995" s="4"/>
      <c r="I995" s="7"/>
      <c r="J995" s="7"/>
      <c r="K995" s="7"/>
      <c r="L995" s="11" t="str">
        <f t="shared" si="30"/>
        <v>$0</v>
      </c>
      <c r="M995" s="37">
        <f t="shared" si="31"/>
        <v>0</v>
      </c>
      <c r="N995" s="41"/>
      <c r="O995" s="9"/>
      <c r="P995" s="90"/>
      <c r="Q995" s="102"/>
      <c r="R995" s="102"/>
      <c r="S995" s="51"/>
      <c r="T995" s="51"/>
      <c r="U995" s="51"/>
      <c r="V995" s="51"/>
      <c r="W995" s="51"/>
    </row>
    <row r="996" spans="1:23">
      <c r="A996" s="49"/>
      <c r="B996" s="50"/>
      <c r="C996" s="50"/>
      <c r="D996" s="51"/>
      <c r="E996" s="51"/>
      <c r="F996" s="51"/>
      <c r="G996" s="4"/>
      <c r="H996" s="4"/>
      <c r="I996" s="7"/>
      <c r="J996" s="7"/>
      <c r="K996" s="7"/>
      <c r="L996" s="11" t="str">
        <f t="shared" si="30"/>
        <v>$0</v>
      </c>
      <c r="M996" s="37">
        <f t="shared" si="31"/>
        <v>0</v>
      </c>
      <c r="N996" s="41"/>
      <c r="O996" s="9"/>
      <c r="P996" s="90"/>
      <c r="Q996" s="102"/>
      <c r="R996" s="102"/>
      <c r="S996" s="51"/>
      <c r="T996" s="51"/>
      <c r="U996" s="51"/>
      <c r="V996" s="51"/>
      <c r="W996" s="51"/>
    </row>
    <row r="997" spans="1:23">
      <c r="A997" s="49"/>
      <c r="B997" s="50"/>
      <c r="C997" s="50"/>
      <c r="D997" s="51"/>
      <c r="E997" s="51"/>
      <c r="F997" s="51"/>
      <c r="G997" s="4"/>
      <c r="H997" s="4"/>
      <c r="I997" s="7"/>
      <c r="J997" s="7"/>
      <c r="K997" s="7"/>
      <c r="L997" s="11" t="str">
        <f t="shared" si="30"/>
        <v>$0</v>
      </c>
      <c r="M997" s="37">
        <f t="shared" si="31"/>
        <v>0</v>
      </c>
      <c r="N997" s="41"/>
      <c r="O997" s="9"/>
      <c r="P997" s="90"/>
      <c r="Q997" s="102"/>
      <c r="R997" s="102"/>
      <c r="S997" s="51"/>
      <c r="T997" s="51"/>
      <c r="U997" s="51"/>
      <c r="V997" s="51"/>
      <c r="W997" s="51"/>
    </row>
    <row r="998" spans="1:23">
      <c r="A998" s="49"/>
      <c r="B998" s="50"/>
      <c r="C998" s="50"/>
      <c r="D998" s="51"/>
      <c r="E998" s="51"/>
      <c r="F998" s="51"/>
      <c r="G998" s="4"/>
      <c r="H998" s="4"/>
      <c r="I998" s="7"/>
      <c r="J998" s="7"/>
      <c r="K998" s="7"/>
      <c r="L998" s="11" t="str">
        <f t="shared" si="30"/>
        <v>$0</v>
      </c>
      <c r="M998" s="37">
        <f t="shared" si="31"/>
        <v>0</v>
      </c>
      <c r="N998" s="41"/>
      <c r="O998" s="9"/>
      <c r="P998" s="90"/>
      <c r="Q998" s="102"/>
      <c r="R998" s="102"/>
      <c r="S998" s="51"/>
      <c r="T998" s="51"/>
      <c r="U998" s="51"/>
      <c r="V998" s="51"/>
      <c r="W998" s="51"/>
    </row>
    <row r="999" spans="1:23">
      <c r="A999" s="49"/>
      <c r="B999" s="50"/>
      <c r="C999" s="50"/>
      <c r="D999" s="51"/>
      <c r="E999" s="51"/>
      <c r="F999" s="51"/>
      <c r="G999" s="4"/>
      <c r="H999" s="4"/>
      <c r="I999" s="7"/>
      <c r="J999" s="7"/>
      <c r="K999" s="7"/>
      <c r="L999" s="11" t="str">
        <f t="shared" si="30"/>
        <v>$0</v>
      </c>
      <c r="M999" s="37">
        <f t="shared" si="31"/>
        <v>0</v>
      </c>
      <c r="N999" s="41"/>
      <c r="O999" s="9"/>
      <c r="P999" s="90"/>
      <c r="Q999" s="102"/>
      <c r="R999" s="102"/>
      <c r="S999" s="51"/>
      <c r="T999" s="51"/>
      <c r="U999" s="51"/>
      <c r="V999" s="51"/>
      <c r="W999" s="51"/>
    </row>
    <row r="1000" spans="1:23">
      <c r="A1000" s="49"/>
      <c r="B1000" s="50"/>
      <c r="C1000" s="50"/>
      <c r="D1000" s="51"/>
      <c r="E1000" s="51"/>
      <c r="F1000" s="51"/>
      <c r="G1000" s="4"/>
      <c r="H1000" s="4"/>
      <c r="I1000" s="7"/>
      <c r="J1000" s="7"/>
      <c r="K1000" s="7"/>
      <c r="L1000" s="11" t="str">
        <f t="shared" si="30"/>
        <v>$0</v>
      </c>
      <c r="M1000" s="37">
        <f t="shared" si="31"/>
        <v>0</v>
      </c>
      <c r="N1000" s="41"/>
      <c r="O1000" s="9"/>
      <c r="P1000" s="90"/>
      <c r="Q1000" s="102"/>
      <c r="R1000" s="102"/>
      <c r="S1000" s="51"/>
      <c r="T1000" s="51"/>
      <c r="U1000" s="51"/>
      <c r="V1000" s="51"/>
      <c r="W1000" s="51"/>
    </row>
    <row r="1001" spans="1:23">
      <c r="A1001" s="49"/>
      <c r="B1001" s="50"/>
      <c r="C1001" s="50"/>
      <c r="D1001" s="51"/>
      <c r="E1001" s="51"/>
      <c r="F1001" s="51"/>
      <c r="G1001" s="4"/>
      <c r="H1001" s="4"/>
      <c r="I1001" s="7"/>
      <c r="J1001" s="7"/>
      <c r="K1001" s="7"/>
      <c r="L1001" s="11" t="str">
        <f t="shared" si="30"/>
        <v>$0</v>
      </c>
      <c r="M1001" s="37">
        <f t="shared" si="31"/>
        <v>0</v>
      </c>
      <c r="N1001" s="41"/>
      <c r="O1001" s="9"/>
      <c r="P1001" s="90"/>
      <c r="Q1001" s="102"/>
      <c r="R1001" s="102"/>
      <c r="S1001" s="51"/>
      <c r="T1001" s="51"/>
      <c r="U1001" s="51"/>
      <c r="V1001" s="51"/>
      <c r="W1001" s="51"/>
    </row>
    <row r="1002" spans="1:23">
      <c r="A1002" s="49"/>
      <c r="B1002" s="50"/>
      <c r="C1002" s="50"/>
      <c r="D1002" s="51"/>
      <c r="E1002" s="51"/>
      <c r="F1002" s="51"/>
      <c r="G1002" s="4"/>
      <c r="H1002" s="4"/>
      <c r="I1002" s="7"/>
      <c r="J1002" s="7"/>
      <c r="K1002" s="7"/>
      <c r="L1002" s="11" t="str">
        <f t="shared" si="30"/>
        <v>$0</v>
      </c>
      <c r="M1002" s="37">
        <f t="shared" si="31"/>
        <v>0</v>
      </c>
      <c r="N1002" s="41"/>
      <c r="O1002" s="9"/>
      <c r="P1002" s="90"/>
      <c r="Q1002" s="102"/>
      <c r="R1002" s="102"/>
      <c r="S1002" s="51"/>
      <c r="T1002" s="51"/>
      <c r="U1002" s="51"/>
      <c r="V1002" s="51"/>
      <c r="W1002" s="51"/>
    </row>
    <row r="1003" spans="1:23">
      <c r="A1003" s="49"/>
      <c r="B1003" s="50"/>
      <c r="C1003" s="50"/>
      <c r="D1003" s="51"/>
      <c r="E1003" s="51"/>
      <c r="F1003" s="51"/>
      <c r="G1003" s="4"/>
      <c r="H1003" s="4"/>
      <c r="I1003" s="7"/>
      <c r="J1003" s="7"/>
      <c r="K1003" s="7"/>
      <c r="L1003" s="11" t="str">
        <f t="shared" si="30"/>
        <v>$0</v>
      </c>
      <c r="M1003" s="37">
        <f t="shared" si="31"/>
        <v>0</v>
      </c>
      <c r="N1003" s="41"/>
      <c r="O1003" s="9"/>
      <c r="P1003" s="90"/>
      <c r="Q1003" s="102"/>
      <c r="R1003" s="102"/>
      <c r="S1003" s="51"/>
      <c r="T1003" s="51"/>
      <c r="U1003" s="51"/>
      <c r="V1003" s="51"/>
      <c r="W1003" s="51"/>
    </row>
    <row r="1004" spans="1:23">
      <c r="A1004" s="49"/>
      <c r="B1004" s="50"/>
      <c r="C1004" s="50"/>
      <c r="D1004" s="51"/>
      <c r="E1004" s="51"/>
      <c r="F1004" s="51"/>
      <c r="G1004" s="4"/>
      <c r="H1004" s="4"/>
      <c r="I1004" s="7"/>
      <c r="J1004" s="7"/>
      <c r="K1004" s="7"/>
      <c r="L1004" s="11" t="str">
        <f t="shared" si="30"/>
        <v>$0</v>
      </c>
      <c r="M1004" s="37">
        <f t="shared" si="31"/>
        <v>0</v>
      </c>
      <c r="N1004" s="41"/>
      <c r="O1004" s="9"/>
      <c r="P1004" s="90"/>
      <c r="Q1004" s="102"/>
      <c r="R1004" s="102"/>
      <c r="S1004" s="51"/>
      <c r="T1004" s="51"/>
      <c r="U1004" s="51"/>
      <c r="V1004" s="51"/>
      <c r="W1004" s="51"/>
    </row>
    <row r="1005" spans="1:23">
      <c r="A1005" s="49"/>
      <c r="B1005" s="50"/>
      <c r="C1005" s="50"/>
      <c r="D1005" s="51"/>
      <c r="E1005" s="51"/>
      <c r="F1005" s="51"/>
      <c r="G1005" s="4"/>
      <c r="H1005" s="4"/>
      <c r="I1005" s="7"/>
      <c r="J1005" s="7"/>
      <c r="K1005" s="7"/>
      <c r="L1005" s="11" t="str">
        <f t="shared" si="30"/>
        <v>$0</v>
      </c>
      <c r="M1005" s="37">
        <f t="shared" si="31"/>
        <v>0</v>
      </c>
      <c r="N1005" s="41"/>
      <c r="O1005" s="9"/>
      <c r="P1005" s="90"/>
      <c r="Q1005" s="102"/>
      <c r="R1005" s="102"/>
      <c r="S1005" s="51"/>
      <c r="T1005" s="51"/>
      <c r="U1005" s="51"/>
      <c r="V1005" s="51"/>
      <c r="W1005" s="51"/>
    </row>
    <row r="1006" spans="1:23">
      <c r="A1006" s="49"/>
      <c r="B1006" s="50"/>
      <c r="C1006" s="50"/>
      <c r="D1006" s="51"/>
      <c r="E1006" s="51"/>
      <c r="F1006" s="51"/>
      <c r="G1006" s="4"/>
      <c r="H1006" s="4"/>
      <c r="I1006" s="7"/>
      <c r="J1006" s="7"/>
      <c r="K1006" s="7"/>
      <c r="L1006" s="11" t="str">
        <f t="shared" si="30"/>
        <v>$0</v>
      </c>
      <c r="M1006" s="37">
        <f t="shared" si="31"/>
        <v>0</v>
      </c>
      <c r="N1006" s="41"/>
      <c r="O1006" s="9"/>
      <c r="P1006" s="90"/>
      <c r="Q1006" s="102"/>
      <c r="R1006" s="102"/>
      <c r="S1006" s="51"/>
      <c r="T1006" s="51"/>
      <c r="U1006" s="51"/>
      <c r="V1006" s="51"/>
      <c r="W1006" s="51"/>
    </row>
    <row r="1007" spans="1:23">
      <c r="A1007" s="49"/>
      <c r="B1007" s="50"/>
      <c r="C1007" s="50"/>
      <c r="D1007" s="51"/>
      <c r="E1007" s="51"/>
      <c r="F1007" s="51"/>
      <c r="G1007" s="4"/>
      <c r="H1007" s="4"/>
      <c r="I1007" s="7"/>
      <c r="J1007" s="7"/>
      <c r="K1007" s="7"/>
      <c r="L1007" s="11" t="str">
        <f t="shared" si="30"/>
        <v>$0</v>
      </c>
      <c r="M1007" s="37">
        <f t="shared" si="31"/>
        <v>0</v>
      </c>
      <c r="N1007" s="41"/>
      <c r="O1007" s="9"/>
      <c r="P1007" s="90"/>
      <c r="Q1007" s="102"/>
      <c r="R1007" s="102"/>
      <c r="S1007" s="51"/>
      <c r="T1007" s="51"/>
      <c r="U1007" s="51"/>
      <c r="V1007" s="51"/>
      <c r="W1007" s="51"/>
    </row>
    <row r="1008" spans="1:23">
      <c r="A1008" s="49"/>
      <c r="B1008" s="50"/>
      <c r="C1008" s="50"/>
      <c r="D1008" s="51"/>
      <c r="E1008" s="51"/>
      <c r="F1008" s="51"/>
      <c r="G1008" s="4"/>
      <c r="H1008" s="4"/>
      <c r="I1008" s="7"/>
      <c r="J1008" s="7"/>
      <c r="K1008" s="7"/>
      <c r="L1008" s="11" t="str">
        <f t="shared" si="30"/>
        <v>$0</v>
      </c>
      <c r="M1008" s="37">
        <f t="shared" si="31"/>
        <v>0</v>
      </c>
      <c r="N1008" s="41"/>
      <c r="O1008" s="9"/>
      <c r="P1008" s="90"/>
      <c r="Q1008" s="102"/>
      <c r="R1008" s="102"/>
      <c r="S1008" s="51"/>
      <c r="T1008" s="51"/>
      <c r="U1008" s="51"/>
      <c r="V1008" s="51"/>
      <c r="W1008" s="51"/>
    </row>
    <row r="1009" spans="1:23">
      <c r="A1009" s="49"/>
      <c r="B1009" s="50"/>
      <c r="C1009" s="50"/>
      <c r="D1009" s="51"/>
      <c r="E1009" s="51"/>
      <c r="F1009" s="51"/>
      <c r="G1009" s="4"/>
      <c r="H1009" s="4"/>
      <c r="I1009" s="7"/>
      <c r="J1009" s="7"/>
      <c r="K1009" s="7"/>
      <c r="L1009" s="11" t="str">
        <f t="shared" si="30"/>
        <v>$0</v>
      </c>
      <c r="M1009" s="37">
        <f t="shared" si="31"/>
        <v>0</v>
      </c>
      <c r="N1009" s="41"/>
      <c r="O1009" s="9"/>
      <c r="P1009" s="90"/>
      <c r="Q1009" s="102"/>
      <c r="R1009" s="102"/>
      <c r="S1009" s="51"/>
      <c r="T1009" s="51"/>
      <c r="U1009" s="51"/>
      <c r="V1009" s="51"/>
      <c r="W1009" s="51"/>
    </row>
    <row r="1010" spans="1:23">
      <c r="A1010" s="49"/>
      <c r="B1010" s="50"/>
      <c r="C1010" s="50"/>
      <c r="D1010" s="51"/>
      <c r="E1010" s="51"/>
      <c r="F1010" s="51"/>
      <c r="G1010" s="4"/>
      <c r="H1010" s="4"/>
      <c r="I1010" s="7"/>
      <c r="J1010" s="7"/>
      <c r="K1010" s="7"/>
      <c r="L1010" s="11" t="str">
        <f t="shared" si="30"/>
        <v>$0</v>
      </c>
      <c r="M1010" s="37">
        <f t="shared" si="31"/>
        <v>0</v>
      </c>
      <c r="N1010" s="41"/>
      <c r="O1010" s="9"/>
      <c r="P1010" s="90"/>
      <c r="Q1010" s="102"/>
      <c r="R1010" s="102"/>
      <c r="S1010" s="51"/>
      <c r="T1010" s="51"/>
      <c r="U1010" s="51"/>
      <c r="V1010" s="51"/>
      <c r="W1010" s="51"/>
    </row>
    <row r="1011" spans="1:23">
      <c r="A1011" s="49"/>
      <c r="B1011" s="50"/>
      <c r="C1011" s="50"/>
      <c r="D1011" s="51"/>
      <c r="E1011" s="51"/>
      <c r="F1011" s="51"/>
      <c r="G1011" s="4"/>
      <c r="H1011" s="4"/>
      <c r="I1011" s="7"/>
      <c r="J1011" s="7"/>
      <c r="K1011" s="7"/>
      <c r="L1011" s="11" t="str">
        <f t="shared" si="30"/>
        <v>$0</v>
      </c>
      <c r="M1011" s="37">
        <f t="shared" si="31"/>
        <v>0</v>
      </c>
      <c r="N1011" s="41"/>
      <c r="O1011" s="9"/>
      <c r="P1011" s="90"/>
      <c r="Q1011" s="102"/>
      <c r="R1011" s="102"/>
      <c r="S1011" s="51"/>
      <c r="T1011" s="51"/>
      <c r="U1011" s="51"/>
      <c r="V1011" s="51"/>
      <c r="W1011" s="51"/>
    </row>
    <row r="1012" spans="1:23">
      <c r="A1012" s="49"/>
      <c r="B1012" s="50"/>
      <c r="C1012" s="50"/>
      <c r="D1012" s="51"/>
      <c r="E1012" s="51"/>
      <c r="F1012" s="51"/>
      <c r="G1012" s="4"/>
      <c r="H1012" s="4"/>
      <c r="I1012" s="7"/>
      <c r="J1012" s="7"/>
      <c r="K1012" s="7"/>
      <c r="L1012" s="11" t="str">
        <f t="shared" si="30"/>
        <v>$0</v>
      </c>
      <c r="M1012" s="37">
        <f t="shared" si="31"/>
        <v>0</v>
      </c>
      <c r="N1012" s="41"/>
      <c r="O1012" s="9"/>
      <c r="P1012" s="90"/>
      <c r="Q1012" s="102"/>
      <c r="R1012" s="102"/>
      <c r="S1012" s="51"/>
      <c r="T1012" s="51"/>
      <c r="U1012" s="51"/>
      <c r="V1012" s="51"/>
      <c r="W1012" s="51"/>
    </row>
    <row r="1013" spans="1:23">
      <c r="A1013" s="49"/>
      <c r="B1013" s="50"/>
      <c r="C1013" s="50"/>
      <c r="D1013" s="51"/>
      <c r="E1013" s="51"/>
      <c r="F1013" s="51"/>
      <c r="G1013" s="4"/>
      <c r="H1013" s="4"/>
      <c r="I1013" s="7"/>
      <c r="J1013" s="7"/>
      <c r="K1013" s="7"/>
      <c r="L1013" s="11" t="str">
        <f t="shared" si="30"/>
        <v>$0</v>
      </c>
      <c r="M1013" s="37">
        <f t="shared" si="31"/>
        <v>0</v>
      </c>
      <c r="N1013" s="41"/>
      <c r="O1013" s="9"/>
      <c r="P1013" s="90"/>
      <c r="Q1013" s="102"/>
      <c r="R1013" s="102"/>
      <c r="S1013" s="51"/>
      <c r="T1013" s="51"/>
      <c r="U1013" s="51"/>
      <c r="V1013" s="51"/>
      <c r="W1013" s="51"/>
    </row>
    <row r="1014" spans="1:23">
      <c r="A1014" s="49"/>
      <c r="B1014" s="50"/>
      <c r="C1014" s="50"/>
      <c r="D1014" s="51"/>
      <c r="E1014" s="51"/>
      <c r="F1014" s="51"/>
      <c r="G1014" s="4"/>
      <c r="H1014" s="4"/>
      <c r="I1014" s="7"/>
      <c r="J1014" s="7"/>
      <c r="K1014" s="7"/>
      <c r="L1014" s="11" t="str">
        <f t="shared" si="30"/>
        <v>$0</v>
      </c>
      <c r="M1014" s="37">
        <f t="shared" si="31"/>
        <v>0</v>
      </c>
      <c r="N1014" s="41"/>
      <c r="O1014" s="9"/>
      <c r="P1014" s="90"/>
      <c r="Q1014" s="102"/>
      <c r="R1014" s="102"/>
      <c r="S1014" s="51"/>
      <c r="T1014" s="51"/>
      <c r="U1014" s="51"/>
      <c r="V1014" s="51"/>
      <c r="W1014" s="51"/>
    </row>
    <row r="1015" spans="1:23">
      <c r="A1015" s="49"/>
      <c r="B1015" s="50"/>
      <c r="C1015" s="50"/>
      <c r="D1015" s="51"/>
      <c r="E1015" s="51"/>
      <c r="F1015" s="51"/>
      <c r="G1015" s="4"/>
      <c r="H1015" s="4"/>
      <c r="I1015" s="7"/>
      <c r="J1015" s="7"/>
      <c r="K1015" s="7"/>
      <c r="L1015" s="11" t="str">
        <f t="shared" si="30"/>
        <v>$0</v>
      </c>
      <c r="M1015" s="37">
        <f t="shared" si="31"/>
        <v>0</v>
      </c>
      <c r="N1015" s="41"/>
      <c r="O1015" s="9"/>
      <c r="P1015" s="90"/>
      <c r="Q1015" s="102"/>
      <c r="R1015" s="102"/>
      <c r="S1015" s="51"/>
      <c r="T1015" s="51"/>
      <c r="U1015" s="51"/>
      <c r="V1015" s="51"/>
      <c r="W1015" s="51"/>
    </row>
    <row r="1016" spans="1:23">
      <c r="A1016" s="49"/>
      <c r="B1016" s="50"/>
      <c r="C1016" s="50"/>
      <c r="D1016" s="51"/>
      <c r="E1016" s="51"/>
      <c r="F1016" s="51"/>
      <c r="G1016" s="4"/>
      <c r="H1016" s="4"/>
      <c r="I1016" s="7"/>
      <c r="J1016" s="7"/>
      <c r="K1016" s="7"/>
      <c r="L1016" s="11" t="str">
        <f t="shared" si="30"/>
        <v>$0</v>
      </c>
      <c r="M1016" s="37">
        <f t="shared" si="31"/>
        <v>0</v>
      </c>
      <c r="N1016" s="41"/>
      <c r="O1016" s="9"/>
      <c r="P1016" s="90"/>
      <c r="Q1016" s="102"/>
      <c r="R1016" s="102"/>
      <c r="S1016" s="51"/>
      <c r="T1016" s="51"/>
      <c r="U1016" s="51"/>
      <c r="V1016" s="51"/>
      <c r="W1016" s="51"/>
    </row>
    <row r="1017" spans="1:23">
      <c r="A1017" s="49"/>
      <c r="B1017" s="50"/>
      <c r="C1017" s="50"/>
      <c r="D1017" s="51"/>
      <c r="E1017" s="51"/>
      <c r="F1017" s="51"/>
      <c r="G1017" s="4"/>
      <c r="H1017" s="4"/>
      <c r="I1017" s="7"/>
      <c r="J1017" s="7"/>
      <c r="K1017" s="7"/>
      <c r="L1017" s="11" t="str">
        <f t="shared" si="30"/>
        <v>$0</v>
      </c>
      <c r="M1017" s="37">
        <f t="shared" si="31"/>
        <v>0</v>
      </c>
      <c r="N1017" s="41"/>
      <c r="O1017" s="9"/>
      <c r="P1017" s="90"/>
      <c r="Q1017" s="102"/>
      <c r="R1017" s="102"/>
      <c r="S1017" s="51"/>
      <c r="T1017" s="51"/>
      <c r="U1017" s="51"/>
      <c r="V1017" s="51"/>
      <c r="W1017" s="51"/>
    </row>
    <row r="1018" spans="1:23">
      <c r="A1018" s="49"/>
      <c r="B1018" s="50"/>
      <c r="C1018" s="50"/>
      <c r="D1018" s="51"/>
      <c r="E1018" s="51"/>
      <c r="F1018" s="51"/>
      <c r="G1018" s="4"/>
      <c r="H1018" s="4"/>
      <c r="I1018" s="7"/>
      <c r="J1018" s="7"/>
      <c r="K1018" s="7"/>
      <c r="L1018" s="11" t="str">
        <f t="shared" si="30"/>
        <v>$0</v>
      </c>
      <c r="M1018" s="37">
        <f t="shared" si="31"/>
        <v>0</v>
      </c>
      <c r="N1018" s="41"/>
      <c r="O1018" s="9"/>
      <c r="P1018" s="90"/>
      <c r="Q1018" s="102"/>
      <c r="R1018" s="102"/>
      <c r="S1018" s="51"/>
      <c r="T1018" s="51"/>
      <c r="U1018" s="51"/>
      <c r="V1018" s="51"/>
      <c r="W1018" s="51"/>
    </row>
    <row r="1019" spans="1:23">
      <c r="A1019" s="49"/>
      <c r="B1019" s="50"/>
      <c r="C1019" s="50"/>
      <c r="D1019" s="51"/>
      <c r="E1019" s="51"/>
      <c r="F1019" s="51"/>
      <c r="G1019" s="4"/>
      <c r="H1019" s="4"/>
      <c r="I1019" s="7"/>
      <c r="J1019" s="7"/>
      <c r="K1019" s="7"/>
      <c r="L1019" s="11" t="str">
        <f t="shared" si="30"/>
        <v>$0</v>
      </c>
      <c r="M1019" s="37">
        <f t="shared" si="31"/>
        <v>0</v>
      </c>
      <c r="N1019" s="41"/>
      <c r="O1019" s="9"/>
      <c r="P1019" s="90"/>
      <c r="Q1019" s="102"/>
      <c r="R1019" s="102"/>
      <c r="S1019" s="51"/>
      <c r="T1019" s="51"/>
      <c r="U1019" s="51"/>
      <c r="V1019" s="51"/>
      <c r="W1019" s="51"/>
    </row>
    <row r="1020" spans="1:23">
      <c r="A1020" s="49"/>
      <c r="B1020" s="50"/>
      <c r="C1020" s="50"/>
      <c r="D1020" s="51"/>
      <c r="E1020" s="51"/>
      <c r="F1020" s="51"/>
      <c r="G1020" s="4"/>
      <c r="H1020" s="4"/>
      <c r="I1020" s="7"/>
      <c r="J1020" s="7"/>
      <c r="K1020" s="7"/>
      <c r="L1020" s="11" t="str">
        <f t="shared" si="30"/>
        <v>$0</v>
      </c>
      <c r="M1020" s="37">
        <f t="shared" si="31"/>
        <v>0</v>
      </c>
      <c r="N1020" s="41"/>
      <c r="O1020" s="9"/>
      <c r="P1020" s="90"/>
      <c r="Q1020" s="102"/>
      <c r="R1020" s="102"/>
      <c r="S1020" s="51"/>
      <c r="T1020" s="51"/>
      <c r="U1020" s="51"/>
      <c r="V1020" s="51"/>
      <c r="W1020" s="51"/>
    </row>
    <row r="1021" spans="1:23">
      <c r="A1021" s="49"/>
      <c r="B1021" s="50"/>
      <c r="C1021" s="50"/>
      <c r="D1021" s="51"/>
      <c r="E1021" s="51"/>
      <c r="F1021" s="51"/>
      <c r="G1021" s="4"/>
      <c r="H1021" s="4"/>
      <c r="I1021" s="7"/>
      <c r="J1021" s="7"/>
      <c r="K1021" s="7"/>
      <c r="L1021" s="11" t="str">
        <f t="shared" si="30"/>
        <v>$0</v>
      </c>
      <c r="M1021" s="37">
        <f t="shared" si="31"/>
        <v>0</v>
      </c>
      <c r="N1021" s="41"/>
      <c r="O1021" s="9"/>
      <c r="P1021" s="90"/>
      <c r="Q1021" s="102"/>
      <c r="R1021" s="102"/>
      <c r="S1021" s="51"/>
      <c r="T1021" s="51"/>
      <c r="U1021" s="51"/>
      <c r="V1021" s="51"/>
      <c r="W1021" s="51"/>
    </row>
    <row r="1022" spans="1:23">
      <c r="A1022" s="49"/>
      <c r="B1022" s="50"/>
      <c r="C1022" s="50"/>
      <c r="D1022" s="51"/>
      <c r="E1022" s="51"/>
      <c r="F1022" s="51"/>
      <c r="G1022" s="4"/>
      <c r="H1022" s="4"/>
      <c r="I1022" s="7"/>
      <c r="J1022" s="7"/>
      <c r="K1022" s="7"/>
      <c r="L1022" s="11" t="str">
        <f t="shared" si="30"/>
        <v>$0</v>
      </c>
      <c r="M1022" s="37">
        <f t="shared" si="31"/>
        <v>0</v>
      </c>
      <c r="N1022" s="41"/>
      <c r="O1022" s="9"/>
      <c r="P1022" s="90"/>
      <c r="Q1022" s="102"/>
      <c r="R1022" s="102"/>
      <c r="S1022" s="51"/>
      <c r="T1022" s="51"/>
      <c r="U1022" s="51"/>
      <c r="V1022" s="51"/>
      <c r="W1022" s="51"/>
    </row>
    <row r="1023" spans="1:23">
      <c r="A1023" s="49"/>
      <c r="B1023" s="50"/>
      <c r="C1023" s="50"/>
      <c r="D1023" s="51"/>
      <c r="E1023" s="51"/>
      <c r="F1023" s="51"/>
      <c r="G1023" s="4"/>
      <c r="H1023" s="4"/>
      <c r="I1023" s="7"/>
      <c r="J1023" s="7"/>
      <c r="K1023" s="7"/>
      <c r="L1023" s="11" t="str">
        <f t="shared" si="30"/>
        <v>$0</v>
      </c>
      <c r="M1023" s="37">
        <f t="shared" si="31"/>
        <v>0</v>
      </c>
      <c r="N1023" s="41"/>
      <c r="O1023" s="9"/>
      <c r="P1023" s="90"/>
      <c r="Q1023" s="102"/>
      <c r="R1023" s="102"/>
      <c r="S1023" s="51"/>
      <c r="T1023" s="51"/>
      <c r="U1023" s="51"/>
      <c r="V1023" s="51"/>
      <c r="W1023" s="51"/>
    </row>
    <row r="1024" spans="1:23">
      <c r="A1024" s="49"/>
      <c r="B1024" s="50"/>
      <c r="C1024" s="50"/>
      <c r="D1024" s="51"/>
      <c r="E1024" s="51"/>
      <c r="F1024" s="51"/>
      <c r="G1024" s="4"/>
      <c r="H1024" s="4"/>
      <c r="I1024" s="7"/>
      <c r="J1024" s="7"/>
      <c r="K1024" s="7"/>
      <c r="L1024" s="11" t="str">
        <f t="shared" si="30"/>
        <v>$0</v>
      </c>
      <c r="M1024" s="37">
        <f t="shared" si="31"/>
        <v>0</v>
      </c>
      <c r="N1024" s="41"/>
      <c r="O1024" s="9"/>
      <c r="P1024" s="90"/>
      <c r="Q1024" s="102"/>
      <c r="R1024" s="102"/>
      <c r="S1024" s="51"/>
      <c r="T1024" s="51"/>
      <c r="U1024" s="51"/>
      <c r="V1024" s="51"/>
      <c r="W1024" s="51"/>
    </row>
    <row r="1025" spans="1:23">
      <c r="A1025" s="49"/>
      <c r="B1025" s="50"/>
      <c r="C1025" s="50"/>
      <c r="D1025" s="51"/>
      <c r="E1025" s="51"/>
      <c r="F1025" s="51"/>
      <c r="G1025" s="4"/>
      <c r="H1025" s="4"/>
      <c r="I1025" s="29"/>
      <c r="J1025" s="29"/>
      <c r="K1025" s="29"/>
      <c r="L1025" s="30" t="str">
        <f t="shared" si="30"/>
        <v>$0</v>
      </c>
      <c r="M1025" s="38">
        <f t="shared" si="31"/>
        <v>0</v>
      </c>
      <c r="N1025" s="42"/>
      <c r="O1025" s="9"/>
      <c r="P1025" s="90"/>
      <c r="Q1025" s="102"/>
      <c r="R1025" s="102"/>
      <c r="S1025" s="50"/>
      <c r="T1025" s="51"/>
      <c r="U1025" s="51"/>
      <c r="V1025" s="51"/>
      <c r="W1025" s="51"/>
    </row>
    <row r="1026" spans="1:23">
      <c r="A1026" s="49"/>
      <c r="B1026" s="50"/>
      <c r="C1026" s="50"/>
      <c r="D1026" s="51"/>
      <c r="E1026" s="51"/>
      <c r="F1026" s="51"/>
      <c r="G1026" s="27"/>
      <c r="H1026" s="28"/>
      <c r="I1026" s="29"/>
      <c r="J1026" s="29"/>
      <c r="K1026" s="29"/>
      <c r="L1026" s="11" t="str">
        <f t="shared" si="30"/>
        <v>$0</v>
      </c>
      <c r="M1026" s="39">
        <f t="shared" si="31"/>
        <v>0</v>
      </c>
      <c r="N1026" s="42"/>
      <c r="O1026" s="9"/>
      <c r="P1026" s="90"/>
      <c r="Q1026" s="102"/>
      <c r="R1026" s="102"/>
      <c r="S1026" s="50"/>
      <c r="T1026" s="51"/>
      <c r="U1026" s="51"/>
      <c r="V1026" s="51"/>
      <c r="W1026" s="51"/>
    </row>
    <row r="1027" spans="1:23">
      <c r="A1027" s="49"/>
      <c r="B1027" s="50"/>
      <c r="C1027" s="50"/>
      <c r="D1027" s="51"/>
      <c r="E1027" s="51"/>
      <c r="F1027" s="51"/>
      <c r="G1027" s="27"/>
      <c r="H1027" s="28"/>
      <c r="I1027" s="29"/>
      <c r="J1027" s="29"/>
      <c r="K1027" s="29"/>
      <c r="L1027" s="11" t="str">
        <f t="shared" si="30"/>
        <v>$0</v>
      </c>
      <c r="M1027" s="39">
        <f t="shared" si="31"/>
        <v>0</v>
      </c>
      <c r="N1027" s="42"/>
      <c r="O1027" s="9"/>
      <c r="P1027" s="90"/>
      <c r="Q1027" s="102"/>
      <c r="R1027" s="102"/>
      <c r="S1027" s="50"/>
      <c r="T1027" s="51"/>
      <c r="U1027" s="51"/>
      <c r="V1027" s="51"/>
      <c r="W1027" s="51"/>
    </row>
    <row r="1028" spans="1:23">
      <c r="A1028" s="49"/>
      <c r="B1028" s="50"/>
      <c r="C1028" s="50"/>
      <c r="D1028" s="51"/>
      <c r="E1028" s="51"/>
      <c r="F1028" s="51"/>
      <c r="G1028" s="27"/>
      <c r="H1028" s="28"/>
      <c r="I1028" s="29"/>
      <c r="J1028" s="29"/>
      <c r="K1028" s="29"/>
      <c r="L1028" s="11" t="str">
        <f t="shared" si="30"/>
        <v>$0</v>
      </c>
      <c r="M1028" s="39">
        <f t="shared" si="31"/>
        <v>0</v>
      </c>
      <c r="N1028" s="42"/>
      <c r="O1028" s="9"/>
      <c r="P1028" s="90"/>
      <c r="Q1028" s="102"/>
      <c r="R1028" s="102"/>
      <c r="S1028" s="50"/>
      <c r="T1028" s="51"/>
      <c r="U1028" s="51"/>
      <c r="V1028" s="51"/>
      <c r="W1028" s="51"/>
    </row>
    <row r="1029" spans="1:23">
      <c r="A1029" s="49"/>
      <c r="B1029" s="50"/>
      <c r="C1029" s="50"/>
      <c r="D1029" s="51"/>
      <c r="E1029" s="51"/>
      <c r="F1029" s="51"/>
      <c r="G1029" s="27"/>
      <c r="H1029" s="28"/>
      <c r="I1029" s="29"/>
      <c r="J1029" s="29"/>
      <c r="K1029" s="29"/>
      <c r="L1029" s="11" t="str">
        <f t="shared" si="30"/>
        <v>$0</v>
      </c>
      <c r="M1029" s="39">
        <f t="shared" si="31"/>
        <v>0</v>
      </c>
      <c r="N1029" s="42"/>
      <c r="O1029" s="9"/>
      <c r="P1029" s="90"/>
      <c r="Q1029" s="102"/>
      <c r="R1029" s="102"/>
      <c r="S1029" s="50"/>
      <c r="T1029" s="51"/>
      <c r="U1029" s="51"/>
      <c r="V1029" s="51"/>
      <c r="W1029" s="51"/>
    </row>
    <row r="1030" spans="1:23">
      <c r="A1030" s="49"/>
      <c r="B1030" s="50"/>
      <c r="C1030" s="50"/>
      <c r="D1030" s="51"/>
      <c r="E1030" s="51"/>
      <c r="F1030" s="51"/>
      <c r="G1030" s="27"/>
      <c r="H1030" s="28"/>
      <c r="I1030" s="29"/>
      <c r="J1030" s="29"/>
      <c r="K1030" s="29"/>
      <c r="L1030" s="11" t="str">
        <f t="shared" ref="L1030:L1040" si="32">IF(J1030="0. Initiate","$51,000",IF(J1030="1. Junior Member","$306,000",IF(J1030="2. Member","$1,581,000",IF(J1030="3. Senior Member","$0",IF(J1030="4. Consul Initiate","$0","$0")))))</f>
        <v>$0</v>
      </c>
      <c r="M1030" s="39">
        <f t="shared" ref="M1030:M1093" si="33">L1030-N1030</f>
        <v>0</v>
      </c>
      <c r="N1030" s="42"/>
      <c r="O1030" s="9"/>
      <c r="P1030" s="90"/>
      <c r="Q1030" s="102"/>
      <c r="R1030" s="102"/>
      <c r="S1030" s="50"/>
      <c r="T1030" s="51"/>
      <c r="U1030" s="51"/>
      <c r="V1030" s="51"/>
      <c r="W1030" s="51"/>
    </row>
    <row r="1031" spans="1:23">
      <c r="A1031" s="49"/>
      <c r="B1031" s="50"/>
      <c r="C1031" s="50"/>
      <c r="D1031" s="51"/>
      <c r="E1031" s="51"/>
      <c r="F1031" s="51"/>
      <c r="G1031" s="27"/>
      <c r="H1031" s="28"/>
      <c r="I1031" s="29"/>
      <c r="J1031" s="29"/>
      <c r="K1031" s="29"/>
      <c r="L1031" s="11" t="str">
        <f t="shared" si="32"/>
        <v>$0</v>
      </c>
      <c r="M1031" s="39">
        <f t="shared" si="33"/>
        <v>0</v>
      </c>
      <c r="N1031" s="42"/>
      <c r="O1031" s="9"/>
      <c r="P1031" s="90"/>
      <c r="Q1031" s="102"/>
      <c r="R1031" s="102"/>
      <c r="S1031" s="50"/>
      <c r="T1031" s="51"/>
      <c r="U1031" s="51"/>
      <c r="V1031" s="51"/>
      <c r="W1031" s="51"/>
    </row>
    <row r="1032" spans="1:23">
      <c r="A1032" s="49"/>
      <c r="B1032" s="50"/>
      <c r="C1032" s="50"/>
      <c r="D1032" s="51"/>
      <c r="E1032" s="51"/>
      <c r="F1032" s="51"/>
      <c r="G1032" s="27"/>
      <c r="H1032" s="28"/>
      <c r="I1032" s="29"/>
      <c r="J1032" s="29"/>
      <c r="K1032" s="29"/>
      <c r="L1032" s="11" t="str">
        <f t="shared" si="32"/>
        <v>$0</v>
      </c>
      <c r="M1032" s="39">
        <f t="shared" si="33"/>
        <v>0</v>
      </c>
      <c r="N1032" s="42"/>
      <c r="O1032" s="9"/>
      <c r="P1032" s="90"/>
      <c r="Q1032" s="102"/>
      <c r="R1032" s="102"/>
      <c r="S1032" s="50"/>
      <c r="T1032" s="51"/>
      <c r="U1032" s="51"/>
      <c r="V1032" s="51"/>
      <c r="W1032" s="51"/>
    </row>
    <row r="1033" spans="1:23">
      <c r="A1033" s="49"/>
      <c r="B1033" s="50"/>
      <c r="C1033" s="50"/>
      <c r="D1033" s="51"/>
      <c r="E1033" s="51"/>
      <c r="F1033" s="51"/>
      <c r="G1033" s="27"/>
      <c r="H1033" s="28"/>
      <c r="I1033" s="29"/>
      <c r="J1033" s="29"/>
      <c r="K1033" s="29"/>
      <c r="L1033" s="11" t="str">
        <f t="shared" si="32"/>
        <v>$0</v>
      </c>
      <c r="M1033" s="39">
        <f t="shared" si="33"/>
        <v>0</v>
      </c>
      <c r="N1033" s="42"/>
      <c r="O1033" s="9"/>
      <c r="P1033" s="90"/>
      <c r="Q1033" s="102"/>
      <c r="R1033" s="102"/>
      <c r="S1033" s="50"/>
      <c r="T1033" s="51"/>
      <c r="U1033" s="51"/>
      <c r="V1033" s="51"/>
      <c r="W1033" s="51"/>
    </row>
    <row r="1034" spans="1:23">
      <c r="A1034" s="49"/>
      <c r="B1034" s="50"/>
      <c r="C1034" s="50"/>
      <c r="D1034" s="51"/>
      <c r="E1034" s="51"/>
      <c r="F1034" s="51"/>
      <c r="G1034" s="27"/>
      <c r="H1034" s="28"/>
      <c r="I1034" s="29"/>
      <c r="J1034" s="29"/>
      <c r="K1034" s="29"/>
      <c r="L1034" s="11" t="str">
        <f t="shared" si="32"/>
        <v>$0</v>
      </c>
      <c r="M1034" s="39">
        <f t="shared" si="33"/>
        <v>0</v>
      </c>
      <c r="N1034" s="42"/>
      <c r="O1034" s="9"/>
      <c r="P1034" s="90"/>
      <c r="Q1034" s="102"/>
      <c r="R1034" s="102"/>
      <c r="S1034" s="50"/>
      <c r="T1034" s="51"/>
      <c r="U1034" s="51"/>
      <c r="V1034" s="51"/>
      <c r="W1034" s="51"/>
    </row>
    <row r="1035" spans="1:23">
      <c r="A1035" s="49"/>
      <c r="B1035" s="50"/>
      <c r="C1035" s="50"/>
      <c r="D1035" s="51"/>
      <c r="E1035" s="51"/>
      <c r="F1035" s="51"/>
      <c r="G1035" s="27"/>
      <c r="H1035" s="28"/>
      <c r="I1035" s="29"/>
      <c r="J1035" s="29"/>
      <c r="K1035" s="29"/>
      <c r="L1035" s="11" t="str">
        <f t="shared" si="32"/>
        <v>$0</v>
      </c>
      <c r="M1035" s="39">
        <f t="shared" si="33"/>
        <v>0</v>
      </c>
      <c r="N1035" s="42"/>
      <c r="O1035" s="9"/>
      <c r="P1035" s="90"/>
      <c r="Q1035" s="102"/>
      <c r="R1035" s="102"/>
      <c r="S1035" s="50"/>
      <c r="T1035" s="51"/>
      <c r="U1035" s="51"/>
      <c r="V1035" s="51"/>
      <c r="W1035" s="51"/>
    </row>
    <row r="1036" spans="1:23">
      <c r="A1036" s="49"/>
      <c r="B1036" s="50"/>
      <c r="C1036" s="50"/>
      <c r="D1036" s="51"/>
      <c r="E1036" s="51"/>
      <c r="F1036" s="51"/>
      <c r="G1036" s="27"/>
      <c r="H1036" s="28"/>
      <c r="I1036" s="29"/>
      <c r="J1036" s="29"/>
      <c r="K1036" s="29"/>
      <c r="L1036" s="11" t="str">
        <f t="shared" si="32"/>
        <v>$0</v>
      </c>
      <c r="M1036" s="98">
        <f t="shared" si="33"/>
        <v>0</v>
      </c>
      <c r="N1036" s="42"/>
      <c r="O1036" s="9"/>
      <c r="P1036" s="90"/>
      <c r="Q1036" s="102"/>
      <c r="R1036" s="102"/>
      <c r="S1036" s="50"/>
      <c r="T1036" s="51"/>
      <c r="U1036" s="51"/>
      <c r="V1036" s="51"/>
      <c r="W1036" s="51"/>
    </row>
    <row r="1037" spans="1:23">
      <c r="A1037" s="49"/>
      <c r="B1037" s="50"/>
      <c r="C1037" s="50"/>
      <c r="D1037" s="51"/>
      <c r="E1037" s="51"/>
      <c r="F1037" s="51"/>
      <c r="G1037" s="27"/>
      <c r="H1037" s="28"/>
      <c r="I1037" s="29"/>
      <c r="J1037" s="29"/>
      <c r="K1037" s="29"/>
      <c r="L1037" s="11" t="str">
        <f t="shared" si="32"/>
        <v>$0</v>
      </c>
      <c r="M1037" s="98">
        <f t="shared" si="33"/>
        <v>0</v>
      </c>
      <c r="N1037" s="42"/>
      <c r="O1037" s="9"/>
      <c r="P1037" s="90"/>
      <c r="Q1037" s="102"/>
      <c r="R1037" s="102"/>
      <c r="S1037" s="50"/>
      <c r="T1037" s="51"/>
      <c r="U1037" s="51"/>
      <c r="V1037" s="51"/>
      <c r="W1037" s="51"/>
    </row>
    <row r="1038" spans="1:23">
      <c r="A1038" s="49"/>
      <c r="B1038" s="50"/>
      <c r="C1038" s="50"/>
      <c r="D1038" s="51"/>
      <c r="E1038" s="51"/>
      <c r="F1038" s="51"/>
      <c r="G1038" s="27"/>
      <c r="H1038" s="28"/>
      <c r="I1038" s="29"/>
      <c r="J1038" s="29"/>
      <c r="K1038" s="29"/>
      <c r="L1038" s="11" t="str">
        <f t="shared" si="32"/>
        <v>$0</v>
      </c>
      <c r="M1038" s="98">
        <f t="shared" si="33"/>
        <v>0</v>
      </c>
      <c r="N1038" s="42"/>
      <c r="O1038" s="9"/>
      <c r="P1038" s="90"/>
      <c r="Q1038" s="102"/>
      <c r="R1038" s="102"/>
      <c r="S1038" s="50"/>
      <c r="T1038" s="51"/>
      <c r="U1038" s="51"/>
      <c r="V1038" s="51"/>
      <c r="W1038" s="51"/>
    </row>
    <row r="1039" spans="1:23">
      <c r="A1039" s="49"/>
      <c r="B1039" s="50"/>
      <c r="C1039" s="50"/>
      <c r="D1039" s="51"/>
      <c r="E1039" s="51"/>
      <c r="F1039" s="51"/>
      <c r="G1039" s="27"/>
      <c r="H1039" s="28"/>
      <c r="I1039" s="29"/>
      <c r="J1039" s="29"/>
      <c r="K1039" s="29"/>
      <c r="L1039" s="11" t="str">
        <f t="shared" si="32"/>
        <v>$0</v>
      </c>
      <c r="M1039" s="98">
        <f t="shared" si="33"/>
        <v>0</v>
      </c>
      <c r="N1039" s="42"/>
      <c r="O1039" s="9"/>
      <c r="P1039" s="90"/>
      <c r="Q1039" s="102"/>
      <c r="R1039" s="102"/>
      <c r="S1039" s="50"/>
      <c r="T1039" s="51"/>
      <c r="U1039" s="51"/>
      <c r="V1039" s="51"/>
      <c r="W1039" s="51"/>
    </row>
    <row r="1040" spans="1:23">
      <c r="A1040" s="49"/>
      <c r="B1040" s="50"/>
      <c r="C1040" s="50"/>
      <c r="D1040" s="51"/>
      <c r="E1040" s="51"/>
      <c r="F1040" s="51"/>
      <c r="G1040" s="27"/>
      <c r="H1040" s="28"/>
      <c r="I1040" s="29"/>
      <c r="J1040" s="29"/>
      <c r="K1040" s="29"/>
      <c r="L1040" s="12" t="str">
        <f t="shared" si="32"/>
        <v>$0</v>
      </c>
      <c r="M1040" s="98">
        <f t="shared" si="33"/>
        <v>0</v>
      </c>
      <c r="N1040" s="42"/>
      <c r="O1040" s="9"/>
      <c r="P1040" s="90"/>
      <c r="Q1040" s="103"/>
      <c r="R1040" s="103"/>
      <c r="S1040" s="50"/>
      <c r="T1040" s="51"/>
      <c r="U1040" s="51"/>
      <c r="V1040" s="51"/>
      <c r="W1040" s="51"/>
    </row>
    <row r="1041" spans="1:23">
      <c r="A1041" s="49"/>
      <c r="B1041" s="50"/>
      <c r="C1041" s="50"/>
      <c r="D1041" s="51"/>
      <c r="E1041" s="51"/>
      <c r="F1041" s="51"/>
      <c r="G1041" s="50"/>
      <c r="H1041" s="50"/>
      <c r="I1041" s="50"/>
      <c r="J1041" s="50"/>
      <c r="K1041" s="50"/>
      <c r="L1041" s="50"/>
      <c r="M1041" s="51"/>
      <c r="N1041" s="51"/>
      <c r="O1041" s="51"/>
      <c r="P1041" s="51"/>
      <c r="Q1041" s="51"/>
      <c r="R1041" s="51"/>
      <c r="S1041" s="50"/>
      <c r="T1041" s="51"/>
      <c r="U1041" s="51"/>
      <c r="V1041" s="51"/>
      <c r="W1041" s="51"/>
    </row>
    <row r="1042" spans="1:23">
      <c r="A1042" s="49"/>
      <c r="B1042" s="50"/>
      <c r="C1042" s="50"/>
      <c r="D1042" s="51"/>
      <c r="E1042" s="51"/>
      <c r="F1042" s="51"/>
      <c r="G1042" s="50"/>
      <c r="H1042" s="50"/>
      <c r="I1042" s="50"/>
      <c r="J1042" s="50"/>
      <c r="K1042" s="50"/>
      <c r="L1042" s="50"/>
      <c r="M1042" s="51"/>
      <c r="N1042" s="51"/>
      <c r="O1042" s="51"/>
      <c r="P1042" s="51"/>
      <c r="Q1042" s="51"/>
      <c r="R1042" s="51"/>
      <c r="S1042" s="50"/>
      <c r="T1042" s="51"/>
      <c r="U1042" s="51"/>
      <c r="V1042" s="51"/>
      <c r="W1042" s="51"/>
    </row>
    <row r="1043" spans="1:23">
      <c r="A1043" s="49"/>
      <c r="B1043" s="50"/>
      <c r="C1043" s="50"/>
      <c r="D1043" s="51"/>
      <c r="E1043" s="51"/>
      <c r="F1043" s="51"/>
      <c r="G1043" s="50"/>
      <c r="H1043" s="50"/>
      <c r="I1043" s="50"/>
      <c r="J1043" s="50"/>
      <c r="K1043" s="50"/>
      <c r="L1043" s="50"/>
      <c r="M1043" s="51"/>
      <c r="N1043" s="51"/>
      <c r="O1043" s="51"/>
      <c r="P1043" s="51"/>
      <c r="Q1043" s="51"/>
      <c r="R1043" s="51"/>
      <c r="S1043" s="50"/>
      <c r="T1043" s="51"/>
      <c r="U1043" s="51"/>
      <c r="V1043" s="51"/>
      <c r="W1043" s="51"/>
    </row>
    <row r="1044" spans="1:23">
      <c r="A1044" s="49"/>
      <c r="B1044" s="50"/>
      <c r="C1044" s="50"/>
      <c r="D1044" s="51"/>
      <c r="E1044" s="51"/>
      <c r="F1044" s="51"/>
      <c r="G1044" s="50"/>
      <c r="H1044" s="50"/>
      <c r="I1044" s="50"/>
      <c r="J1044" s="50"/>
      <c r="K1044" s="50"/>
      <c r="L1044" s="50"/>
      <c r="M1044" s="51"/>
      <c r="N1044" s="51"/>
      <c r="O1044" s="51"/>
      <c r="P1044" s="51"/>
      <c r="Q1044" s="51"/>
      <c r="R1044" s="51"/>
      <c r="S1044" s="50"/>
      <c r="T1044" s="51"/>
      <c r="U1044" s="51"/>
      <c r="V1044" s="51"/>
      <c r="W1044" s="51"/>
    </row>
    <row r="1045" spans="1:23">
      <c r="A1045" s="49"/>
      <c r="B1045" s="50"/>
      <c r="C1045" s="50"/>
      <c r="D1045" s="51"/>
      <c r="E1045" s="51"/>
      <c r="F1045" s="51"/>
      <c r="G1045" s="50"/>
      <c r="H1045" s="50"/>
      <c r="I1045" s="50"/>
      <c r="J1045" s="50"/>
      <c r="K1045" s="50"/>
      <c r="L1045" s="50"/>
      <c r="M1045" s="51"/>
      <c r="N1045" s="51"/>
      <c r="O1045" s="51"/>
      <c r="P1045" s="51"/>
      <c r="Q1045" s="51"/>
      <c r="R1045" s="51"/>
      <c r="S1045" s="50"/>
      <c r="T1045" s="51"/>
      <c r="U1045" s="51"/>
      <c r="V1045" s="51"/>
      <c r="W1045" s="51"/>
    </row>
    <row r="1046" spans="1:23">
      <c r="A1046" s="51"/>
      <c r="B1046" s="50"/>
      <c r="C1046" s="50"/>
      <c r="D1046" s="51"/>
      <c r="E1046" s="51"/>
      <c r="F1046" s="51"/>
      <c r="G1046" s="50"/>
      <c r="H1046" s="50"/>
      <c r="I1046" s="50"/>
      <c r="J1046" s="50"/>
      <c r="K1046" s="50"/>
      <c r="L1046" s="50"/>
      <c r="M1046" s="51"/>
      <c r="N1046" s="51"/>
      <c r="O1046" s="51"/>
      <c r="P1046" s="51"/>
      <c r="Q1046" s="51"/>
      <c r="R1046" s="51"/>
      <c r="S1046" s="50"/>
      <c r="T1046" s="51"/>
      <c r="U1046" s="51"/>
      <c r="V1046" s="51"/>
      <c r="W1046" s="51"/>
    </row>
  </sheetData>
  <sheetProtection selectLockedCells="1" sort="0" autoFilter="0" pivotTables="0"/>
  <mergeCells count="1">
    <mergeCell ref="B2:G2"/>
  </mergeCells>
  <conditionalFormatting sqref="H6:H1040">
    <cfRule type="uniqueValues" dxfId="54" priority="1"/>
    <cfRule type="duplicateValues" dxfId="53" priority="26"/>
  </conditionalFormatting>
  <conditionalFormatting sqref="G6:G1040">
    <cfRule type="duplicateValues" dxfId="52" priority="25"/>
  </conditionalFormatting>
  <conditionalFormatting sqref="H3:N3">
    <cfRule type="cellIs" dxfId="51" priority="24" operator="lessThan">
      <formula>0</formula>
    </cfRule>
  </conditionalFormatting>
  <conditionalFormatting sqref="N6:N1040">
    <cfRule type="dataBar" priority="11">
      <dataBar>
        <cfvo type="min"/>
        <cfvo type="max"/>
        <color rgb="FF63C384"/>
      </dataBar>
      <extLst>
        <ext xmlns:x14="http://schemas.microsoft.com/office/spreadsheetml/2009/9/main" uri="{B025F937-C7B1-47D3-B67F-A62EFF666E3E}">
          <x14:id>{99AB4ACC-1E76-4F12-B4AF-D961CA7170CB}</x14:id>
        </ext>
      </extLst>
    </cfRule>
    <cfRule type="cellIs" dxfId="50" priority="23" operator="lessThan">
      <formula>0</formula>
    </cfRule>
  </conditionalFormatting>
  <conditionalFormatting sqref="O6:O1040">
    <cfRule type="containsText" dxfId="49" priority="20" operator="containsText" text="Yes">
      <formula>NOT(ISERROR(SEARCH("Yes",O6)))</formula>
    </cfRule>
    <cfRule type="containsText" dxfId="48" priority="22" operator="containsText" text="No">
      <formula>NOT(ISERROR(SEARCH("No",O6)))</formula>
    </cfRule>
  </conditionalFormatting>
  <conditionalFormatting sqref="K6:K1040">
    <cfRule type="containsText" dxfId="47" priority="15" operator="containsText" text="No">
      <formula>NOT(ISERROR(SEARCH("No",K6)))</formula>
    </cfRule>
    <cfRule type="containsText" dxfId="46" priority="16" operator="containsText" text="Yes">
      <formula>NOT(ISERROR(SEARCH("Yes",K6)))</formula>
    </cfRule>
  </conditionalFormatting>
  <conditionalFormatting sqref="M6:M1040">
    <cfRule type="cellIs" dxfId="45" priority="12" operator="equal">
      <formula>0</formula>
    </cfRule>
    <cfRule type="cellIs" dxfId="44" priority="13" operator="greaterThan">
      <formula>0</formula>
    </cfRule>
    <cfRule type="cellIs" dxfId="43" priority="14" operator="lessThan">
      <formula>0</formula>
    </cfRule>
  </conditionalFormatting>
  <conditionalFormatting sqref="P6:P1040">
    <cfRule type="cellIs" dxfId="42" priority="6" operator="between">
      <formula>$B$5-30</formula>
      <formula>$B$5</formula>
    </cfRule>
    <cfRule type="cellIs" dxfId="41" priority="7" operator="between">
      <formula>$C$5+61</formula>
      <formula>$B$5+31</formula>
    </cfRule>
    <cfRule type="cellIs" dxfId="40" priority="8" operator="between">
      <formula>$C$5</formula>
      <formula>$C$5+60</formula>
    </cfRule>
    <cfRule type="cellIs" dxfId="39" priority="9" operator="between">
      <formula>$C$5</formula>
      <formula>$C$5-1000</formula>
    </cfRule>
  </conditionalFormatting>
  <conditionalFormatting sqref="Q6:Q1040">
    <cfRule type="containsText" dxfId="38" priority="4" operator="containsText" text="No">
      <formula>NOT(ISERROR(SEARCH("No",Q6)))</formula>
    </cfRule>
    <cfRule type="containsText" dxfId="37" priority="5" operator="containsText" text="Yes">
      <formula>NOT(ISERROR(SEARCH("Yes",Q6)))</formula>
    </cfRule>
  </conditionalFormatting>
  <conditionalFormatting sqref="R6:R1040">
    <cfRule type="containsText" dxfId="36" priority="2" operator="containsText" text="No">
      <formula>NOT(ISERROR(SEARCH("No",R6)))</formula>
    </cfRule>
    <cfRule type="containsText" dxfId="35" priority="3" operator="containsText" text="Yes">
      <formula>NOT(ISERROR(SEARCH("Yes",R6)))</formula>
    </cfRule>
  </conditionalFormatting>
  <dataValidations xWindow="2191" yWindow="686" count="4">
    <dataValidation type="list" allowBlank="1" showInputMessage="1" showErrorMessage="1" errorTitle="Wrong Rank" error="Please select rank from dropdown List" promptTitle="Select Rank" prompt="select rank from dropdown list" sqref="J6:J1040">
      <formula1>$B$13:$B$20</formula1>
    </dataValidation>
    <dataValidation type="list" allowBlank="1" showInputMessage="1" showErrorMessage="1" sqref="K6:K1040 O6:O1040">
      <formula1>$B$21:$B$23</formula1>
    </dataValidation>
    <dataValidation allowBlank="1" sqref="L6:L1040"/>
    <dataValidation type="list" errorStyle="warning" allowBlank="1" showErrorMessage="1" errorTitle="Invalid" error="select from dropdown list" sqref="Q6:R1040">
      <formula1>$B$21:$B$23</formula1>
    </dataValidation>
  </dataValidations>
  <pageMargins left="0.7" right="0.7" top="0.75" bottom="0.75" header="0.3" footer="0.3"/>
  <pageSetup orientation="portrait"/>
  <drawing r:id="rId1"/>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99AB4ACC-1E76-4F12-B4AF-D961CA7170CB}">
            <x14:dataBar minLength="0" maxLength="100" border="1" negativeBarBorderColorSameAsPositive="0">
              <x14:cfvo type="autoMin"/>
              <x14:cfvo type="autoMax"/>
              <x14:borderColor rgb="FF63C384"/>
              <x14:negativeFillColor rgb="FFFF0000"/>
              <x14:negativeBorderColor rgb="FFFF0000"/>
              <x14:axisColor rgb="FF000000"/>
            </x14:dataBar>
          </x14:cfRule>
          <xm:sqref>N6:N1040</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023"/>
  <sheetViews>
    <sheetView workbookViewId="0">
      <selection activeCell="A2" sqref="A2"/>
    </sheetView>
  </sheetViews>
  <sheetFormatPr baseColWidth="10" defaultColWidth="8.83203125" defaultRowHeight="14" x14ac:dyDescent="0"/>
  <cols>
    <col min="2" max="2" width="21.5" bestFit="1" customWidth="1"/>
    <col min="3" max="3" width="24.5" customWidth="1"/>
    <col min="4" max="4" width="22.83203125" customWidth="1"/>
    <col min="5" max="5" width="15.1640625" bestFit="1" customWidth="1"/>
    <col min="6" max="6" width="14.83203125" customWidth="1"/>
    <col min="7" max="7" width="21.83203125" customWidth="1"/>
    <col min="8" max="8" width="20.33203125" customWidth="1"/>
    <col min="9" max="9" width="21.6640625" customWidth="1"/>
    <col min="10" max="10" width="11.83203125" bestFit="1" customWidth="1"/>
  </cols>
  <sheetData>
    <row r="2" spans="2:10" ht="23">
      <c r="C2" s="19" t="s">
        <v>117</v>
      </c>
      <c r="D2" s="20"/>
    </row>
    <row r="3" spans="2:10" ht="23">
      <c r="C3" s="47"/>
      <c r="D3" s="35"/>
    </row>
    <row r="5" spans="2:10" ht="15">
      <c r="B5" s="21" t="s">
        <v>7</v>
      </c>
      <c r="C5" s="13" t="s">
        <v>5</v>
      </c>
      <c r="D5" s="13" t="s">
        <v>54</v>
      </c>
      <c r="E5" s="13" t="s">
        <v>52</v>
      </c>
      <c r="F5" s="13" t="s">
        <v>115</v>
      </c>
      <c r="G5" s="13" t="s">
        <v>116</v>
      </c>
      <c r="H5" t="s">
        <v>630</v>
      </c>
      <c r="I5" t="s">
        <v>631</v>
      </c>
      <c r="J5" s="14" t="s">
        <v>55</v>
      </c>
    </row>
    <row r="6" spans="2:10">
      <c r="B6" s="48" t="str">
        <f>Table1[[#This Row],[Character name]]</f>
        <v>Aidan</v>
      </c>
      <c r="C6" s="22" t="str">
        <f>Table1[[#This Row],[At Handle]]</f>
        <v>4idan</v>
      </c>
      <c r="D6" s="22" t="str">
        <f>Table1[[#This Row],[Fleet Rank]]</f>
        <v>0. Initiate</v>
      </c>
      <c r="E6" s="22">
        <f>Table1[[#This Row],[PVP For ADV]]</f>
        <v>0</v>
      </c>
      <c r="F6" s="22">
        <f>Table1[[#This Row],[STF Lead For ADV]]</f>
        <v>0</v>
      </c>
      <c r="G6" s="22" t="str">
        <f>IF(Table1[[#This Row],[LFC Still Needed For ADV]]&lt;0,"Yes","No")</f>
        <v>No</v>
      </c>
      <c r="H6">
        <f>Table1[[#This Row],[On Website]]</f>
        <v>0</v>
      </c>
      <c r="I6">
        <f>Table1[[#This Row],[Setup Team Speak]]</f>
        <v>0</v>
      </c>
      <c r="J6" s="23" t="str">
        <f>IF(AND(Table2[[#This Row],[STF for ADV]],Table2[[#This Row],[PVP For ADV]],Table2[[#This Row],[On Website]],Table2[[#This Row],[Setup Team Speak]]="Yes"),"Yes","No")</f>
        <v>No</v>
      </c>
    </row>
    <row r="7" spans="2:10">
      <c r="B7" s="46" t="str">
        <f>Table1[[#This Row],[Character name]]</f>
        <v>Locke</v>
      </c>
      <c r="C7" s="25" t="str">
        <f>Table1[[#This Row],[At Handle]]</f>
        <v>A-Hol</v>
      </c>
      <c r="D7" s="25" t="str">
        <f>Table1[[#This Row],[Fleet Rank]]</f>
        <v>0. Initiate</v>
      </c>
      <c r="E7" s="25">
        <f>Table1[[#This Row],[PVP For ADV]]</f>
        <v>0</v>
      </c>
      <c r="F7" s="25">
        <f>Table1[[#This Row],[STF Lead For ADV]]</f>
        <v>0</v>
      </c>
      <c r="G7" s="25" t="str">
        <f>IF(Table1[[#This Row],[LFC Still Needed For ADV]]&lt;0,"Yes","No")</f>
        <v>No</v>
      </c>
      <c r="H7">
        <f>Table1[[#This Row],[On Website]]</f>
        <v>0</v>
      </c>
      <c r="I7">
        <f>Table1[[#This Row],[Setup Team Speak]]</f>
        <v>0</v>
      </c>
      <c r="J7" s="26" t="str">
        <f>IF(AND(Table2[[#This Row],[STF for ADV]],Table2[[#This Row],[PVP For ADV]],Table2[[#This Row],[On Website]],Table2[[#This Row],[Setup Team Speak]]="Yes"),"Yes","No")</f>
        <v>No</v>
      </c>
    </row>
    <row r="8" spans="2:10">
      <c r="B8" s="24" t="str">
        <f>Table1[[#This Row],[Character name]]</f>
        <v>Miles</v>
      </c>
      <c r="C8" s="25" t="str">
        <f>Table1[[#This Row],[At Handle]]</f>
        <v>aaryononasi</v>
      </c>
      <c r="D8" s="25" t="str">
        <f>Table1[[#This Row],[Fleet Rank]]</f>
        <v>0. Initiate</v>
      </c>
      <c r="E8" s="25">
        <f>Table1[[#This Row],[PVP For ADV]]</f>
        <v>0</v>
      </c>
      <c r="F8" s="25">
        <f>Table1[[#This Row],[STF Lead For ADV]]</f>
        <v>0</v>
      </c>
      <c r="G8" s="25" t="str">
        <f>IF(Table1[[#This Row],[LFC Still Needed For ADV]]&lt;0,"Yes","No")</f>
        <v>No</v>
      </c>
      <c r="H8">
        <f>Table1[[#This Row],[On Website]]</f>
        <v>0</v>
      </c>
      <c r="I8">
        <f>Table1[[#This Row],[Setup Team Speak]]</f>
        <v>0</v>
      </c>
      <c r="J8" s="26" t="str">
        <f>IF(AND(Table2[[#This Row],[STF for ADV]],Table2[[#This Row],[PVP For ADV]],Table2[[#This Row],[On Website]],Table2[[#This Row],[Setup Team Speak]]="Yes"),"Yes","No")</f>
        <v>No</v>
      </c>
    </row>
    <row r="9" spans="2:10">
      <c r="B9" s="24" t="str">
        <f>Table1[[#This Row],[Character name]]</f>
        <v>Reama</v>
      </c>
      <c r="C9" s="25" t="str">
        <f>Table1[[#This Row],[At Handle]]</f>
        <v>Ahwaer</v>
      </c>
      <c r="D9" s="25" t="str">
        <f>Table1[[#This Row],[Fleet Rank]]</f>
        <v>0. Initiate</v>
      </c>
      <c r="E9" s="25">
        <f>Table1[[#This Row],[PVP For ADV]]</f>
        <v>0</v>
      </c>
      <c r="F9" s="25">
        <f>Table1[[#This Row],[STF Lead For ADV]]</f>
        <v>0</v>
      </c>
      <c r="G9" s="25" t="str">
        <f>IF(Table1[[#This Row],[LFC Still Needed For ADV]]&lt;0,"Yes","No")</f>
        <v>No</v>
      </c>
      <c r="H9">
        <f>Table1[[#This Row],[On Website]]</f>
        <v>0</v>
      </c>
      <c r="I9">
        <f>Table1[[#This Row],[Setup Team Speak]]</f>
        <v>0</v>
      </c>
      <c r="J9" s="26" t="str">
        <f>IF(AND(Table2[[#This Row],[STF for ADV]],Table2[[#This Row],[PVP For ADV]],Table2[[#This Row],[On Website]],Table2[[#This Row],[Setup Team Speak]]="Yes"),"Yes","No")</f>
        <v>No</v>
      </c>
    </row>
    <row r="10" spans="2:10">
      <c r="B10" s="24" t="str">
        <f>Table1[[#This Row],[Character name]]</f>
        <v>Alerai</v>
      </c>
      <c r="C10" s="25" t="str">
        <f>Table1[[#This Row],[At Handle]]</f>
        <v>alerai</v>
      </c>
      <c r="D10" s="25" t="str">
        <f>Table1[[#This Row],[Fleet Rank]]</f>
        <v>2. Member</v>
      </c>
      <c r="E10" s="25">
        <f>Table1[[#This Row],[PVP For ADV]]</f>
        <v>0</v>
      </c>
      <c r="F10" s="25">
        <f>Table1[[#This Row],[STF Lead For ADV]]</f>
        <v>0</v>
      </c>
      <c r="G10" s="25" t="str">
        <f>IF(Table1[[#This Row],[LFC Still Needed For ADV]]&lt;0,"Yes","No")</f>
        <v>No</v>
      </c>
      <c r="H10">
        <f>Table1[[#This Row],[On Website]]</f>
        <v>0</v>
      </c>
      <c r="I10">
        <f>Table1[[#This Row],[Setup Team Speak]]</f>
        <v>0</v>
      </c>
      <c r="J10" s="26" t="str">
        <f>IF(AND(Table2[[#This Row],[STF for ADV]],Table2[[#This Row],[PVP For ADV]],Table2[[#This Row],[On Website]],Table2[[#This Row],[Setup Team Speak]]="Yes"),"Yes","No")</f>
        <v>No</v>
      </c>
    </row>
    <row r="11" spans="2:10">
      <c r="B11" s="24" t="str">
        <f>Table1[[#This Row],[Character name]]</f>
        <v>Tylaria</v>
      </c>
      <c r="C11" s="25" t="str">
        <f>Table1[[#This Row],[At Handle]]</f>
        <v>Aleylia</v>
      </c>
      <c r="D11" s="25" t="str">
        <f>Table1[[#This Row],[Fleet Rank]]</f>
        <v>0. Initiate</v>
      </c>
      <c r="E11" s="25">
        <f>Table1[[#This Row],[PVP For ADV]]</f>
        <v>0</v>
      </c>
      <c r="F11" s="25">
        <f>Table1[[#This Row],[STF Lead For ADV]]</f>
        <v>0</v>
      </c>
      <c r="G11" s="25" t="str">
        <f>IF(Table1[[#This Row],[LFC Still Needed For ADV]]&lt;0,"Yes","No")</f>
        <v>No</v>
      </c>
      <c r="H11">
        <f>Table1[[#This Row],[On Website]]</f>
        <v>0</v>
      </c>
      <c r="I11">
        <f>Table1[[#This Row],[Setup Team Speak]]</f>
        <v>0</v>
      </c>
      <c r="J11" s="26" t="str">
        <f>IF(AND(Table2[[#This Row],[STF for ADV]],Table2[[#This Row],[PVP For ADV]],Table2[[#This Row],[On Website]],Table2[[#This Row],[Setup Team Speak]]="Yes"),"Yes","No")</f>
        <v>No</v>
      </c>
    </row>
    <row r="12" spans="2:10">
      <c r="B12" s="24" t="str">
        <f>Table1[[#This Row],[Character name]]</f>
        <v>Logan</v>
      </c>
      <c r="C12" s="25" t="str">
        <f>Table1[[#This Row],[At Handle]]</f>
        <v>Allanonthx</v>
      </c>
      <c r="D12" s="25" t="str">
        <f>Table1[[#This Row],[Fleet Rank]]</f>
        <v>0. Initiate</v>
      </c>
      <c r="E12" s="25">
        <f>Table1[[#This Row],[PVP For ADV]]</f>
        <v>0</v>
      </c>
      <c r="F12" s="25">
        <f>Table1[[#This Row],[STF Lead For ADV]]</f>
        <v>0</v>
      </c>
      <c r="G12" s="25" t="str">
        <f>IF(Table1[[#This Row],[LFC Still Needed For ADV]]&lt;0,"Yes","No")</f>
        <v>No</v>
      </c>
      <c r="H12">
        <f>Table1[[#This Row],[On Website]]</f>
        <v>0</v>
      </c>
      <c r="I12">
        <f>Table1[[#This Row],[Setup Team Speak]]</f>
        <v>0</v>
      </c>
      <c r="J12" s="26" t="str">
        <f>IF(AND(Table2[[#This Row],[STF for ADV]],Table2[[#This Row],[PVP For ADV]],Table2[[#This Row],[On Website]],Table2[[#This Row],[Setup Team Speak]]="Yes"),"Yes","No")</f>
        <v>No</v>
      </c>
    </row>
    <row r="13" spans="2:10">
      <c r="B13" s="24" t="str">
        <f>Table1[[#This Row],[Character name]]</f>
        <v>Liem</v>
      </c>
      <c r="C13" s="25" t="str">
        <f>Table1[[#This Row],[At Handle]]</f>
        <v>Alliee</v>
      </c>
      <c r="D13" s="25" t="str">
        <f>Table1[[#This Row],[Fleet Rank]]</f>
        <v>0. Initiate</v>
      </c>
      <c r="E13" s="25">
        <f>Table1[[#This Row],[PVP For ADV]]</f>
        <v>0</v>
      </c>
      <c r="F13" s="25">
        <f>Table1[[#This Row],[STF Lead For ADV]]</f>
        <v>0</v>
      </c>
      <c r="G13" s="25" t="str">
        <f>IF(Table1[[#This Row],[LFC Still Needed For ADV]]&lt;0,"Yes","No")</f>
        <v>No</v>
      </c>
      <c r="H13">
        <f>Table1[[#This Row],[On Website]]</f>
        <v>0</v>
      </c>
      <c r="I13">
        <f>Table1[[#This Row],[Setup Team Speak]]</f>
        <v>0</v>
      </c>
      <c r="J13" s="26" t="str">
        <f>IF(AND(Table2[[#This Row],[STF for ADV]],Table2[[#This Row],[PVP For ADV]],Table2[[#This Row],[On Website]],Table2[[#This Row],[Setup Team Speak]]="Yes"),"Yes","No")</f>
        <v>No</v>
      </c>
    </row>
    <row r="14" spans="2:10">
      <c r="B14" s="24" t="str">
        <f>Table1[[#This Row],[Character name]]</f>
        <v>Kahtarina</v>
      </c>
      <c r="C14" s="25" t="str">
        <f>Table1[[#This Row],[At Handle]]</f>
        <v>Alliiee</v>
      </c>
      <c r="D14" s="25" t="str">
        <f>Table1[[#This Row],[Fleet Rank]]</f>
        <v>0. Initiate</v>
      </c>
      <c r="E14" s="25">
        <f>Table1[[#This Row],[PVP For ADV]]</f>
        <v>0</v>
      </c>
      <c r="F14" s="25">
        <f>Table1[[#This Row],[STF Lead For ADV]]</f>
        <v>0</v>
      </c>
      <c r="G14" s="25" t="str">
        <f>IF(Table1[[#This Row],[LFC Still Needed For ADV]]&lt;0,"Yes","No")</f>
        <v>No</v>
      </c>
      <c r="H14">
        <f>Table1[[#This Row],[On Website]]</f>
        <v>0</v>
      </c>
      <c r="I14">
        <f>Table1[[#This Row],[Setup Team Speak]]</f>
        <v>0</v>
      </c>
      <c r="J14" s="26" t="str">
        <f>IF(AND(Table2[[#This Row],[STF for ADV]],Table2[[#This Row],[PVP For ADV]],Table2[[#This Row],[On Website]],Table2[[#This Row],[Setup Team Speak]]="Yes"),"Yes","No")</f>
        <v>No</v>
      </c>
    </row>
    <row r="15" spans="2:10">
      <c r="B15" s="24" t="str">
        <f>Table1[[#This Row],[Character name]]</f>
        <v>Keru</v>
      </c>
      <c r="C15" s="25" t="str">
        <f>Table1[[#This Row],[At Handle]]</f>
        <v>alredneck2</v>
      </c>
      <c r="D15" s="25" t="str">
        <f>Table1[[#This Row],[Fleet Rank]]</f>
        <v>1. Junior Member</v>
      </c>
      <c r="E15" s="25">
        <f>Table1[[#This Row],[PVP For ADV]]</f>
        <v>0</v>
      </c>
      <c r="F15" s="25">
        <f>Table1[[#This Row],[STF Lead For ADV]]</f>
        <v>0</v>
      </c>
      <c r="G15" s="25" t="str">
        <f>IF(Table1[[#This Row],[LFC Still Needed For ADV]]&lt;0,"Yes","No")</f>
        <v>No</v>
      </c>
      <c r="H15">
        <f>Table1[[#This Row],[On Website]]</f>
        <v>0</v>
      </c>
      <c r="I15">
        <f>Table1[[#This Row],[Setup Team Speak]]</f>
        <v>0</v>
      </c>
      <c r="J15" s="26" t="str">
        <f>IF(AND(Table2[[#This Row],[STF for ADV]],Table2[[#This Row],[PVP For ADV]],Table2[[#This Row],[On Website]],Table2[[#This Row],[Setup Team Speak]]="Yes"),"Yes","No")</f>
        <v>No</v>
      </c>
    </row>
    <row r="16" spans="2:10">
      <c r="B16" s="24" t="str">
        <f>Table1[[#This Row],[Character name]]</f>
        <v>Kexx</v>
      </c>
      <c r="C16" s="25" t="str">
        <f>Table1[[#This Row],[At Handle]]</f>
        <v>alredneck2</v>
      </c>
      <c r="D16" s="25" t="str">
        <f>Table1[[#This Row],[Fleet Rank]]</f>
        <v>1. Junior Member</v>
      </c>
      <c r="E16" s="25">
        <f>Table1[[#This Row],[PVP For ADV]]</f>
        <v>0</v>
      </c>
      <c r="F16" s="25">
        <f>Table1[[#This Row],[STF Lead For ADV]]</f>
        <v>0</v>
      </c>
      <c r="G16" s="25" t="str">
        <f>IF(Table1[[#This Row],[LFC Still Needed For ADV]]&lt;0,"Yes","No")</f>
        <v>No</v>
      </c>
      <c r="H16">
        <f>Table1[[#This Row],[On Website]]</f>
        <v>0</v>
      </c>
      <c r="I16">
        <f>Table1[[#This Row],[Setup Team Speak]]</f>
        <v>0</v>
      </c>
      <c r="J16" s="26" t="str">
        <f>IF(AND(Table2[[#This Row],[STF for ADV]],Table2[[#This Row],[PVP For ADV]],Table2[[#This Row],[On Website]],Table2[[#This Row],[Setup Team Speak]]="Yes"),"Yes","No")</f>
        <v>No</v>
      </c>
    </row>
    <row r="17" spans="2:10">
      <c r="B17" s="24" t="str">
        <f>Table1[[#This Row],[Character name]]</f>
        <v>Rich</v>
      </c>
      <c r="C17" s="25" t="str">
        <f>Table1[[#This Row],[At Handle]]</f>
        <v>alredneck2</v>
      </c>
      <c r="D17" s="25" t="str">
        <f>Table1[[#This Row],[Fleet Rank]]</f>
        <v>1. Junior Member</v>
      </c>
      <c r="E17" s="25">
        <f>Table1[[#This Row],[PVP For ADV]]</f>
        <v>0</v>
      </c>
      <c r="F17" s="25">
        <f>Table1[[#This Row],[STF Lead For ADV]]</f>
        <v>0</v>
      </c>
      <c r="G17" s="25" t="str">
        <f>IF(Table1[[#This Row],[LFC Still Needed For ADV]]&lt;0,"Yes","No")</f>
        <v>No</v>
      </c>
      <c r="H17">
        <f>Table1[[#This Row],[On Website]]</f>
        <v>0</v>
      </c>
      <c r="I17">
        <f>Table1[[#This Row],[Setup Team Speak]]</f>
        <v>0</v>
      </c>
      <c r="J17" s="26" t="str">
        <f>IF(AND(Table2[[#This Row],[STF for ADV]],Table2[[#This Row],[PVP For ADV]],Table2[[#This Row],[On Website]],Table2[[#This Row],[Setup Team Speak]]="Yes"),"Yes","No")</f>
        <v>No</v>
      </c>
    </row>
    <row r="18" spans="2:10">
      <c r="B18" s="24" t="str">
        <f>Table1[[#This Row],[Character name]]</f>
        <v>Shakaar</v>
      </c>
      <c r="C18" s="25" t="str">
        <f>Table1[[#This Row],[At Handle]]</f>
        <v>alredneck2</v>
      </c>
      <c r="D18" s="25" t="str">
        <f>Table1[[#This Row],[Fleet Rank]]</f>
        <v>1. Junior Member</v>
      </c>
      <c r="E18" s="25">
        <f>Table1[[#This Row],[PVP For ADV]]</f>
        <v>0</v>
      </c>
      <c r="F18" s="25">
        <f>Table1[[#This Row],[STF Lead For ADV]]</f>
        <v>0</v>
      </c>
      <c r="G18" s="25" t="str">
        <f>IF(Table1[[#This Row],[LFC Still Needed For ADV]]&lt;0,"Yes","No")</f>
        <v>No</v>
      </c>
      <c r="H18">
        <f>Table1[[#This Row],[On Website]]</f>
        <v>0</v>
      </c>
      <c r="I18">
        <f>Table1[[#This Row],[Setup Team Speak]]</f>
        <v>0</v>
      </c>
      <c r="J18" s="26" t="str">
        <f>IF(AND(Table2[[#This Row],[STF for ADV]],Table2[[#This Row],[PVP For ADV]],Table2[[#This Row],[On Website]],Table2[[#This Row],[Setup Team Speak]]="Yes"),"Yes","No")</f>
        <v>No</v>
      </c>
    </row>
    <row r="19" spans="2:10">
      <c r="B19" s="24" t="str">
        <f>Table1[[#This Row],[Character name]]</f>
        <v>T'Shara</v>
      </c>
      <c r="C19" s="25" t="str">
        <f>Table1[[#This Row],[At Handle]]</f>
        <v>amphil28</v>
      </c>
      <c r="D19" s="25" t="str">
        <f>Table1[[#This Row],[Fleet Rank]]</f>
        <v>4. Consul Initiate</v>
      </c>
      <c r="E19" s="25">
        <f>Table1[[#This Row],[PVP For ADV]]</f>
        <v>0</v>
      </c>
      <c r="F19" s="25">
        <f>Table1[[#This Row],[STF Lead For ADV]]</f>
        <v>0</v>
      </c>
      <c r="G19" s="25" t="str">
        <f>IF(Table1[[#This Row],[LFC Still Needed For ADV]]&lt;0,"Yes","No")</f>
        <v>Yes</v>
      </c>
      <c r="H19">
        <f>Table1[[#This Row],[On Website]]</f>
        <v>0</v>
      </c>
      <c r="I19">
        <f>Table1[[#This Row],[Setup Team Speak]]</f>
        <v>0</v>
      </c>
      <c r="J19" s="26" t="str">
        <f>IF(AND(Table2[[#This Row],[STF for ADV]],Table2[[#This Row],[PVP For ADV]],Table2[[#This Row],[On Website]],Table2[[#This Row],[Setup Team Speak]]="Yes"),"Yes","No")</f>
        <v>No</v>
      </c>
    </row>
    <row r="20" spans="2:10">
      <c r="B20" s="24" t="str">
        <f>Table1[[#This Row],[Character name]]</f>
        <v>1 of 12</v>
      </c>
      <c r="C20" s="25" t="str">
        <f>Table1[[#This Row],[At Handle]]</f>
        <v>Ariakes</v>
      </c>
      <c r="D20" s="25" t="str">
        <f>Table1[[#This Row],[Fleet Rank]]</f>
        <v>0. Initiate</v>
      </c>
      <c r="E20" s="25">
        <f>Table1[[#This Row],[PVP For ADV]]</f>
        <v>0</v>
      </c>
      <c r="F20" s="25">
        <f>Table1[[#This Row],[STF Lead For ADV]]</f>
        <v>0</v>
      </c>
      <c r="G20" s="25" t="str">
        <f>IF(Table1[[#This Row],[LFC Still Needed For ADV]]&lt;0,"Yes","No")</f>
        <v>No</v>
      </c>
      <c r="H20">
        <f>Table1[[#This Row],[On Website]]</f>
        <v>0</v>
      </c>
      <c r="I20">
        <f>Table1[[#This Row],[Setup Team Speak]]</f>
        <v>0</v>
      </c>
      <c r="J20" s="26" t="str">
        <f>IF(AND(Table2[[#This Row],[STF for ADV]],Table2[[#This Row],[PVP For ADV]],Table2[[#This Row],[On Website]],Table2[[#This Row],[Setup Team Speak]]="Yes"),"Yes","No")</f>
        <v>No</v>
      </c>
    </row>
    <row r="21" spans="2:10">
      <c r="B21" s="24" t="str">
        <f>Table1[[#This Row],[Character name]]</f>
        <v>Setuna</v>
      </c>
      <c r="C21" s="25" t="str">
        <f>Table1[[#This Row],[At Handle]]</f>
        <v>Armforce</v>
      </c>
      <c r="D21" s="25" t="str">
        <f>Table1[[#This Row],[Fleet Rank]]</f>
        <v>0. Initiate</v>
      </c>
      <c r="E21" s="25">
        <f>Table1[[#This Row],[PVP For ADV]]</f>
        <v>0</v>
      </c>
      <c r="F21" s="25">
        <f>Table1[[#This Row],[STF Lead For ADV]]</f>
        <v>0</v>
      </c>
      <c r="G21" s="25" t="str">
        <f>IF(Table1[[#This Row],[LFC Still Needed For ADV]]&lt;0,"Yes","No")</f>
        <v>No</v>
      </c>
      <c r="H21">
        <f>Table1[[#This Row],[On Website]]</f>
        <v>0</v>
      </c>
      <c r="I21">
        <f>Table1[[#This Row],[Setup Team Speak]]</f>
        <v>0</v>
      </c>
      <c r="J21" s="26" t="str">
        <f>IF(AND(Table2[[#This Row],[STF for ADV]],Table2[[#This Row],[PVP For ADV]],Table2[[#This Row],[On Website]],Table2[[#This Row],[Setup Team Speak]]="Yes"),"Yes","No")</f>
        <v>No</v>
      </c>
    </row>
    <row r="22" spans="2:10">
      <c r="B22" s="24" t="str">
        <f>Table1[[#This Row],[Character name]]</f>
        <v>Star</v>
      </c>
      <c r="C22" s="25" t="str">
        <f>Table1[[#This Row],[At Handle]]</f>
        <v>Aroyo</v>
      </c>
      <c r="D22" s="25" t="str">
        <f>Table1[[#This Row],[Fleet Rank]]</f>
        <v>0. Initiate</v>
      </c>
      <c r="E22" s="25">
        <f>Table1[[#This Row],[PVP For ADV]]</f>
        <v>0</v>
      </c>
      <c r="F22" s="25">
        <f>Table1[[#This Row],[STF Lead For ADV]]</f>
        <v>0</v>
      </c>
      <c r="G22" s="25" t="str">
        <f>IF(Table1[[#This Row],[LFC Still Needed For ADV]]&lt;0,"Yes","No")</f>
        <v>No</v>
      </c>
      <c r="H22">
        <f>Table1[[#This Row],[On Website]]</f>
        <v>0</v>
      </c>
      <c r="I22">
        <f>Table1[[#This Row],[Setup Team Speak]]</f>
        <v>0</v>
      </c>
      <c r="J22" s="26" t="str">
        <f>IF(AND(Table2[[#This Row],[STF for ADV]],Table2[[#This Row],[PVP For ADV]],Table2[[#This Row],[On Website]],Table2[[#This Row],[Setup Team Speak]]="Yes"),"Yes","No")</f>
        <v>No</v>
      </c>
    </row>
    <row r="23" spans="2:10">
      <c r="B23" s="24" t="str">
        <f>Table1[[#This Row],[Character name]]</f>
        <v>Kits</v>
      </c>
      <c r="C23" s="25" t="str">
        <f>Table1[[#This Row],[At Handle]]</f>
        <v>Ashryn</v>
      </c>
      <c r="D23" s="25" t="str">
        <f>Table1[[#This Row],[Fleet Rank]]</f>
        <v>0. Initiate</v>
      </c>
      <c r="E23" s="25">
        <f>Table1[[#This Row],[PVP For ADV]]</f>
        <v>0</v>
      </c>
      <c r="F23" s="25">
        <f>Table1[[#This Row],[STF Lead For ADV]]</f>
        <v>0</v>
      </c>
      <c r="G23" s="25" t="str">
        <f>IF(Table1[[#This Row],[LFC Still Needed For ADV]]&lt;0,"Yes","No")</f>
        <v>No</v>
      </c>
      <c r="H23">
        <f>Table1[[#This Row],[On Website]]</f>
        <v>0</v>
      </c>
      <c r="I23">
        <f>Table1[[#This Row],[Setup Team Speak]]</f>
        <v>0</v>
      </c>
      <c r="J23" s="26" t="str">
        <f>IF(AND(Table2[[#This Row],[STF for ADV]],Table2[[#This Row],[PVP For ADV]],Table2[[#This Row],[On Website]],Table2[[#This Row],[Setup Team Speak]]="Yes"),"Yes","No")</f>
        <v>No</v>
      </c>
    </row>
    <row r="24" spans="2:10">
      <c r="B24" s="24" t="str">
        <f>Table1[[#This Row],[Character name]]</f>
        <v>Reia</v>
      </c>
      <c r="C24" s="25" t="str">
        <f>Table1[[#This Row],[At Handle]]</f>
        <v>Ashryn</v>
      </c>
      <c r="D24" s="25" t="str">
        <f>Table1[[#This Row],[Fleet Rank]]</f>
        <v>0. Initiate</v>
      </c>
      <c r="E24" s="25">
        <f>Table1[[#This Row],[PVP For ADV]]</f>
        <v>0</v>
      </c>
      <c r="F24" s="25">
        <f>Table1[[#This Row],[STF Lead For ADV]]</f>
        <v>0</v>
      </c>
      <c r="G24" s="25" t="str">
        <f>IF(Table1[[#This Row],[LFC Still Needed For ADV]]&lt;0,"Yes","No")</f>
        <v>No</v>
      </c>
      <c r="H24">
        <f>Table1[[#This Row],[On Website]]</f>
        <v>0</v>
      </c>
      <c r="I24">
        <f>Table1[[#This Row],[Setup Team Speak]]</f>
        <v>0</v>
      </c>
      <c r="J24" s="26" t="str">
        <f>IF(AND(Table2[[#This Row],[STF for ADV]],Table2[[#This Row],[PVP For ADV]],Table2[[#This Row],[On Website]],Table2[[#This Row],[Setup Team Speak]]="Yes"),"Yes","No")</f>
        <v>No</v>
      </c>
    </row>
    <row r="25" spans="2:10">
      <c r="B25" s="24" t="str">
        <f>Table1[[#This Row],[Character name]]</f>
        <v>Ryumi</v>
      </c>
      <c r="C25" s="25" t="str">
        <f>Table1[[#This Row],[At Handle]]</f>
        <v>Ashryn</v>
      </c>
      <c r="D25" s="25" t="str">
        <f>Table1[[#This Row],[Fleet Rank]]</f>
        <v>0. Initiate</v>
      </c>
      <c r="E25" s="25">
        <f>Table1[[#This Row],[PVP For ADV]]</f>
        <v>0</v>
      </c>
      <c r="F25" s="25">
        <f>Table1[[#This Row],[STF Lead For ADV]]</f>
        <v>0</v>
      </c>
      <c r="G25" s="25" t="str">
        <f>IF(Table1[[#This Row],[LFC Still Needed For ADV]]&lt;0,"Yes","No")</f>
        <v>No</v>
      </c>
      <c r="H25">
        <f>Table1[[#This Row],[On Website]]</f>
        <v>0</v>
      </c>
      <c r="I25">
        <f>Table1[[#This Row],[Setup Team Speak]]</f>
        <v>0</v>
      </c>
      <c r="J25" s="26" t="str">
        <f>IF(AND(Table2[[#This Row],[STF for ADV]],Table2[[#This Row],[PVP For ADV]],Table2[[#This Row],[On Website]],Table2[[#This Row],[Setup Team Speak]]="Yes"),"Yes","No")</f>
        <v>No</v>
      </c>
    </row>
    <row r="26" spans="2:10">
      <c r="B26" s="24" t="str">
        <f>Table1[[#This Row],[Character name]]</f>
        <v>Xaxan</v>
      </c>
      <c r="C26" s="25" t="str">
        <f>Table1[[#This Row],[At Handle]]</f>
        <v>Asurith</v>
      </c>
      <c r="D26" s="25" t="str">
        <f>Table1[[#This Row],[Fleet Rank]]</f>
        <v>0. Initiate</v>
      </c>
      <c r="E26" s="25">
        <f>Table1[[#This Row],[PVP For ADV]]</f>
        <v>0</v>
      </c>
      <c r="F26" s="25">
        <f>Table1[[#This Row],[STF Lead For ADV]]</f>
        <v>0</v>
      </c>
      <c r="G26" s="25" t="str">
        <f>IF(Table1[[#This Row],[LFC Still Needed For ADV]]&lt;0,"Yes","No")</f>
        <v>No</v>
      </c>
      <c r="H26">
        <f>Table1[[#This Row],[On Website]]</f>
        <v>0</v>
      </c>
      <c r="I26">
        <f>Table1[[#This Row],[Setup Team Speak]]</f>
        <v>0</v>
      </c>
      <c r="J26" s="26" t="str">
        <f>IF(AND(Table2[[#This Row],[STF for ADV]],Table2[[#This Row],[PVP For ADV]],Table2[[#This Row],[On Website]],Table2[[#This Row],[Setup Team Speak]]="Yes"),"Yes","No")</f>
        <v>No</v>
      </c>
    </row>
    <row r="27" spans="2:10">
      <c r="B27" s="24" t="str">
        <f>Table1[[#This Row],[Character name]]</f>
        <v>Skar'lette Thy'rx</v>
      </c>
      <c r="C27" s="25" t="str">
        <f>Table1[[#This Row],[At Handle]]</f>
        <v>Avertyoureyes</v>
      </c>
      <c r="D27" s="25" t="str">
        <f>Table1[[#This Row],[Fleet Rank]]</f>
        <v>0. Initiate</v>
      </c>
      <c r="E27" s="25">
        <f>Table1[[#This Row],[PVP For ADV]]</f>
        <v>0</v>
      </c>
      <c r="F27" s="25">
        <f>Table1[[#This Row],[STF Lead For ADV]]</f>
        <v>0</v>
      </c>
      <c r="G27" s="25" t="str">
        <f>IF(Table1[[#This Row],[LFC Still Needed For ADV]]&lt;0,"Yes","No")</f>
        <v>No</v>
      </c>
      <c r="H27">
        <f>Table1[[#This Row],[On Website]]</f>
        <v>0</v>
      </c>
      <c r="I27">
        <f>Table1[[#This Row],[Setup Team Speak]]</f>
        <v>0</v>
      </c>
      <c r="J27" s="26" t="str">
        <f>IF(AND(Table2[[#This Row],[STF for ADV]],Table2[[#This Row],[PVP For ADV]],Table2[[#This Row],[On Website]],Table2[[#This Row],[Setup Team Speak]]="Yes"),"Yes","No")</f>
        <v>No</v>
      </c>
    </row>
    <row r="28" spans="2:10">
      <c r="B28" s="24" t="str">
        <f>Table1[[#This Row],[Character name]]</f>
        <v>Christoper</v>
      </c>
      <c r="C28" s="25" t="str">
        <f>Table1[[#This Row],[At Handle]]</f>
        <v>bdwestfall</v>
      </c>
      <c r="D28" s="25" t="str">
        <f>Table1[[#This Row],[Fleet Rank]]</f>
        <v>0. Initiate</v>
      </c>
      <c r="E28" s="25">
        <f>Table1[[#This Row],[PVP For ADV]]</f>
        <v>0</v>
      </c>
      <c r="F28" s="25">
        <f>Table1[[#This Row],[STF Lead For ADV]]</f>
        <v>0</v>
      </c>
      <c r="G28" s="25" t="str">
        <f>IF(Table1[[#This Row],[LFC Still Needed For ADV]]&lt;0,"Yes","No")</f>
        <v>No</v>
      </c>
      <c r="H28">
        <f>Table1[[#This Row],[On Website]]</f>
        <v>0</v>
      </c>
      <c r="I28">
        <f>Table1[[#This Row],[Setup Team Speak]]</f>
        <v>0</v>
      </c>
      <c r="J28" s="26" t="str">
        <f>IF(AND(Table2[[#This Row],[STF for ADV]],Table2[[#This Row],[PVP For ADV]],Table2[[#This Row],[On Website]],Table2[[#This Row],[Setup Team Speak]]="Yes"),"Yes","No")</f>
        <v>No</v>
      </c>
    </row>
    <row r="29" spans="2:10">
      <c r="B29" s="24" t="str">
        <f>Table1[[#This Row],[Character name]]</f>
        <v>Beetlejuice</v>
      </c>
      <c r="C29" s="25" t="str">
        <f>Table1[[#This Row],[At Handle]]</f>
        <v>Beatlejoose</v>
      </c>
      <c r="D29" s="25" t="str">
        <f>Table1[[#This Row],[Fleet Rank]]</f>
        <v>0. Initiate</v>
      </c>
      <c r="E29" s="25">
        <f>Table1[[#This Row],[PVP For ADV]]</f>
        <v>0</v>
      </c>
      <c r="F29" s="25">
        <f>Table1[[#This Row],[STF Lead For ADV]]</f>
        <v>0</v>
      </c>
      <c r="G29" s="25" t="str">
        <f>IF(Table1[[#This Row],[LFC Still Needed For ADV]]&lt;0,"Yes","No")</f>
        <v>No</v>
      </c>
      <c r="H29">
        <f>Table1[[#This Row],[On Website]]</f>
        <v>0</v>
      </c>
      <c r="I29">
        <f>Table1[[#This Row],[Setup Team Speak]]</f>
        <v>0</v>
      </c>
      <c r="J29" s="26" t="str">
        <f>IF(AND(Table2[[#This Row],[STF for ADV]],Table2[[#This Row],[PVP For ADV]],Table2[[#This Row],[On Website]],Table2[[#This Row],[Setup Team Speak]]="Yes"),"Yes","No")</f>
        <v>No</v>
      </c>
    </row>
    <row r="30" spans="2:10">
      <c r="B30" s="24" t="str">
        <f>Table1[[#This Row],[Character name]]</f>
        <v>Enoch Dax</v>
      </c>
      <c r="C30" s="25" t="str">
        <f>Table1[[#This Row],[At Handle]]</f>
        <v>Beatlejoose</v>
      </c>
      <c r="D30" s="25" t="str">
        <f>Table1[[#This Row],[Fleet Rank]]</f>
        <v>0. Initiate</v>
      </c>
      <c r="E30" s="25">
        <f>Table1[[#This Row],[PVP For ADV]]</f>
        <v>0</v>
      </c>
      <c r="F30" s="25">
        <f>Table1[[#This Row],[STF Lead For ADV]]</f>
        <v>0</v>
      </c>
      <c r="G30" s="25" t="str">
        <f>IF(Table1[[#This Row],[LFC Still Needed For ADV]]&lt;0,"Yes","No")</f>
        <v>No</v>
      </c>
      <c r="H30">
        <f>Table1[[#This Row],[On Website]]</f>
        <v>0</v>
      </c>
      <c r="I30">
        <f>Table1[[#This Row],[Setup Team Speak]]</f>
        <v>0</v>
      </c>
      <c r="J30" s="26" t="str">
        <f>IF(AND(Table2[[#This Row],[STF for ADV]],Table2[[#This Row],[PVP For ADV]],Table2[[#This Row],[On Website]],Table2[[#This Row],[Setup Team Speak]]="Yes"),"Yes","No")</f>
        <v>No</v>
      </c>
    </row>
    <row r="31" spans="2:10">
      <c r="B31" s="24" t="str">
        <f>Table1[[#This Row],[Character name]]</f>
        <v>Bichop</v>
      </c>
      <c r="C31" s="25" t="str">
        <f>Table1[[#This Row],[At Handle]]</f>
        <v>Bichop</v>
      </c>
      <c r="D31" s="25" t="str">
        <f>Table1[[#This Row],[Fleet Rank]]</f>
        <v>0. Initiate</v>
      </c>
      <c r="E31" s="25">
        <f>Table1[[#This Row],[PVP For ADV]]</f>
        <v>0</v>
      </c>
      <c r="F31" s="25">
        <f>Table1[[#This Row],[STF Lead For ADV]]</f>
        <v>0</v>
      </c>
      <c r="G31" s="25" t="str">
        <f>IF(Table1[[#This Row],[LFC Still Needed For ADV]]&lt;0,"Yes","No")</f>
        <v>No</v>
      </c>
      <c r="H31">
        <f>Table1[[#This Row],[On Website]]</f>
        <v>0</v>
      </c>
      <c r="I31">
        <f>Table1[[#This Row],[Setup Team Speak]]</f>
        <v>0</v>
      </c>
      <c r="J31" s="26" t="str">
        <f>IF(AND(Table2[[#This Row],[STF for ADV]],Table2[[#This Row],[PVP For ADV]],Table2[[#This Row],[On Website]],Table2[[#This Row],[Setup Team Speak]]="Yes"),"Yes","No")</f>
        <v>No</v>
      </c>
    </row>
    <row r="32" spans="2:10">
      <c r="B32" s="24" t="str">
        <f>Table1[[#This Row],[Character name]]</f>
        <v>Chase</v>
      </c>
      <c r="C32" s="25" t="str">
        <f>Table1[[#This Row],[At Handle]]</f>
        <v>biglouie</v>
      </c>
      <c r="D32" s="25" t="str">
        <f>Table1[[#This Row],[Fleet Rank]]</f>
        <v>0. Initiate</v>
      </c>
      <c r="E32" s="25">
        <f>Table1[[#This Row],[PVP For ADV]]</f>
        <v>0</v>
      </c>
      <c r="F32" s="25">
        <f>Table1[[#This Row],[STF Lead For ADV]]</f>
        <v>0</v>
      </c>
      <c r="G32" s="25" t="str">
        <f>IF(Table1[[#This Row],[LFC Still Needed For ADV]]&lt;0,"Yes","No")</f>
        <v>Yes</v>
      </c>
      <c r="H32">
        <f>Table1[[#This Row],[On Website]]</f>
        <v>0</v>
      </c>
      <c r="I32">
        <f>Table1[[#This Row],[Setup Team Speak]]</f>
        <v>0</v>
      </c>
      <c r="J32" s="26" t="str">
        <f>IF(AND(Table2[[#This Row],[STF for ADV]],Table2[[#This Row],[PVP For ADV]],Table2[[#This Row],[On Website]],Table2[[#This Row],[Setup Team Speak]]="Yes"),"Yes","No")</f>
        <v>No</v>
      </c>
    </row>
    <row r="33" spans="2:10">
      <c r="B33" s="24" t="str">
        <f>Table1[[#This Row],[Character name]]</f>
        <v>Vasz</v>
      </c>
      <c r="C33" s="25" t="str">
        <f>Table1[[#This Row],[At Handle]]</f>
        <v>biglouie</v>
      </c>
      <c r="D33" s="25" t="str">
        <f>Table1[[#This Row],[Fleet Rank]]</f>
        <v>0. Initiate</v>
      </c>
      <c r="E33" s="25">
        <f>Table1[[#This Row],[PVP For ADV]]</f>
        <v>0</v>
      </c>
      <c r="F33" s="25">
        <f>Table1[[#This Row],[STF Lead For ADV]]</f>
        <v>0</v>
      </c>
      <c r="G33" s="25" t="str">
        <f>IF(Table1[[#This Row],[LFC Still Needed For ADV]]&lt;0,"Yes","No")</f>
        <v>No</v>
      </c>
      <c r="H33">
        <f>Table1[[#This Row],[On Website]]</f>
        <v>0</v>
      </c>
      <c r="I33">
        <f>Table1[[#This Row],[Setup Team Speak]]</f>
        <v>0</v>
      </c>
      <c r="J33" s="26" t="str">
        <f>IF(AND(Table2[[#This Row],[STF for ADV]],Table2[[#This Row],[PVP For ADV]],Table2[[#This Row],[On Website]],Table2[[#This Row],[Setup Team Speak]]="Yes"),"Yes","No")</f>
        <v>No</v>
      </c>
    </row>
    <row r="34" spans="2:10">
      <c r="B34" s="24" t="str">
        <f>Table1[[#This Row],[Character name]]</f>
        <v>SGT VANCE</v>
      </c>
      <c r="C34" s="25" t="str">
        <f>Table1[[#This Row],[At Handle]]</f>
        <v>bigm1017</v>
      </c>
      <c r="D34" s="25" t="str">
        <f>Table1[[#This Row],[Fleet Rank]]</f>
        <v>0. Initiate</v>
      </c>
      <c r="E34" s="25">
        <f>Table1[[#This Row],[PVP For ADV]]</f>
        <v>0</v>
      </c>
      <c r="F34" s="25">
        <f>Table1[[#This Row],[STF Lead For ADV]]</f>
        <v>0</v>
      </c>
      <c r="G34" s="25" t="str">
        <f>IF(Table1[[#This Row],[LFC Still Needed For ADV]]&lt;0,"Yes","No")</f>
        <v>No</v>
      </c>
      <c r="H34">
        <f>Table1[[#This Row],[On Website]]</f>
        <v>0</v>
      </c>
      <c r="I34">
        <f>Table1[[#This Row],[Setup Team Speak]]</f>
        <v>0</v>
      </c>
      <c r="J34" s="26" t="str">
        <f>IF(AND(Table2[[#This Row],[STF for ADV]],Table2[[#This Row],[PVP For ADV]],Table2[[#This Row],[On Website]],Table2[[#This Row],[Setup Team Speak]]="Yes"),"Yes","No")</f>
        <v>No</v>
      </c>
    </row>
    <row r="35" spans="2:10">
      <c r="B35" s="24" t="str">
        <f>Table1[[#This Row],[Character name]]</f>
        <v>Jane</v>
      </c>
      <c r="C35" s="25" t="str">
        <f>Table1[[#This Row],[At Handle]]</f>
        <v>biiignaassty</v>
      </c>
      <c r="D35" s="25" t="str">
        <f>Table1[[#This Row],[Fleet Rank]]</f>
        <v>0. Initiate</v>
      </c>
      <c r="E35" s="25">
        <f>Table1[[#This Row],[PVP For ADV]]</f>
        <v>0</v>
      </c>
      <c r="F35" s="25">
        <f>Table1[[#This Row],[STF Lead For ADV]]</f>
        <v>0</v>
      </c>
      <c r="G35" s="25" t="str">
        <f>IF(Table1[[#This Row],[LFC Still Needed For ADV]]&lt;0,"Yes","No")</f>
        <v>No</v>
      </c>
      <c r="H35">
        <f>Table1[[#This Row],[On Website]]</f>
        <v>0</v>
      </c>
      <c r="I35">
        <f>Table1[[#This Row],[Setup Team Speak]]</f>
        <v>0</v>
      </c>
      <c r="J35" s="26" t="str">
        <f>IF(AND(Table2[[#This Row],[STF for ADV]],Table2[[#This Row],[PVP For ADV]],Table2[[#This Row],[On Website]],Table2[[#This Row],[Setup Team Speak]]="Yes"),"Yes","No")</f>
        <v>No</v>
      </c>
    </row>
    <row r="36" spans="2:10">
      <c r="B36" s="24" t="str">
        <f>Table1[[#This Row],[Character name]]</f>
        <v>Sooty</v>
      </c>
      <c r="C36" s="25" t="str">
        <f>Table1[[#This Row],[At Handle]]</f>
        <v>bitova</v>
      </c>
      <c r="D36" s="25" t="str">
        <f>Table1[[#This Row],[Fleet Rank]]</f>
        <v>0. Initiate</v>
      </c>
      <c r="E36" s="25">
        <f>Table1[[#This Row],[PVP For ADV]]</f>
        <v>0</v>
      </c>
      <c r="F36" s="25">
        <f>Table1[[#This Row],[STF Lead For ADV]]</f>
        <v>0</v>
      </c>
      <c r="G36" s="25" t="str">
        <f>IF(Table1[[#This Row],[LFC Still Needed For ADV]]&lt;0,"Yes","No")</f>
        <v>No</v>
      </c>
      <c r="H36">
        <f>Table1[[#This Row],[On Website]]</f>
        <v>0</v>
      </c>
      <c r="I36">
        <f>Table1[[#This Row],[Setup Team Speak]]</f>
        <v>0</v>
      </c>
      <c r="J36" s="26" t="str">
        <f>IF(AND(Table2[[#This Row],[STF for ADV]],Table2[[#This Row],[PVP For ADV]],Table2[[#This Row],[On Website]],Table2[[#This Row],[Setup Team Speak]]="Yes"),"Yes","No")</f>
        <v>No</v>
      </c>
    </row>
    <row r="37" spans="2:10">
      <c r="B37" s="24" t="str">
        <f>Table1[[#This Row],[Character name]]</f>
        <v>Wahkan</v>
      </c>
      <c r="C37" s="25" t="str">
        <f>Table1[[#This Row],[At Handle]]</f>
        <v>BlackieX</v>
      </c>
      <c r="D37" s="25" t="str">
        <f>Table1[[#This Row],[Fleet Rank]]</f>
        <v>0. Initiate</v>
      </c>
      <c r="E37" s="25">
        <f>Table1[[#This Row],[PVP For ADV]]</f>
        <v>0</v>
      </c>
      <c r="F37" s="25">
        <f>Table1[[#This Row],[STF Lead For ADV]]</f>
        <v>0</v>
      </c>
      <c r="G37" s="25" t="str">
        <f>IF(Table1[[#This Row],[LFC Still Needed For ADV]]&lt;0,"Yes","No")</f>
        <v>No</v>
      </c>
      <c r="H37">
        <f>Table1[[#This Row],[On Website]]</f>
        <v>0</v>
      </c>
      <c r="I37">
        <f>Table1[[#This Row],[Setup Team Speak]]</f>
        <v>0</v>
      </c>
      <c r="J37" s="26" t="str">
        <f>IF(AND(Table2[[#This Row],[STF for ADV]],Table2[[#This Row],[PVP For ADV]],Table2[[#This Row],[On Website]],Table2[[#This Row],[Setup Team Speak]]="Yes"),"Yes","No")</f>
        <v>No</v>
      </c>
    </row>
    <row r="38" spans="2:10">
      <c r="B38" s="24" t="str">
        <f>Table1[[#This Row],[Character name]]</f>
        <v>M'Ztaan</v>
      </c>
      <c r="C38" s="25" t="str">
        <f>Table1[[#This Row],[At Handle]]</f>
        <v>blackrevan22</v>
      </c>
      <c r="D38" s="25" t="str">
        <f>Table1[[#This Row],[Fleet Rank]]</f>
        <v>1. Junior Member</v>
      </c>
      <c r="E38" s="25">
        <f>Table1[[#This Row],[PVP For ADV]]</f>
        <v>0</v>
      </c>
      <c r="F38" s="25">
        <f>Table1[[#This Row],[STF Lead For ADV]]</f>
        <v>0</v>
      </c>
      <c r="G38" s="25" t="str">
        <f>IF(Table1[[#This Row],[LFC Still Needed For ADV]]&lt;0,"Yes","No")</f>
        <v>No</v>
      </c>
      <c r="H38">
        <f>Table1[[#This Row],[On Website]]</f>
        <v>0</v>
      </c>
      <c r="I38">
        <f>Table1[[#This Row],[Setup Team Speak]]</f>
        <v>0</v>
      </c>
      <c r="J38" s="26" t="str">
        <f>IF(AND(Table2[[#This Row],[STF for ADV]],Table2[[#This Row],[PVP For ADV]],Table2[[#This Row],[On Website]],Table2[[#This Row],[Setup Team Speak]]="Yes"),"Yes","No")</f>
        <v>No</v>
      </c>
    </row>
    <row r="39" spans="2:10">
      <c r="B39" s="24" t="str">
        <f>Table1[[#This Row],[Character name]]</f>
        <v>Heather</v>
      </c>
      <c r="C39" s="25" t="str">
        <f>Table1[[#This Row],[At Handle]]</f>
        <v>Blk-ops</v>
      </c>
      <c r="D39" s="25" t="str">
        <f>Table1[[#This Row],[Fleet Rank]]</f>
        <v>1. Junior Member</v>
      </c>
      <c r="E39" s="25">
        <f>Table1[[#This Row],[PVP For ADV]]</f>
        <v>0</v>
      </c>
      <c r="F39" s="25">
        <f>Table1[[#This Row],[STF Lead For ADV]]</f>
        <v>0</v>
      </c>
      <c r="G39" s="25" t="str">
        <f>IF(Table1[[#This Row],[LFC Still Needed For ADV]]&lt;0,"Yes","No")</f>
        <v>No</v>
      </c>
      <c r="H39">
        <f>Table1[[#This Row],[On Website]]</f>
        <v>0</v>
      </c>
      <c r="I39">
        <f>Table1[[#This Row],[Setup Team Speak]]</f>
        <v>0</v>
      </c>
      <c r="J39" s="26" t="str">
        <f>IF(AND(Table2[[#This Row],[STF for ADV]],Table2[[#This Row],[PVP For ADV]],Table2[[#This Row],[On Website]],Table2[[#This Row],[Setup Team Speak]]="Yes"),"Yes","No")</f>
        <v>No</v>
      </c>
    </row>
    <row r="40" spans="2:10">
      <c r="B40" s="24" t="str">
        <f>Table1[[#This Row],[Character name]]</f>
        <v>Peter</v>
      </c>
      <c r="C40" s="25" t="str">
        <f>Table1[[#This Row],[At Handle]]</f>
        <v>Bludga</v>
      </c>
      <c r="D40" s="25" t="str">
        <f>Table1[[#This Row],[Fleet Rank]]</f>
        <v>0. Initiate</v>
      </c>
      <c r="E40" s="25">
        <f>Table1[[#This Row],[PVP For ADV]]</f>
        <v>0</v>
      </c>
      <c r="F40" s="25">
        <f>Table1[[#This Row],[STF Lead For ADV]]</f>
        <v>0</v>
      </c>
      <c r="G40" s="25" t="str">
        <f>IF(Table1[[#This Row],[LFC Still Needed For ADV]]&lt;0,"Yes","No")</f>
        <v>No</v>
      </c>
      <c r="H40">
        <f>Table1[[#This Row],[On Website]]</f>
        <v>0</v>
      </c>
      <c r="I40">
        <f>Table1[[#This Row],[Setup Team Speak]]</f>
        <v>0</v>
      </c>
      <c r="J40" s="26" t="str">
        <f>IF(AND(Table2[[#This Row],[STF for ADV]],Table2[[#This Row],[PVP For ADV]],Table2[[#This Row],[On Website]],Table2[[#This Row],[Setup Team Speak]]="Yes"),"Yes","No")</f>
        <v>No</v>
      </c>
    </row>
    <row r="41" spans="2:10">
      <c r="B41" s="24" t="str">
        <f>Table1[[#This Row],[Character name]]</f>
        <v>Shana</v>
      </c>
      <c r="C41" s="25" t="str">
        <f>Table1[[#This Row],[At Handle]]</f>
        <v>bobbyjoe12</v>
      </c>
      <c r="D41" s="25" t="str">
        <f>Table1[[#This Row],[Fleet Rank]]</f>
        <v>0. Initiate</v>
      </c>
      <c r="E41" s="25">
        <f>Table1[[#This Row],[PVP For ADV]]</f>
        <v>0</v>
      </c>
      <c r="F41" s="25">
        <f>Table1[[#This Row],[STF Lead For ADV]]</f>
        <v>0</v>
      </c>
      <c r="G41" s="25" t="str">
        <f>IF(Table1[[#This Row],[LFC Still Needed For ADV]]&lt;0,"Yes","No")</f>
        <v>No</v>
      </c>
      <c r="H41">
        <f>Table1[[#This Row],[On Website]]</f>
        <v>0</v>
      </c>
      <c r="I41">
        <f>Table1[[#This Row],[Setup Team Speak]]</f>
        <v>0</v>
      </c>
      <c r="J41" s="26" t="str">
        <f>IF(AND(Table2[[#This Row],[STF for ADV]],Table2[[#This Row],[PVP For ADV]],Table2[[#This Row],[On Website]],Table2[[#This Row],[Setup Team Speak]]="Yes"),"Yes","No")</f>
        <v>No</v>
      </c>
    </row>
    <row r="42" spans="2:10">
      <c r="B42" s="24" t="str">
        <f>Table1[[#This Row],[Character name]]</f>
        <v>T'Shemop</v>
      </c>
      <c r="C42" s="25" t="str">
        <f>Table1[[#This Row],[At Handle]]</f>
        <v>bobbyjoe12</v>
      </c>
      <c r="D42" s="25" t="str">
        <f>Table1[[#This Row],[Fleet Rank]]</f>
        <v>0. Initiate</v>
      </c>
      <c r="E42" s="25">
        <f>Table1[[#This Row],[PVP For ADV]]</f>
        <v>0</v>
      </c>
      <c r="F42" s="25">
        <f>Table1[[#This Row],[STF Lead For ADV]]</f>
        <v>0</v>
      </c>
      <c r="G42" s="25" t="str">
        <f>IF(Table1[[#This Row],[LFC Still Needed For ADV]]&lt;0,"Yes","No")</f>
        <v>No</v>
      </c>
      <c r="H42">
        <f>Table1[[#This Row],[On Website]]</f>
        <v>0</v>
      </c>
      <c r="I42">
        <f>Table1[[#This Row],[Setup Team Speak]]</f>
        <v>0</v>
      </c>
      <c r="J42" s="26" t="str">
        <f>IF(AND(Table2[[#This Row],[STF for ADV]],Table2[[#This Row],[PVP For ADV]],Table2[[#This Row],[On Website]],Table2[[#This Row],[Setup Team Speak]]="Yes"),"Yes","No")</f>
        <v>No</v>
      </c>
    </row>
    <row r="43" spans="2:10">
      <c r="B43" s="24" t="str">
        <f>Table1[[#This Row],[Character name]]</f>
        <v>Suekyen</v>
      </c>
      <c r="C43" s="25" t="str">
        <f>Table1[[#This Row],[At Handle]]</f>
        <v>Bochmeir</v>
      </c>
      <c r="D43" s="25" t="str">
        <f>Table1[[#This Row],[Fleet Rank]]</f>
        <v>0. Initiate</v>
      </c>
      <c r="E43" s="25">
        <f>Table1[[#This Row],[PVP For ADV]]</f>
        <v>0</v>
      </c>
      <c r="F43" s="25">
        <f>Table1[[#This Row],[STF Lead For ADV]]</f>
        <v>0</v>
      </c>
      <c r="G43" s="25" t="str">
        <f>IF(Table1[[#This Row],[LFC Still Needed For ADV]]&lt;0,"Yes","No")</f>
        <v>No</v>
      </c>
      <c r="H43">
        <f>Table1[[#This Row],[On Website]]</f>
        <v>0</v>
      </c>
      <c r="I43">
        <f>Table1[[#This Row],[Setup Team Speak]]</f>
        <v>0</v>
      </c>
      <c r="J43" s="26" t="str">
        <f>IF(AND(Table2[[#This Row],[STF for ADV]],Table2[[#This Row],[PVP For ADV]],Table2[[#This Row],[On Website]],Table2[[#This Row],[Setup Team Speak]]="Yes"),"Yes","No")</f>
        <v>No</v>
      </c>
    </row>
    <row r="44" spans="2:10">
      <c r="B44" s="24" t="str">
        <f>Table1[[#This Row],[Character name]]</f>
        <v>FranknFurter</v>
      </c>
      <c r="C44" s="25" t="str">
        <f>Table1[[#This Row],[At Handle]]</f>
        <v>braness</v>
      </c>
      <c r="D44" s="25" t="str">
        <f>Table1[[#This Row],[Fleet Rank]]</f>
        <v>0. Initiate</v>
      </c>
      <c r="E44" s="25">
        <f>Table1[[#This Row],[PVP For ADV]]</f>
        <v>0</v>
      </c>
      <c r="F44" s="25">
        <f>Table1[[#This Row],[STF Lead For ADV]]</f>
        <v>0</v>
      </c>
      <c r="G44" s="25" t="str">
        <f>IF(Table1[[#This Row],[LFC Still Needed For ADV]]&lt;0,"Yes","No")</f>
        <v>No</v>
      </c>
      <c r="H44">
        <f>Table1[[#This Row],[On Website]]</f>
        <v>0</v>
      </c>
      <c r="I44">
        <f>Table1[[#This Row],[Setup Team Speak]]</f>
        <v>0</v>
      </c>
      <c r="J44" s="26" t="str">
        <f>IF(AND(Table2[[#This Row],[STF for ADV]],Table2[[#This Row],[PVP For ADV]],Table2[[#This Row],[On Website]],Table2[[#This Row],[Setup Team Speak]]="Yes"),"Yes","No")</f>
        <v>No</v>
      </c>
    </row>
    <row r="45" spans="2:10">
      <c r="B45" s="24" t="str">
        <f>Table1[[#This Row],[Character name]]</f>
        <v>Sohtoh</v>
      </c>
      <c r="C45" s="25" t="str">
        <f>Table1[[#This Row],[At Handle]]</f>
        <v>cabal1202</v>
      </c>
      <c r="D45" s="25" t="str">
        <f>Table1[[#This Row],[Fleet Rank]]</f>
        <v>3. Senior Member</v>
      </c>
      <c r="E45" s="25">
        <f>Table1[[#This Row],[PVP For ADV]]</f>
        <v>0</v>
      </c>
      <c r="F45" s="25">
        <f>Table1[[#This Row],[STF Lead For ADV]]</f>
        <v>0</v>
      </c>
      <c r="G45" s="25" t="str">
        <f>IF(Table1[[#This Row],[LFC Still Needed For ADV]]&lt;0,"Yes","No")</f>
        <v>Yes</v>
      </c>
      <c r="H45">
        <f>Table1[[#This Row],[On Website]]</f>
        <v>0</v>
      </c>
      <c r="I45">
        <f>Table1[[#This Row],[Setup Team Speak]]</f>
        <v>0</v>
      </c>
      <c r="J45" s="26" t="str">
        <f>IF(AND(Table2[[#This Row],[STF for ADV]],Table2[[#This Row],[PVP For ADV]],Table2[[#This Row],[On Website]],Table2[[#This Row],[Setup Team Speak]]="Yes"),"Yes","No")</f>
        <v>No</v>
      </c>
    </row>
    <row r="46" spans="2:10">
      <c r="B46" s="24" t="str">
        <f>Table1[[#This Row],[Character name]]</f>
        <v>Zazon</v>
      </c>
      <c r="C46" s="25" t="str">
        <f>Table1[[#This Row],[At Handle]]</f>
        <v>cabal1202</v>
      </c>
      <c r="D46" s="25" t="str">
        <f>Table1[[#This Row],[Fleet Rank]]</f>
        <v>3. Senior Member</v>
      </c>
      <c r="E46" s="25">
        <f>Table1[[#This Row],[PVP For ADV]]</f>
        <v>0</v>
      </c>
      <c r="F46" s="25">
        <f>Table1[[#This Row],[STF Lead For ADV]]</f>
        <v>0</v>
      </c>
      <c r="G46" s="25" t="str">
        <f>IF(Table1[[#This Row],[LFC Still Needed For ADV]]&lt;0,"Yes","No")</f>
        <v>No</v>
      </c>
      <c r="H46">
        <f>Table1[[#This Row],[On Website]]</f>
        <v>0</v>
      </c>
      <c r="I46">
        <f>Table1[[#This Row],[Setup Team Speak]]</f>
        <v>0</v>
      </c>
      <c r="J46" s="26" t="str">
        <f>IF(AND(Table2[[#This Row],[STF for ADV]],Table2[[#This Row],[PVP For ADV]],Table2[[#This Row],[On Website]],Table2[[#This Row],[Setup Team Speak]]="Yes"),"Yes","No")</f>
        <v>No</v>
      </c>
    </row>
    <row r="47" spans="2:10">
      <c r="B47" s="24" t="str">
        <f>Table1[[#This Row],[Character name]]</f>
        <v>Adan</v>
      </c>
      <c r="C47" s="25" t="str">
        <f>Table1[[#This Row],[At Handle]]</f>
        <v>Captain_Hadrian</v>
      </c>
      <c r="D47" s="25" t="str">
        <f>Table1[[#This Row],[Fleet Rank]]</f>
        <v>0. Initiate</v>
      </c>
      <c r="E47" s="25">
        <f>Table1[[#This Row],[PVP For ADV]]</f>
        <v>0</v>
      </c>
      <c r="F47" s="25">
        <f>Table1[[#This Row],[STF Lead For ADV]]</f>
        <v>0</v>
      </c>
      <c r="G47" s="25" t="str">
        <f>IF(Table1[[#This Row],[LFC Still Needed For ADV]]&lt;0,"Yes","No")</f>
        <v>No</v>
      </c>
      <c r="H47">
        <f>Table1[[#This Row],[On Website]]</f>
        <v>0</v>
      </c>
      <c r="I47">
        <f>Table1[[#This Row],[Setup Team Speak]]</f>
        <v>0</v>
      </c>
      <c r="J47" s="26" t="str">
        <f>IF(AND(Table2[[#This Row],[STF for ADV]],Table2[[#This Row],[PVP For ADV]],Table2[[#This Row],[On Website]],Table2[[#This Row],[Setup Team Speak]]="Yes"),"Yes","No")</f>
        <v>No</v>
      </c>
    </row>
    <row r="48" spans="2:10">
      <c r="B48" s="24" t="str">
        <f>Table1[[#This Row],[Character name]]</f>
        <v>John T mayson</v>
      </c>
      <c r="C48" s="25" t="str">
        <f>Table1[[#This Row],[At Handle]]</f>
        <v>captzander03</v>
      </c>
      <c r="D48" s="25" t="str">
        <f>Table1[[#This Row],[Fleet Rank]]</f>
        <v>0. Initiate</v>
      </c>
      <c r="E48" s="25">
        <f>Table1[[#This Row],[PVP For ADV]]</f>
        <v>0</v>
      </c>
      <c r="F48" s="25">
        <f>Table1[[#This Row],[STF Lead For ADV]]</f>
        <v>0</v>
      </c>
      <c r="G48" s="25" t="str">
        <f>IF(Table1[[#This Row],[LFC Still Needed For ADV]]&lt;0,"Yes","No")</f>
        <v>No</v>
      </c>
      <c r="H48">
        <f>Table1[[#This Row],[On Website]]</f>
        <v>0</v>
      </c>
      <c r="I48">
        <f>Table1[[#This Row],[Setup Team Speak]]</f>
        <v>0</v>
      </c>
      <c r="J48" s="26" t="str">
        <f>IF(AND(Table2[[#This Row],[STF for ADV]],Table2[[#This Row],[PVP For ADV]],Table2[[#This Row],[On Website]],Table2[[#This Row],[Setup Team Speak]]="Yes"),"Yes","No")</f>
        <v>No</v>
      </c>
    </row>
    <row r="49" spans="2:10">
      <c r="B49" s="24" t="str">
        <f>Table1[[#This Row],[Character name]]</f>
        <v>Carmondai</v>
      </c>
      <c r="C49" s="25" t="str">
        <f>Table1[[#This Row],[At Handle]]</f>
        <v>Carmondai</v>
      </c>
      <c r="D49" s="25" t="str">
        <f>Table1[[#This Row],[Fleet Rank]]</f>
        <v>0. Initiate</v>
      </c>
      <c r="E49" s="25">
        <f>Table1[[#This Row],[PVP For ADV]]</f>
        <v>0</v>
      </c>
      <c r="F49" s="25">
        <f>Table1[[#This Row],[STF Lead For ADV]]</f>
        <v>0</v>
      </c>
      <c r="G49" s="25" t="str">
        <f>IF(Table1[[#This Row],[LFC Still Needed For ADV]]&lt;0,"Yes","No")</f>
        <v>No</v>
      </c>
      <c r="H49">
        <f>Table1[[#This Row],[On Website]]</f>
        <v>0</v>
      </c>
      <c r="I49">
        <f>Table1[[#This Row],[Setup Team Speak]]</f>
        <v>0</v>
      </c>
      <c r="J49" s="26" t="str">
        <f>IF(AND(Table2[[#This Row],[STF for ADV]],Table2[[#This Row],[PVP For ADV]],Table2[[#This Row],[On Website]],Table2[[#This Row],[Setup Team Speak]]="Yes"),"Yes","No")</f>
        <v>No</v>
      </c>
    </row>
    <row r="50" spans="2:10">
      <c r="B50" s="24" t="str">
        <f>Table1[[#This Row],[Character name]]</f>
        <v>Kersar</v>
      </c>
      <c r="C50" s="25" t="str">
        <f>Table1[[#This Row],[At Handle]]</f>
        <v>cartanis</v>
      </c>
      <c r="D50" s="25" t="str">
        <f>Table1[[#This Row],[Fleet Rank]]</f>
        <v>0. Initiate</v>
      </c>
      <c r="E50" s="25">
        <f>Table1[[#This Row],[PVP For ADV]]</f>
        <v>0</v>
      </c>
      <c r="F50" s="25">
        <f>Table1[[#This Row],[STF Lead For ADV]]</f>
        <v>0</v>
      </c>
      <c r="G50" s="25" t="str">
        <f>IF(Table1[[#This Row],[LFC Still Needed For ADV]]&lt;0,"Yes","No")</f>
        <v>No</v>
      </c>
      <c r="H50">
        <f>Table1[[#This Row],[On Website]]</f>
        <v>0</v>
      </c>
      <c r="I50">
        <f>Table1[[#This Row],[Setup Team Speak]]</f>
        <v>0</v>
      </c>
      <c r="J50" s="26" t="str">
        <f>IF(AND(Table2[[#This Row],[STF for ADV]],Table2[[#This Row],[PVP For ADV]],Table2[[#This Row],[On Website]],Table2[[#This Row],[Setup Team Speak]]="Yes"),"Yes","No")</f>
        <v>No</v>
      </c>
    </row>
    <row r="51" spans="2:10">
      <c r="B51" s="24" t="str">
        <f>Table1[[#This Row],[Character name]]</f>
        <v>Siom</v>
      </c>
      <c r="C51" s="25" t="str">
        <f>Table1[[#This Row],[At Handle]]</f>
        <v>cartanis</v>
      </c>
      <c r="D51" s="25" t="str">
        <f>Table1[[#This Row],[Fleet Rank]]</f>
        <v>0. Initiate</v>
      </c>
      <c r="E51" s="25">
        <f>Table1[[#This Row],[PVP For ADV]]</f>
        <v>0</v>
      </c>
      <c r="F51" s="25">
        <f>Table1[[#This Row],[STF Lead For ADV]]</f>
        <v>0</v>
      </c>
      <c r="G51" s="25" t="str">
        <f>IF(Table1[[#This Row],[LFC Still Needed For ADV]]&lt;0,"Yes","No")</f>
        <v>No</v>
      </c>
      <c r="H51">
        <f>Table1[[#This Row],[On Website]]</f>
        <v>0</v>
      </c>
      <c r="I51">
        <f>Table1[[#This Row],[Setup Team Speak]]</f>
        <v>0</v>
      </c>
      <c r="J51" s="26" t="str">
        <f>IF(AND(Table2[[#This Row],[STF for ADV]],Table2[[#This Row],[PVP For ADV]],Table2[[#This Row],[On Website]],Table2[[#This Row],[Setup Team Speak]]="Yes"),"Yes","No")</f>
        <v>No</v>
      </c>
    </row>
    <row r="52" spans="2:10">
      <c r="B52" s="24" t="str">
        <f>Table1[[#This Row],[Character name]]</f>
        <v>ceraphid</v>
      </c>
      <c r="C52" s="25" t="str">
        <f>Table1[[#This Row],[At Handle]]</f>
        <v>ceraphid</v>
      </c>
      <c r="D52" s="25" t="str">
        <f>Table1[[#This Row],[Fleet Rank]]</f>
        <v>0. Initiate</v>
      </c>
      <c r="E52" s="25">
        <f>Table1[[#This Row],[PVP For ADV]]</f>
        <v>0</v>
      </c>
      <c r="F52" s="25">
        <f>Table1[[#This Row],[STF Lead For ADV]]</f>
        <v>0</v>
      </c>
      <c r="G52" s="25" t="str">
        <f>IF(Table1[[#This Row],[LFC Still Needed For ADV]]&lt;0,"Yes","No")</f>
        <v>No</v>
      </c>
      <c r="H52">
        <f>Table1[[#This Row],[On Website]]</f>
        <v>0</v>
      </c>
      <c r="I52">
        <f>Table1[[#This Row],[Setup Team Speak]]</f>
        <v>0</v>
      </c>
      <c r="J52" s="26" t="str">
        <f>IF(AND(Table2[[#This Row],[STF for ADV]],Table2[[#This Row],[PVP For ADV]],Table2[[#This Row],[On Website]],Table2[[#This Row],[Setup Team Speak]]="Yes"),"Yes","No")</f>
        <v>No</v>
      </c>
    </row>
    <row r="53" spans="2:10">
      <c r="B53" s="24" t="str">
        <f>Table1[[#This Row],[Character name]]</f>
        <v>Archas</v>
      </c>
      <c r="C53" s="25" t="str">
        <f>Table1[[#This Row],[At Handle]]</f>
        <v>chedder666</v>
      </c>
      <c r="D53" s="25" t="str">
        <f>Table1[[#This Row],[Fleet Rank]]</f>
        <v>0. Initiate</v>
      </c>
      <c r="E53" s="25">
        <f>Table1[[#This Row],[PVP For ADV]]</f>
        <v>0</v>
      </c>
      <c r="F53" s="25">
        <f>Table1[[#This Row],[STF Lead For ADV]]</f>
        <v>0</v>
      </c>
      <c r="G53" s="25" t="str">
        <f>IF(Table1[[#This Row],[LFC Still Needed For ADV]]&lt;0,"Yes","No")</f>
        <v>No</v>
      </c>
      <c r="H53">
        <f>Table1[[#This Row],[On Website]]</f>
        <v>0</v>
      </c>
      <c r="I53">
        <f>Table1[[#This Row],[Setup Team Speak]]</f>
        <v>0</v>
      </c>
      <c r="J53" s="26" t="str">
        <f>IF(AND(Table2[[#This Row],[STF for ADV]],Table2[[#This Row],[PVP For ADV]],Table2[[#This Row],[On Website]],Table2[[#This Row],[Setup Team Speak]]="Yes"),"Yes","No")</f>
        <v>No</v>
      </c>
    </row>
    <row r="54" spans="2:10">
      <c r="B54" s="24" t="str">
        <f>Table1[[#This Row],[Character name]]</f>
        <v>John Luc</v>
      </c>
      <c r="C54" s="25" t="str">
        <f>Table1[[#This Row],[At Handle]]</f>
        <v>commander2113</v>
      </c>
      <c r="D54" s="25" t="str">
        <f>Table1[[#This Row],[Fleet Rank]]</f>
        <v>0. Initiate</v>
      </c>
      <c r="E54" s="25">
        <f>Table1[[#This Row],[PVP For ADV]]</f>
        <v>0</v>
      </c>
      <c r="F54" s="25">
        <f>Table1[[#This Row],[STF Lead For ADV]]</f>
        <v>0</v>
      </c>
      <c r="G54" s="25" t="str">
        <f>IF(Table1[[#This Row],[LFC Still Needed For ADV]]&lt;0,"Yes","No")</f>
        <v>No</v>
      </c>
      <c r="H54">
        <f>Table1[[#This Row],[On Website]]</f>
        <v>0</v>
      </c>
      <c r="I54">
        <f>Table1[[#This Row],[Setup Team Speak]]</f>
        <v>0</v>
      </c>
      <c r="J54" s="26" t="str">
        <f>IF(AND(Table2[[#This Row],[STF for ADV]],Table2[[#This Row],[PVP For ADV]],Table2[[#This Row],[On Website]],Table2[[#This Row],[Setup Team Speak]]="Yes"),"Yes","No")</f>
        <v>No</v>
      </c>
    </row>
    <row r="55" spans="2:10">
      <c r="B55" s="24" t="str">
        <f>Table1[[#This Row],[Character name]]</f>
        <v>Psyla</v>
      </c>
      <c r="C55" s="25" t="str">
        <f>Table1[[#This Row],[At Handle]]</f>
        <v>CptPsycho</v>
      </c>
      <c r="D55" s="25" t="str">
        <f>Table1[[#This Row],[Fleet Rank]]</f>
        <v>0. Initiate</v>
      </c>
      <c r="E55" s="25">
        <f>Table1[[#This Row],[PVP For ADV]]</f>
        <v>0</v>
      </c>
      <c r="F55" s="25">
        <f>Table1[[#This Row],[STF Lead For ADV]]</f>
        <v>0</v>
      </c>
      <c r="G55" s="25" t="str">
        <f>IF(Table1[[#This Row],[LFC Still Needed For ADV]]&lt;0,"Yes","No")</f>
        <v>No</v>
      </c>
      <c r="H55">
        <f>Table1[[#This Row],[On Website]]</f>
        <v>0</v>
      </c>
      <c r="I55">
        <f>Table1[[#This Row],[Setup Team Speak]]</f>
        <v>0</v>
      </c>
      <c r="J55" s="26" t="str">
        <f>IF(AND(Table2[[#This Row],[STF for ADV]],Table2[[#This Row],[PVP For ADV]],Table2[[#This Row],[On Website]],Table2[[#This Row],[Setup Team Speak]]="Yes"),"Yes","No")</f>
        <v>No</v>
      </c>
    </row>
    <row r="56" spans="2:10">
      <c r="B56" s="24" t="str">
        <f>Table1[[#This Row],[Character name]]</f>
        <v>Charles</v>
      </c>
      <c r="C56" s="25" t="str">
        <f>Table1[[#This Row],[At Handle]]</f>
        <v>csljr1</v>
      </c>
      <c r="D56" s="25" t="str">
        <f>Table1[[#This Row],[Fleet Rank]]</f>
        <v>1. Junior Member</v>
      </c>
      <c r="E56" s="25">
        <f>Table1[[#This Row],[PVP For ADV]]</f>
        <v>0</v>
      </c>
      <c r="F56" s="25">
        <f>Table1[[#This Row],[STF Lead For ADV]]</f>
        <v>0</v>
      </c>
      <c r="G56" s="25" t="str">
        <f>IF(Table1[[#This Row],[LFC Still Needed For ADV]]&lt;0,"Yes","No")</f>
        <v>No</v>
      </c>
      <c r="H56">
        <f>Table1[[#This Row],[On Website]]</f>
        <v>0</v>
      </c>
      <c r="I56">
        <f>Table1[[#This Row],[Setup Team Speak]]</f>
        <v>0</v>
      </c>
      <c r="J56" s="26" t="str">
        <f>IF(AND(Table2[[#This Row],[STF for ADV]],Table2[[#This Row],[PVP For ADV]],Table2[[#This Row],[On Website]],Table2[[#This Row],[Setup Team Speak]]="Yes"),"Yes","No")</f>
        <v>No</v>
      </c>
    </row>
    <row r="57" spans="2:10">
      <c r="B57" s="24" t="str">
        <f>Table1[[#This Row],[Character name]]</f>
        <v>Eragon</v>
      </c>
      <c r="C57" s="25" t="str">
        <f>Table1[[#This Row],[At Handle]]</f>
        <v>csljr1</v>
      </c>
      <c r="D57" s="25" t="str">
        <f>Table1[[#This Row],[Fleet Rank]]</f>
        <v>1. Junior Member</v>
      </c>
      <c r="E57" s="25">
        <f>Table1[[#This Row],[PVP For ADV]]</f>
        <v>0</v>
      </c>
      <c r="F57" s="25">
        <f>Table1[[#This Row],[STF Lead For ADV]]</f>
        <v>0</v>
      </c>
      <c r="G57" s="25" t="str">
        <f>IF(Table1[[#This Row],[LFC Still Needed For ADV]]&lt;0,"Yes","No")</f>
        <v>No</v>
      </c>
      <c r="H57">
        <f>Table1[[#This Row],[On Website]]</f>
        <v>0</v>
      </c>
      <c r="I57">
        <f>Table1[[#This Row],[Setup Team Speak]]</f>
        <v>0</v>
      </c>
      <c r="J57" s="26" t="str">
        <f>IF(AND(Table2[[#This Row],[STF for ADV]],Table2[[#This Row],[PVP For ADV]],Table2[[#This Row],[On Website]],Table2[[#This Row],[Setup Team Speak]]="Yes"),"Yes","No")</f>
        <v>No</v>
      </c>
    </row>
    <row r="58" spans="2:10">
      <c r="B58" s="24" t="str">
        <f>Table1[[#This Row],[Character name]]</f>
        <v>Face</v>
      </c>
      <c r="C58" s="25" t="str">
        <f>Table1[[#This Row],[At Handle]]</f>
        <v>csljr1</v>
      </c>
      <c r="D58" s="25" t="str">
        <f>Table1[[#This Row],[Fleet Rank]]</f>
        <v>1. Junior Member</v>
      </c>
      <c r="E58" s="25">
        <f>Table1[[#This Row],[PVP For ADV]]</f>
        <v>0</v>
      </c>
      <c r="F58" s="25">
        <f>Table1[[#This Row],[STF Lead For ADV]]</f>
        <v>0</v>
      </c>
      <c r="G58" s="25" t="str">
        <f>IF(Table1[[#This Row],[LFC Still Needed For ADV]]&lt;0,"Yes","No")</f>
        <v>No</v>
      </c>
      <c r="H58">
        <f>Table1[[#This Row],[On Website]]</f>
        <v>0</v>
      </c>
      <c r="I58">
        <f>Table1[[#This Row],[Setup Team Speak]]</f>
        <v>0</v>
      </c>
      <c r="J58" s="26" t="str">
        <f>IF(AND(Table2[[#This Row],[STF for ADV]],Table2[[#This Row],[PVP For ADV]],Table2[[#This Row],[On Website]],Table2[[#This Row],[Setup Team Speak]]="Yes"),"Yes","No")</f>
        <v>No</v>
      </c>
    </row>
    <row r="59" spans="2:10">
      <c r="B59" s="24" t="str">
        <f>Table1[[#This Row],[Character name]]</f>
        <v>Seldon</v>
      </c>
      <c r="C59" s="25" t="str">
        <f>Table1[[#This Row],[At Handle]]</f>
        <v>csljr1</v>
      </c>
      <c r="D59" s="25" t="str">
        <f>Table1[[#This Row],[Fleet Rank]]</f>
        <v>1. Junior Member</v>
      </c>
      <c r="E59" s="25">
        <f>Table1[[#This Row],[PVP For ADV]]</f>
        <v>0</v>
      </c>
      <c r="F59" s="25">
        <f>Table1[[#This Row],[STF Lead For ADV]]</f>
        <v>0</v>
      </c>
      <c r="G59" s="25" t="str">
        <f>IF(Table1[[#This Row],[LFC Still Needed For ADV]]&lt;0,"Yes","No")</f>
        <v>No</v>
      </c>
      <c r="H59">
        <f>Table1[[#This Row],[On Website]]</f>
        <v>0</v>
      </c>
      <c r="I59">
        <f>Table1[[#This Row],[Setup Team Speak]]</f>
        <v>0</v>
      </c>
      <c r="J59" s="26" t="str">
        <f>IF(AND(Table2[[#This Row],[STF for ADV]],Table2[[#This Row],[PVP For ADV]],Table2[[#This Row],[On Website]],Table2[[#This Row],[Setup Team Speak]]="Yes"),"Yes","No")</f>
        <v>No</v>
      </c>
    </row>
    <row r="60" spans="2:10">
      <c r="B60" s="24" t="str">
        <f>Table1[[#This Row],[Character name]]</f>
        <v>Cultastica</v>
      </c>
      <c r="C60" s="25" t="str">
        <f>Table1[[#This Row],[At Handle]]</f>
        <v>cultoo</v>
      </c>
      <c r="D60" s="25" t="str">
        <f>Table1[[#This Row],[Fleet Rank]]</f>
        <v>0. Initiate</v>
      </c>
      <c r="E60" s="25">
        <f>Table1[[#This Row],[PVP For ADV]]</f>
        <v>0</v>
      </c>
      <c r="F60" s="25">
        <f>Table1[[#This Row],[STF Lead For ADV]]</f>
        <v>0</v>
      </c>
      <c r="G60" s="25" t="str">
        <f>IF(Table1[[#This Row],[LFC Still Needed For ADV]]&lt;0,"Yes","No")</f>
        <v>No</v>
      </c>
      <c r="H60">
        <f>Table1[[#This Row],[On Website]]</f>
        <v>0</v>
      </c>
      <c r="I60">
        <f>Table1[[#This Row],[Setup Team Speak]]</f>
        <v>0</v>
      </c>
      <c r="J60" s="26" t="str">
        <f>IF(AND(Table2[[#This Row],[STF for ADV]],Table2[[#This Row],[PVP For ADV]],Table2[[#This Row],[On Website]],Table2[[#This Row],[Setup Team Speak]]="Yes"),"Yes","No")</f>
        <v>No</v>
      </c>
    </row>
    <row r="61" spans="2:10">
      <c r="B61" s="24" t="str">
        <f>Table1[[#This Row],[Character name]]</f>
        <v>Cyrilmak</v>
      </c>
      <c r="C61" s="25" t="str">
        <f>Table1[[#This Row],[At Handle]]</f>
        <v>Cyrilmak</v>
      </c>
      <c r="D61" s="25" t="str">
        <f>Table1[[#This Row],[Fleet Rank]]</f>
        <v>4. Consul Initiate</v>
      </c>
      <c r="E61" s="25">
        <f>Table1[[#This Row],[PVP For ADV]]</f>
        <v>0</v>
      </c>
      <c r="F61" s="25">
        <f>Table1[[#This Row],[STF Lead For ADV]]</f>
        <v>0</v>
      </c>
      <c r="G61" s="25" t="str">
        <f>IF(Table1[[#This Row],[LFC Still Needed For ADV]]&lt;0,"Yes","No")</f>
        <v>No</v>
      </c>
      <c r="H61">
        <f>Table1[[#This Row],[On Website]]</f>
        <v>0</v>
      </c>
      <c r="I61">
        <f>Table1[[#This Row],[Setup Team Speak]]</f>
        <v>0</v>
      </c>
      <c r="J61" s="26" t="str">
        <f>IF(AND(Table2[[#This Row],[STF for ADV]],Table2[[#This Row],[PVP For ADV]],Table2[[#This Row],[On Website]],Table2[[#This Row],[Setup Team Speak]]="Yes"),"Yes","No")</f>
        <v>No</v>
      </c>
    </row>
    <row r="62" spans="2:10">
      <c r="B62" s="24" t="str">
        <f>Table1[[#This Row],[Character name]]</f>
        <v>John Martin</v>
      </c>
      <c r="C62" s="25" t="str">
        <f>Table1[[#This Row],[At Handle]]</f>
        <v>d3m0nel1te</v>
      </c>
      <c r="D62" s="25" t="str">
        <f>Table1[[#This Row],[Fleet Rank]]</f>
        <v>0. Initiate</v>
      </c>
      <c r="E62" s="25">
        <f>Table1[[#This Row],[PVP For ADV]]</f>
        <v>0</v>
      </c>
      <c r="F62" s="25">
        <f>Table1[[#This Row],[STF Lead For ADV]]</f>
        <v>0</v>
      </c>
      <c r="G62" s="25" t="str">
        <f>IF(Table1[[#This Row],[LFC Still Needed For ADV]]&lt;0,"Yes","No")</f>
        <v>No</v>
      </c>
      <c r="H62">
        <f>Table1[[#This Row],[On Website]]</f>
        <v>0</v>
      </c>
      <c r="I62">
        <f>Table1[[#This Row],[Setup Team Speak]]</f>
        <v>0</v>
      </c>
      <c r="J62" s="26" t="str">
        <f>IF(AND(Table2[[#This Row],[STF for ADV]],Table2[[#This Row],[PVP For ADV]],Table2[[#This Row],[On Website]],Table2[[#This Row],[Setup Team Speak]]="Yes"),"Yes","No")</f>
        <v>No</v>
      </c>
    </row>
    <row r="63" spans="2:10">
      <c r="B63" s="24" t="str">
        <f>Table1[[#This Row],[Character name]]</f>
        <v>Amadaeus</v>
      </c>
      <c r="C63" s="25" t="str">
        <f>Table1[[#This Row],[At Handle]]</f>
        <v>Dailey010</v>
      </c>
      <c r="D63" s="25" t="str">
        <f>Table1[[#This Row],[Fleet Rank]]</f>
        <v>0. Initiate</v>
      </c>
      <c r="E63" s="25">
        <f>Table1[[#This Row],[PVP For ADV]]</f>
        <v>0</v>
      </c>
      <c r="F63" s="25">
        <f>Table1[[#This Row],[STF Lead For ADV]]</f>
        <v>0</v>
      </c>
      <c r="G63" s="25" t="str">
        <f>IF(Table1[[#This Row],[LFC Still Needed For ADV]]&lt;0,"Yes","No")</f>
        <v>No</v>
      </c>
      <c r="H63">
        <f>Table1[[#This Row],[On Website]]</f>
        <v>0</v>
      </c>
      <c r="I63">
        <f>Table1[[#This Row],[Setup Team Speak]]</f>
        <v>0</v>
      </c>
      <c r="J63" s="26" t="str">
        <f>IF(AND(Table2[[#This Row],[STF for ADV]],Table2[[#This Row],[PVP For ADV]],Table2[[#This Row],[On Website]],Table2[[#This Row],[Setup Team Speak]]="Yes"),"Yes","No")</f>
        <v>No</v>
      </c>
    </row>
    <row r="64" spans="2:10">
      <c r="B64" s="24" t="str">
        <f>Table1[[#This Row],[Character name]]</f>
        <v>Saryll</v>
      </c>
      <c r="C64" s="25" t="str">
        <f>Table1[[#This Row],[At Handle]]</f>
        <v>Dark_Thread</v>
      </c>
      <c r="D64" s="25" t="str">
        <f>Table1[[#This Row],[Fleet Rank]]</f>
        <v>1. Junior Member</v>
      </c>
      <c r="E64" s="25">
        <f>Table1[[#This Row],[PVP For ADV]]</f>
        <v>0</v>
      </c>
      <c r="F64" s="25">
        <f>Table1[[#This Row],[STF Lead For ADV]]</f>
        <v>0</v>
      </c>
      <c r="G64" s="25" t="str">
        <f>IF(Table1[[#This Row],[LFC Still Needed For ADV]]&lt;0,"Yes","No")</f>
        <v>No</v>
      </c>
      <c r="H64">
        <f>Table1[[#This Row],[On Website]]</f>
        <v>0</v>
      </c>
      <c r="I64">
        <f>Table1[[#This Row],[Setup Team Speak]]</f>
        <v>0</v>
      </c>
      <c r="J64" s="26" t="str">
        <f>IF(AND(Table2[[#This Row],[STF for ADV]],Table2[[#This Row],[PVP For ADV]],Table2[[#This Row],[On Website]],Table2[[#This Row],[Setup Team Speak]]="Yes"),"Yes","No")</f>
        <v>No</v>
      </c>
    </row>
    <row r="65" spans="2:10">
      <c r="B65" s="24" t="str">
        <f>Table1[[#This Row],[Character name]]</f>
        <v>Nightshade</v>
      </c>
      <c r="C65" s="25" t="str">
        <f>Table1[[#This Row],[At Handle]]</f>
        <v>DarkDragonfire</v>
      </c>
      <c r="D65" s="25" t="str">
        <f>Table1[[#This Row],[Fleet Rank]]</f>
        <v>3. Senior Member</v>
      </c>
      <c r="E65" s="25">
        <f>Table1[[#This Row],[PVP For ADV]]</f>
        <v>0</v>
      </c>
      <c r="F65" s="25">
        <f>Table1[[#This Row],[STF Lead For ADV]]</f>
        <v>0</v>
      </c>
      <c r="G65" s="25" t="str">
        <f>IF(Table1[[#This Row],[LFC Still Needed For ADV]]&lt;0,"Yes","No")</f>
        <v>No</v>
      </c>
      <c r="H65">
        <f>Table1[[#This Row],[On Website]]</f>
        <v>0</v>
      </c>
      <c r="I65">
        <f>Table1[[#This Row],[Setup Team Speak]]</f>
        <v>0</v>
      </c>
      <c r="J65" s="26" t="str">
        <f>IF(AND(Table2[[#This Row],[STF for ADV]],Table2[[#This Row],[PVP For ADV]],Table2[[#This Row],[On Website]],Table2[[#This Row],[Setup Team Speak]]="Yes"),"Yes","No")</f>
        <v>No</v>
      </c>
    </row>
    <row r="66" spans="2:10">
      <c r="B66" s="24" t="str">
        <f>Table1[[#This Row],[Character name]]</f>
        <v>Lumus</v>
      </c>
      <c r="C66" s="25" t="str">
        <f>Table1[[#This Row],[At Handle]]</f>
        <v>darkswarmer</v>
      </c>
      <c r="D66" s="25" t="str">
        <f>Table1[[#This Row],[Fleet Rank]]</f>
        <v>0. Initiate</v>
      </c>
      <c r="E66" s="25">
        <f>Table1[[#This Row],[PVP For ADV]]</f>
        <v>0</v>
      </c>
      <c r="F66" s="25">
        <f>Table1[[#This Row],[STF Lead For ADV]]</f>
        <v>0</v>
      </c>
      <c r="G66" s="25" t="str">
        <f>IF(Table1[[#This Row],[LFC Still Needed For ADV]]&lt;0,"Yes","No")</f>
        <v>No</v>
      </c>
      <c r="H66">
        <f>Table1[[#This Row],[On Website]]</f>
        <v>0</v>
      </c>
      <c r="I66">
        <f>Table1[[#This Row],[Setup Team Speak]]</f>
        <v>0</v>
      </c>
      <c r="J66" s="26" t="str">
        <f>IF(AND(Table2[[#This Row],[STF for ADV]],Table2[[#This Row],[PVP For ADV]],Table2[[#This Row],[On Website]],Table2[[#This Row],[Setup Team Speak]]="Yes"),"Yes","No")</f>
        <v>No</v>
      </c>
    </row>
    <row r="67" spans="2:10">
      <c r="B67" s="24" t="str">
        <f>Table1[[#This Row],[Character name]]</f>
        <v>Skarmin</v>
      </c>
      <c r="C67" s="25" t="str">
        <f>Table1[[#This Row],[At Handle]]</f>
        <v>Darlathian</v>
      </c>
      <c r="D67" s="25" t="str">
        <f>Table1[[#This Row],[Fleet Rank]]</f>
        <v>4. Consul Initiate</v>
      </c>
      <c r="E67" s="25">
        <f>Table1[[#This Row],[PVP For ADV]]</f>
        <v>0</v>
      </c>
      <c r="F67" s="25">
        <f>Table1[[#This Row],[STF Lead For ADV]]</f>
        <v>0</v>
      </c>
      <c r="G67" s="25" t="str">
        <f>IF(Table1[[#This Row],[LFC Still Needed For ADV]]&lt;0,"Yes","No")</f>
        <v>Yes</v>
      </c>
      <c r="H67">
        <f>Table1[[#This Row],[On Website]]</f>
        <v>0</v>
      </c>
      <c r="I67">
        <f>Table1[[#This Row],[Setup Team Speak]]</f>
        <v>0</v>
      </c>
      <c r="J67" s="26" t="str">
        <f>IF(AND(Table2[[#This Row],[STF for ADV]],Table2[[#This Row],[PVP For ADV]],Table2[[#This Row],[On Website]],Table2[[#This Row],[Setup Team Speak]]="Yes"),"Yes","No")</f>
        <v>No</v>
      </c>
    </row>
    <row r="68" spans="2:10">
      <c r="B68" s="24" t="str">
        <f>Table1[[#This Row],[Character name]]</f>
        <v>Nine</v>
      </c>
      <c r="C68" s="25" t="str">
        <f>Table1[[#This Row],[At Handle]]</f>
        <v>Darth_Sid</v>
      </c>
      <c r="D68" s="25" t="str">
        <f>Table1[[#This Row],[Fleet Rank]]</f>
        <v>0. Initiate</v>
      </c>
      <c r="E68" s="25">
        <f>Table1[[#This Row],[PVP For ADV]]</f>
        <v>0</v>
      </c>
      <c r="F68" s="25">
        <f>Table1[[#This Row],[STF Lead For ADV]]</f>
        <v>0</v>
      </c>
      <c r="G68" s="25" t="str">
        <f>IF(Table1[[#This Row],[LFC Still Needed For ADV]]&lt;0,"Yes","No")</f>
        <v>No</v>
      </c>
      <c r="H68">
        <f>Table1[[#This Row],[On Website]]</f>
        <v>0</v>
      </c>
      <c r="I68">
        <f>Table1[[#This Row],[Setup Team Speak]]</f>
        <v>0</v>
      </c>
      <c r="J68" s="26" t="str">
        <f>IF(AND(Table2[[#This Row],[STF for ADV]],Table2[[#This Row],[PVP For ADV]],Table2[[#This Row],[On Website]],Table2[[#This Row],[Setup Team Speak]]="Yes"),"Yes","No")</f>
        <v>No</v>
      </c>
    </row>
    <row r="69" spans="2:10">
      <c r="B69" s="24" t="str">
        <f>Table1[[#This Row],[Character name]]</f>
        <v>Nine</v>
      </c>
      <c r="C69" s="25" t="str">
        <f>Table1[[#This Row],[At Handle]]</f>
        <v>Darth-Hermiod</v>
      </c>
      <c r="D69" s="25" t="str">
        <f>Table1[[#This Row],[Fleet Rank]]</f>
        <v>0. Initiate</v>
      </c>
      <c r="E69" s="25">
        <f>Table1[[#This Row],[PVP For ADV]]</f>
        <v>0</v>
      </c>
      <c r="F69" s="25">
        <f>Table1[[#This Row],[STF Lead For ADV]]</f>
        <v>0</v>
      </c>
      <c r="G69" s="25" t="str">
        <f>IF(Table1[[#This Row],[LFC Still Needed For ADV]]&lt;0,"Yes","No")</f>
        <v>No</v>
      </c>
      <c r="H69">
        <f>Table1[[#This Row],[On Website]]</f>
        <v>0</v>
      </c>
      <c r="I69">
        <f>Table1[[#This Row],[Setup Team Speak]]</f>
        <v>0</v>
      </c>
      <c r="J69" s="26" t="str">
        <f>IF(AND(Table2[[#This Row],[STF for ADV]],Table2[[#This Row],[PVP For ADV]],Table2[[#This Row],[On Website]],Table2[[#This Row],[Setup Team Speak]]="Yes"),"Yes","No")</f>
        <v>No</v>
      </c>
    </row>
    <row r="70" spans="2:10">
      <c r="B70" s="24" t="str">
        <f>Table1[[#This Row],[Character name]]</f>
        <v>DarthSage</v>
      </c>
      <c r="C70" s="25" t="str">
        <f>Table1[[#This Row],[At Handle]]</f>
        <v>darthsage00</v>
      </c>
      <c r="D70" s="25" t="str">
        <f>Table1[[#This Row],[Fleet Rank]]</f>
        <v>0. Initiate</v>
      </c>
      <c r="E70" s="25">
        <f>Table1[[#This Row],[PVP For ADV]]</f>
        <v>0</v>
      </c>
      <c r="F70" s="25">
        <f>Table1[[#This Row],[STF Lead For ADV]]</f>
        <v>0</v>
      </c>
      <c r="G70" s="25" t="str">
        <f>IF(Table1[[#This Row],[LFC Still Needed For ADV]]&lt;0,"Yes","No")</f>
        <v>No</v>
      </c>
      <c r="H70">
        <f>Table1[[#This Row],[On Website]]</f>
        <v>0</v>
      </c>
      <c r="I70">
        <f>Table1[[#This Row],[Setup Team Speak]]</f>
        <v>0</v>
      </c>
      <c r="J70" s="26" t="str">
        <f>IF(AND(Table2[[#This Row],[STF for ADV]],Table2[[#This Row],[PVP For ADV]],Table2[[#This Row],[On Website]],Table2[[#This Row],[Setup Team Speak]]="Yes"),"Yes","No")</f>
        <v>No</v>
      </c>
    </row>
    <row r="71" spans="2:10">
      <c r="B71" s="24" t="str">
        <f>Table1[[#This Row],[Character name]]</f>
        <v>Solok</v>
      </c>
      <c r="C71" s="25" t="str">
        <f>Table1[[#This Row],[At Handle]]</f>
        <v>darthsage00</v>
      </c>
      <c r="D71" s="25" t="str">
        <f>Table1[[#This Row],[Fleet Rank]]</f>
        <v>0. Initiate</v>
      </c>
      <c r="E71" s="25">
        <f>Table1[[#This Row],[PVP For ADV]]</f>
        <v>0</v>
      </c>
      <c r="F71" s="25">
        <f>Table1[[#This Row],[STF Lead For ADV]]</f>
        <v>0</v>
      </c>
      <c r="G71" s="25" t="str">
        <f>IF(Table1[[#This Row],[LFC Still Needed For ADV]]&lt;0,"Yes","No")</f>
        <v>No</v>
      </c>
      <c r="H71">
        <f>Table1[[#This Row],[On Website]]</f>
        <v>0</v>
      </c>
      <c r="I71">
        <f>Table1[[#This Row],[Setup Team Speak]]</f>
        <v>0</v>
      </c>
      <c r="J71" s="26" t="str">
        <f>IF(AND(Table2[[#This Row],[STF for ADV]],Table2[[#This Row],[PVP For ADV]],Table2[[#This Row],[On Website]],Table2[[#This Row],[Setup Team Speak]]="Yes"),"Yes","No")</f>
        <v>No</v>
      </c>
    </row>
    <row r="72" spans="2:10">
      <c r="B72" s="24" t="str">
        <f>Table1[[#This Row],[Character name]]</f>
        <v>Sylar</v>
      </c>
      <c r="C72" s="25" t="str">
        <f>Table1[[#This Row],[At Handle]]</f>
        <v>Dazzylad</v>
      </c>
      <c r="D72" s="25" t="str">
        <f>Table1[[#This Row],[Fleet Rank]]</f>
        <v>0. Initiate</v>
      </c>
      <c r="E72" s="25">
        <f>Table1[[#This Row],[PVP For ADV]]</f>
        <v>0</v>
      </c>
      <c r="F72" s="25">
        <f>Table1[[#This Row],[STF Lead For ADV]]</f>
        <v>0</v>
      </c>
      <c r="G72" s="25" t="str">
        <f>IF(Table1[[#This Row],[LFC Still Needed For ADV]]&lt;0,"Yes","No")</f>
        <v>No</v>
      </c>
      <c r="H72">
        <f>Table1[[#This Row],[On Website]]</f>
        <v>0</v>
      </c>
      <c r="I72">
        <f>Table1[[#This Row],[Setup Team Speak]]</f>
        <v>0</v>
      </c>
      <c r="J72" s="26" t="str">
        <f>IF(AND(Table2[[#This Row],[STF for ADV]],Table2[[#This Row],[PVP For ADV]],Table2[[#This Row],[On Website]],Table2[[#This Row],[Setup Team Speak]]="Yes"),"Yes","No")</f>
        <v>No</v>
      </c>
    </row>
    <row r="73" spans="2:10">
      <c r="B73" s="24" t="str">
        <f>Table1[[#This Row],[Character name]]</f>
        <v>Viktron</v>
      </c>
      <c r="C73" s="25" t="str">
        <f>Table1[[#This Row],[At Handle]]</f>
        <v>Dazzylad</v>
      </c>
      <c r="D73" s="25" t="str">
        <f>Table1[[#This Row],[Fleet Rank]]</f>
        <v>0. Initiate</v>
      </c>
      <c r="E73" s="25">
        <f>Table1[[#This Row],[PVP For ADV]]</f>
        <v>0</v>
      </c>
      <c r="F73" s="25">
        <f>Table1[[#This Row],[STF Lead For ADV]]</f>
        <v>0</v>
      </c>
      <c r="G73" s="25" t="str">
        <f>IF(Table1[[#This Row],[LFC Still Needed For ADV]]&lt;0,"Yes","No")</f>
        <v>No</v>
      </c>
      <c r="H73">
        <f>Table1[[#This Row],[On Website]]</f>
        <v>0</v>
      </c>
      <c r="I73">
        <f>Table1[[#This Row],[Setup Team Speak]]</f>
        <v>0</v>
      </c>
      <c r="J73" s="26" t="str">
        <f>IF(AND(Table2[[#This Row],[STF for ADV]],Table2[[#This Row],[PVP For ADV]],Table2[[#This Row],[On Website]],Table2[[#This Row],[Setup Team Speak]]="Yes"),"Yes","No")</f>
        <v>No</v>
      </c>
    </row>
    <row r="74" spans="2:10">
      <c r="B74" s="24" t="str">
        <f>Table1[[#This Row],[Character name]]</f>
        <v>Katy</v>
      </c>
      <c r="C74" s="25" t="str">
        <f>Table1[[#This Row],[At Handle]]</f>
        <v>dendybar28142</v>
      </c>
      <c r="D74" s="25" t="str">
        <f>Table1[[#This Row],[Fleet Rank]]</f>
        <v>0. Initiate</v>
      </c>
      <c r="E74" s="25">
        <f>Table1[[#This Row],[PVP For ADV]]</f>
        <v>0</v>
      </c>
      <c r="F74" s="25">
        <f>Table1[[#This Row],[STF Lead For ADV]]</f>
        <v>0</v>
      </c>
      <c r="G74" s="25" t="str">
        <f>IF(Table1[[#This Row],[LFC Still Needed For ADV]]&lt;0,"Yes","No")</f>
        <v>No</v>
      </c>
      <c r="H74">
        <f>Table1[[#This Row],[On Website]]</f>
        <v>0</v>
      </c>
      <c r="I74">
        <f>Table1[[#This Row],[Setup Team Speak]]</f>
        <v>0</v>
      </c>
      <c r="J74" s="26" t="str">
        <f>IF(AND(Table2[[#This Row],[STF for ADV]],Table2[[#This Row],[PVP For ADV]],Table2[[#This Row],[On Website]],Table2[[#This Row],[Setup Team Speak]]="Yes"),"Yes","No")</f>
        <v>No</v>
      </c>
    </row>
    <row r="75" spans="2:10">
      <c r="B75" s="24" t="str">
        <f>Table1[[#This Row],[Character name]]</f>
        <v>Aneka</v>
      </c>
      <c r="C75" s="25" t="str">
        <f>Table1[[#This Row],[At Handle]]</f>
        <v>dewycheatemandhowe</v>
      </c>
      <c r="D75" s="25" t="str">
        <f>Table1[[#This Row],[Fleet Rank]]</f>
        <v>0. Initiate</v>
      </c>
      <c r="E75" s="25">
        <f>Table1[[#This Row],[PVP For ADV]]</f>
        <v>0</v>
      </c>
      <c r="F75" s="25">
        <f>Table1[[#This Row],[STF Lead For ADV]]</f>
        <v>0</v>
      </c>
      <c r="G75" s="25" t="str">
        <f>IF(Table1[[#This Row],[LFC Still Needed For ADV]]&lt;0,"Yes","No")</f>
        <v>No</v>
      </c>
      <c r="H75">
        <f>Table1[[#This Row],[On Website]]</f>
        <v>0</v>
      </c>
      <c r="I75">
        <f>Table1[[#This Row],[Setup Team Speak]]</f>
        <v>0</v>
      </c>
      <c r="J75" s="26" t="str">
        <f>IF(AND(Table2[[#This Row],[STF for ADV]],Table2[[#This Row],[PVP For ADV]],Table2[[#This Row],[On Website]],Table2[[#This Row],[Setup Team Speak]]="Yes"),"Yes","No")</f>
        <v>No</v>
      </c>
    </row>
    <row r="76" spans="2:10">
      <c r="B76" s="24" t="str">
        <f>Table1[[#This Row],[Character name]]</f>
        <v>Aneko</v>
      </c>
      <c r="C76" s="25" t="str">
        <f>Table1[[#This Row],[At Handle]]</f>
        <v>dewycheatemandhowe</v>
      </c>
      <c r="D76" s="25" t="str">
        <f>Table1[[#This Row],[Fleet Rank]]</f>
        <v>0. Initiate</v>
      </c>
      <c r="E76" s="25">
        <f>Table1[[#This Row],[PVP For ADV]]</f>
        <v>0</v>
      </c>
      <c r="F76" s="25">
        <f>Table1[[#This Row],[STF Lead For ADV]]</f>
        <v>0</v>
      </c>
      <c r="G76" s="25" t="str">
        <f>IF(Table1[[#This Row],[LFC Still Needed For ADV]]&lt;0,"Yes","No")</f>
        <v>No</v>
      </c>
      <c r="H76">
        <f>Table1[[#This Row],[On Website]]</f>
        <v>0</v>
      </c>
      <c r="I76">
        <f>Table1[[#This Row],[Setup Team Speak]]</f>
        <v>0</v>
      </c>
      <c r="J76" s="26" t="str">
        <f>IF(AND(Table2[[#This Row],[STF for ADV]],Table2[[#This Row],[PVP For ADV]],Table2[[#This Row],[On Website]],Table2[[#This Row],[Setup Team Speak]]="Yes"),"Yes","No")</f>
        <v>No</v>
      </c>
    </row>
    <row r="77" spans="2:10">
      <c r="B77" s="24" t="str">
        <f>Table1[[#This Row],[Character name]]</f>
        <v>Leaia</v>
      </c>
      <c r="C77" s="25" t="str">
        <f>Table1[[#This Row],[At Handle]]</f>
        <v>dewycheatemandhowe</v>
      </c>
      <c r="D77" s="25" t="str">
        <f>Table1[[#This Row],[Fleet Rank]]</f>
        <v>0. Initiate</v>
      </c>
      <c r="E77" s="25">
        <f>Table1[[#This Row],[PVP For ADV]]</f>
        <v>0</v>
      </c>
      <c r="F77" s="25">
        <f>Table1[[#This Row],[STF Lead For ADV]]</f>
        <v>0</v>
      </c>
      <c r="G77" s="25" t="str">
        <f>IF(Table1[[#This Row],[LFC Still Needed For ADV]]&lt;0,"Yes","No")</f>
        <v>No</v>
      </c>
      <c r="H77">
        <f>Table1[[#This Row],[On Website]]</f>
        <v>0</v>
      </c>
      <c r="I77">
        <f>Table1[[#This Row],[Setup Team Speak]]</f>
        <v>0</v>
      </c>
      <c r="J77" s="26" t="str">
        <f>IF(AND(Table2[[#This Row],[STF for ADV]],Table2[[#This Row],[PVP For ADV]],Table2[[#This Row],[On Website]],Table2[[#This Row],[Setup Team Speak]]="Yes"),"Yes","No")</f>
        <v>No</v>
      </c>
    </row>
    <row r="78" spans="2:10">
      <c r="B78" s="24" t="str">
        <f>Table1[[#This Row],[Character name]]</f>
        <v>Dinesy</v>
      </c>
      <c r="C78" s="25" t="str">
        <f>Table1[[#This Row],[At Handle]]</f>
        <v>Dinesyboy</v>
      </c>
      <c r="D78" s="25" t="str">
        <f>Table1[[#This Row],[Fleet Rank]]</f>
        <v>0. Initiate</v>
      </c>
      <c r="E78" s="25">
        <f>Table1[[#This Row],[PVP For ADV]]</f>
        <v>0</v>
      </c>
      <c r="F78" s="25">
        <f>Table1[[#This Row],[STF Lead For ADV]]</f>
        <v>0</v>
      </c>
      <c r="G78" s="25" t="str">
        <f>IF(Table1[[#This Row],[LFC Still Needed For ADV]]&lt;0,"Yes","No")</f>
        <v>No</v>
      </c>
      <c r="H78">
        <f>Table1[[#This Row],[On Website]]</f>
        <v>0</v>
      </c>
      <c r="I78">
        <f>Table1[[#This Row],[Setup Team Speak]]</f>
        <v>0</v>
      </c>
      <c r="J78" s="26" t="str">
        <f>IF(AND(Table2[[#This Row],[STF for ADV]],Table2[[#This Row],[PVP For ADV]],Table2[[#This Row],[On Website]],Table2[[#This Row],[Setup Team Speak]]="Yes"),"Yes","No")</f>
        <v>No</v>
      </c>
    </row>
    <row r="79" spans="2:10">
      <c r="B79" s="24" t="str">
        <f>Table1[[#This Row],[Character name]]</f>
        <v>Djarzenian</v>
      </c>
      <c r="C79" s="25" t="str">
        <f>Table1[[#This Row],[At Handle]]</f>
        <v>djarzenian</v>
      </c>
      <c r="D79" s="25" t="str">
        <f>Table1[[#This Row],[Fleet Rank]]</f>
        <v>2. Member</v>
      </c>
      <c r="E79" s="25">
        <f>Table1[[#This Row],[PVP For ADV]]</f>
        <v>0</v>
      </c>
      <c r="F79" s="25">
        <f>Table1[[#This Row],[STF Lead For ADV]]</f>
        <v>0</v>
      </c>
      <c r="G79" s="25" t="str">
        <f>IF(Table1[[#This Row],[LFC Still Needed For ADV]]&lt;0,"Yes","No")</f>
        <v>No</v>
      </c>
      <c r="H79">
        <f>Table1[[#This Row],[On Website]]</f>
        <v>0</v>
      </c>
      <c r="I79">
        <f>Table1[[#This Row],[Setup Team Speak]]</f>
        <v>0</v>
      </c>
      <c r="J79" s="26" t="str">
        <f>IF(AND(Table2[[#This Row],[STF for ADV]],Table2[[#This Row],[PVP For ADV]],Table2[[#This Row],[On Website]],Table2[[#This Row],[Setup Team Speak]]="Yes"),"Yes","No")</f>
        <v>No</v>
      </c>
    </row>
    <row r="80" spans="2:10">
      <c r="B80" s="24" t="str">
        <f>Table1[[#This Row],[Character name]]</f>
        <v>Tyr</v>
      </c>
      <c r="C80" s="25" t="str">
        <f>Table1[[#This Row],[At Handle]]</f>
        <v>Doctor-DRM</v>
      </c>
      <c r="D80" s="25" t="str">
        <f>Table1[[#This Row],[Fleet Rank]]</f>
        <v>3. Senior Member</v>
      </c>
      <c r="E80" s="25">
        <f>Table1[[#This Row],[PVP For ADV]]</f>
        <v>0</v>
      </c>
      <c r="F80" s="25">
        <f>Table1[[#This Row],[STF Lead For ADV]]</f>
        <v>0</v>
      </c>
      <c r="G80" s="25" t="str">
        <f>IF(Table1[[#This Row],[LFC Still Needed For ADV]]&lt;0,"Yes","No")</f>
        <v>Yes</v>
      </c>
      <c r="H80">
        <f>Table1[[#This Row],[On Website]]</f>
        <v>0</v>
      </c>
      <c r="I80">
        <f>Table1[[#This Row],[Setup Team Speak]]</f>
        <v>0</v>
      </c>
      <c r="J80" s="26" t="str">
        <f>IF(AND(Table2[[#This Row],[STF for ADV]],Table2[[#This Row],[PVP For ADV]],Table2[[#This Row],[On Website]],Table2[[#This Row],[Setup Team Speak]]="Yes"),"Yes","No")</f>
        <v>No</v>
      </c>
    </row>
    <row r="81" spans="2:10">
      <c r="B81" s="24" t="str">
        <f>Table1[[#This Row],[Character name]]</f>
        <v>Maktreknotwar</v>
      </c>
      <c r="C81" s="25" t="str">
        <f>Table1[[#This Row],[At Handle]]</f>
        <v>donthatebroskii</v>
      </c>
      <c r="D81" s="25" t="str">
        <f>Table1[[#This Row],[Fleet Rank]]</f>
        <v>0. Initiate</v>
      </c>
      <c r="E81" s="25">
        <f>Table1[[#This Row],[PVP For ADV]]</f>
        <v>0</v>
      </c>
      <c r="F81" s="25">
        <f>Table1[[#This Row],[STF Lead For ADV]]</f>
        <v>0</v>
      </c>
      <c r="G81" s="25" t="str">
        <f>IF(Table1[[#This Row],[LFC Still Needed For ADV]]&lt;0,"Yes","No")</f>
        <v>No</v>
      </c>
      <c r="H81">
        <f>Table1[[#This Row],[On Website]]</f>
        <v>0</v>
      </c>
      <c r="I81">
        <f>Table1[[#This Row],[Setup Team Speak]]</f>
        <v>0</v>
      </c>
      <c r="J81" s="26" t="str">
        <f>IF(AND(Table2[[#This Row],[STF for ADV]],Table2[[#This Row],[PVP For ADV]],Table2[[#This Row],[On Website]],Table2[[#This Row],[Setup Team Speak]]="Yes"),"Yes","No")</f>
        <v>No</v>
      </c>
    </row>
    <row r="82" spans="2:10">
      <c r="B82" s="24" t="str">
        <f>Table1[[#This Row],[Character name]]</f>
        <v>Apophis</v>
      </c>
      <c r="C82" s="25" t="str">
        <f>Table1[[#This Row],[At Handle]]</f>
        <v>dragonhighlordapophis</v>
      </c>
      <c r="D82" s="25" t="str">
        <f>Table1[[#This Row],[Fleet Rank]]</f>
        <v>0. Initiate</v>
      </c>
      <c r="E82" s="25">
        <f>Table1[[#This Row],[PVP For ADV]]</f>
        <v>0</v>
      </c>
      <c r="F82" s="25">
        <f>Table1[[#This Row],[STF Lead For ADV]]</f>
        <v>0</v>
      </c>
      <c r="G82" s="25" t="str">
        <f>IF(Table1[[#This Row],[LFC Still Needed For ADV]]&lt;0,"Yes","No")</f>
        <v>No</v>
      </c>
      <c r="H82">
        <f>Table1[[#This Row],[On Website]]</f>
        <v>0</v>
      </c>
      <c r="I82">
        <f>Table1[[#This Row],[Setup Team Speak]]</f>
        <v>0</v>
      </c>
      <c r="J82" s="26" t="str">
        <f>IF(AND(Table2[[#This Row],[STF for ADV]],Table2[[#This Row],[PVP For ADV]],Table2[[#This Row],[On Website]],Table2[[#This Row],[Setup Team Speak]]="Yes"),"Yes","No")</f>
        <v>No</v>
      </c>
    </row>
    <row r="83" spans="2:10">
      <c r="B83" s="24" t="str">
        <f>Table1[[#This Row],[Character name]]</f>
        <v>Revan</v>
      </c>
      <c r="C83" s="25" t="str">
        <f>Table1[[#This Row],[At Handle]]</f>
        <v>DrFarnsworth</v>
      </c>
      <c r="D83" s="25" t="str">
        <f>Table1[[#This Row],[Fleet Rank]]</f>
        <v>0. Initiate</v>
      </c>
      <c r="E83" s="25">
        <f>Table1[[#This Row],[PVP For ADV]]</f>
        <v>0</v>
      </c>
      <c r="F83" s="25">
        <f>Table1[[#This Row],[STF Lead For ADV]]</f>
        <v>0</v>
      </c>
      <c r="G83" s="25" t="str">
        <f>IF(Table1[[#This Row],[LFC Still Needed For ADV]]&lt;0,"Yes","No")</f>
        <v>No</v>
      </c>
      <c r="H83">
        <f>Table1[[#This Row],[On Website]]</f>
        <v>0</v>
      </c>
      <c r="I83">
        <f>Table1[[#This Row],[Setup Team Speak]]</f>
        <v>0</v>
      </c>
      <c r="J83" s="26" t="str">
        <f>IF(AND(Table2[[#This Row],[STF for ADV]],Table2[[#This Row],[PVP For ADV]],Table2[[#This Row],[On Website]],Table2[[#This Row],[Setup Team Speak]]="Yes"),"Yes","No")</f>
        <v>No</v>
      </c>
    </row>
    <row r="84" spans="2:10">
      <c r="B84" s="24" t="str">
        <f>Table1[[#This Row],[Character name]]</f>
        <v>Elnora</v>
      </c>
      <c r="C84" s="25" t="str">
        <f>Table1[[#This Row],[At Handle]]</f>
        <v>DuggyVersus</v>
      </c>
      <c r="D84" s="25" t="str">
        <f>Table1[[#This Row],[Fleet Rank]]</f>
        <v>3. Senior Member</v>
      </c>
      <c r="E84" s="25">
        <f>Table1[[#This Row],[PVP For ADV]]</f>
        <v>0</v>
      </c>
      <c r="F84" s="25">
        <f>Table1[[#This Row],[STF Lead For ADV]]</f>
        <v>0</v>
      </c>
      <c r="G84" s="25" t="str">
        <f>IF(Table1[[#This Row],[LFC Still Needed For ADV]]&lt;0,"Yes","No")</f>
        <v>No</v>
      </c>
      <c r="H84">
        <f>Table1[[#This Row],[On Website]]</f>
        <v>0</v>
      </c>
      <c r="I84">
        <f>Table1[[#This Row],[Setup Team Speak]]</f>
        <v>0</v>
      </c>
      <c r="J84" s="26" t="str">
        <f>IF(AND(Table2[[#This Row],[STF for ADV]],Table2[[#This Row],[PVP For ADV]],Table2[[#This Row],[On Website]],Table2[[#This Row],[Setup Team Speak]]="Yes"),"Yes","No")</f>
        <v>No</v>
      </c>
    </row>
    <row r="85" spans="2:10">
      <c r="B85" s="24" t="str">
        <f>Table1[[#This Row],[Character name]]</f>
        <v>Alex</v>
      </c>
      <c r="C85" s="25" t="str">
        <f>Table1[[#This Row],[At Handle]]</f>
        <v>EagleXT</v>
      </c>
      <c r="D85" s="25" t="str">
        <f>Table1[[#This Row],[Fleet Rank]]</f>
        <v>2. Member</v>
      </c>
      <c r="E85" s="25">
        <f>Table1[[#This Row],[PVP For ADV]]</f>
        <v>0</v>
      </c>
      <c r="F85" s="25">
        <f>Table1[[#This Row],[STF Lead For ADV]]</f>
        <v>0</v>
      </c>
      <c r="G85" s="25" t="str">
        <f>IF(Table1[[#This Row],[LFC Still Needed For ADV]]&lt;0,"Yes","No")</f>
        <v>No</v>
      </c>
      <c r="H85">
        <f>Table1[[#This Row],[On Website]]</f>
        <v>0</v>
      </c>
      <c r="I85">
        <f>Table1[[#This Row],[Setup Team Speak]]</f>
        <v>0</v>
      </c>
      <c r="J85" s="26" t="str">
        <f>IF(AND(Table2[[#This Row],[STF for ADV]],Table2[[#This Row],[PVP For ADV]],Table2[[#This Row],[On Website]],Table2[[#This Row],[Setup Team Speak]]="Yes"),"Yes","No")</f>
        <v>No</v>
      </c>
    </row>
    <row r="86" spans="2:10">
      <c r="B86" s="24" t="str">
        <f>Table1[[#This Row],[Character name]]</f>
        <v>Jon Tech</v>
      </c>
      <c r="C86" s="25" t="str">
        <f>Table1[[#This Row],[At Handle]]</f>
        <v>EagleXT</v>
      </c>
      <c r="D86" s="25" t="str">
        <f>Table1[[#This Row],[Fleet Rank]]</f>
        <v>2. Member</v>
      </c>
      <c r="E86" s="25">
        <f>Table1[[#This Row],[PVP For ADV]]</f>
        <v>0</v>
      </c>
      <c r="F86" s="25">
        <f>Table1[[#This Row],[STF Lead For ADV]]</f>
        <v>0</v>
      </c>
      <c r="G86" s="25" t="str">
        <f>IF(Table1[[#This Row],[LFC Still Needed For ADV]]&lt;0,"Yes","No")</f>
        <v>No</v>
      </c>
      <c r="H86">
        <f>Table1[[#This Row],[On Website]]</f>
        <v>0</v>
      </c>
      <c r="I86">
        <f>Table1[[#This Row],[Setup Team Speak]]</f>
        <v>0</v>
      </c>
      <c r="J86" s="26" t="str">
        <f>IF(AND(Table2[[#This Row],[STF for ADV]],Table2[[#This Row],[PVP For ADV]],Table2[[#This Row],[On Website]],Table2[[#This Row],[Setup Team Speak]]="Yes"),"Yes","No")</f>
        <v>No</v>
      </c>
    </row>
    <row r="87" spans="2:10">
      <c r="B87" s="24" t="str">
        <f>Table1[[#This Row],[Character name]]</f>
        <v>Simok</v>
      </c>
      <c r="C87" s="25" t="str">
        <f>Table1[[#This Row],[At Handle]]</f>
        <v>EagleXT</v>
      </c>
      <c r="D87" s="25" t="str">
        <f>Table1[[#This Row],[Fleet Rank]]</f>
        <v>2. Member</v>
      </c>
      <c r="E87" s="25">
        <f>Table1[[#This Row],[PVP For ADV]]</f>
        <v>0</v>
      </c>
      <c r="F87" s="25">
        <f>Table1[[#This Row],[STF Lead For ADV]]</f>
        <v>0</v>
      </c>
      <c r="G87" s="25" t="str">
        <f>IF(Table1[[#This Row],[LFC Still Needed For ADV]]&lt;0,"Yes","No")</f>
        <v>No</v>
      </c>
      <c r="H87">
        <f>Table1[[#This Row],[On Website]]</f>
        <v>0</v>
      </c>
      <c r="I87">
        <f>Table1[[#This Row],[Setup Team Speak]]</f>
        <v>0</v>
      </c>
      <c r="J87" s="26" t="str">
        <f>IF(AND(Table2[[#This Row],[STF for ADV]],Table2[[#This Row],[PVP For ADV]],Table2[[#This Row],[On Website]],Table2[[#This Row],[Setup Team Speak]]="Yes"),"Yes","No")</f>
        <v>No</v>
      </c>
    </row>
    <row r="88" spans="2:10">
      <c r="B88" s="24" t="str">
        <f>Table1[[#This Row],[Character name]]</f>
        <v>Haru</v>
      </c>
      <c r="C88" s="25" t="str">
        <f>Table1[[#This Row],[At Handle]]</f>
        <v>Echo08</v>
      </c>
      <c r="D88" s="25" t="str">
        <f>Table1[[#This Row],[Fleet Rank]]</f>
        <v>0. Initiate</v>
      </c>
      <c r="E88" s="25">
        <f>Table1[[#This Row],[PVP For ADV]]</f>
        <v>0</v>
      </c>
      <c r="F88" s="25">
        <f>Table1[[#This Row],[STF Lead For ADV]]</f>
        <v>0</v>
      </c>
      <c r="G88" s="25" t="str">
        <f>IF(Table1[[#This Row],[LFC Still Needed For ADV]]&lt;0,"Yes","No")</f>
        <v>No</v>
      </c>
      <c r="H88">
        <f>Table1[[#This Row],[On Website]]</f>
        <v>0</v>
      </c>
      <c r="I88">
        <f>Table1[[#This Row],[Setup Team Speak]]</f>
        <v>0</v>
      </c>
      <c r="J88" s="26" t="str">
        <f>IF(AND(Table2[[#This Row],[STF for ADV]],Table2[[#This Row],[PVP For ADV]],Table2[[#This Row],[On Website]],Table2[[#This Row],[Setup Team Speak]]="Yes"),"Yes","No")</f>
        <v>No</v>
      </c>
    </row>
    <row r="89" spans="2:10">
      <c r="B89" s="24" t="str">
        <f>Table1[[#This Row],[Character name]]</f>
        <v>Lou Armstrong</v>
      </c>
      <c r="C89" s="25" t="str">
        <f>Table1[[#This Row],[At Handle]]</f>
        <v>eddwardelric</v>
      </c>
      <c r="D89" s="25" t="str">
        <f>Table1[[#This Row],[Fleet Rank]]</f>
        <v>0. Initiate</v>
      </c>
      <c r="E89" s="25">
        <f>Table1[[#This Row],[PVP For ADV]]</f>
        <v>0</v>
      </c>
      <c r="F89" s="25">
        <f>Table1[[#This Row],[STF Lead For ADV]]</f>
        <v>0</v>
      </c>
      <c r="G89" s="25" t="str">
        <f>IF(Table1[[#This Row],[LFC Still Needed For ADV]]&lt;0,"Yes","No")</f>
        <v>No</v>
      </c>
      <c r="H89">
        <f>Table1[[#This Row],[On Website]]</f>
        <v>0</v>
      </c>
      <c r="I89">
        <f>Table1[[#This Row],[Setup Team Speak]]</f>
        <v>0</v>
      </c>
      <c r="J89" s="26" t="str">
        <f>IF(AND(Table2[[#This Row],[STF for ADV]],Table2[[#This Row],[PVP For ADV]],Table2[[#This Row],[On Website]],Table2[[#This Row],[Setup Team Speak]]="Yes"),"Yes","No")</f>
        <v>No</v>
      </c>
    </row>
    <row r="90" spans="2:10">
      <c r="B90" s="24" t="str">
        <f>Table1[[#This Row],[Character name]]</f>
        <v>The Doctor</v>
      </c>
      <c r="C90" s="25" t="str">
        <f>Table1[[#This Row],[At Handle]]</f>
        <v>elevenitydoctor</v>
      </c>
      <c r="D90" s="25" t="str">
        <f>Table1[[#This Row],[Fleet Rank]]</f>
        <v>0. Initiate</v>
      </c>
      <c r="E90" s="25">
        <f>Table1[[#This Row],[PVP For ADV]]</f>
        <v>0</v>
      </c>
      <c r="F90" s="25">
        <f>Table1[[#This Row],[STF Lead For ADV]]</f>
        <v>0</v>
      </c>
      <c r="G90" s="25" t="str">
        <f>IF(Table1[[#This Row],[LFC Still Needed For ADV]]&lt;0,"Yes","No")</f>
        <v>No</v>
      </c>
      <c r="H90">
        <f>Table1[[#This Row],[On Website]]</f>
        <v>0</v>
      </c>
      <c r="I90">
        <f>Table1[[#This Row],[Setup Team Speak]]</f>
        <v>0</v>
      </c>
      <c r="J90" s="26" t="str">
        <f>IF(AND(Table2[[#This Row],[STF for ADV]],Table2[[#This Row],[PVP For ADV]],Table2[[#This Row],[On Website]],Table2[[#This Row],[Setup Team Speak]]="Yes"),"Yes","No")</f>
        <v>No</v>
      </c>
    </row>
    <row r="91" spans="2:10">
      <c r="B91" s="24" t="str">
        <f>Table1[[#This Row],[Character name]]</f>
        <v>Roland Keifer</v>
      </c>
      <c r="C91" s="25" t="str">
        <f>Table1[[#This Row],[At Handle]]</f>
        <v>equinosz</v>
      </c>
      <c r="D91" s="25" t="str">
        <f>Table1[[#This Row],[Fleet Rank]]</f>
        <v>0. Initiate</v>
      </c>
      <c r="E91" s="25">
        <f>Table1[[#This Row],[PVP For ADV]]</f>
        <v>0</v>
      </c>
      <c r="F91" s="25">
        <f>Table1[[#This Row],[STF Lead For ADV]]</f>
        <v>0</v>
      </c>
      <c r="G91" s="25" t="str">
        <f>IF(Table1[[#This Row],[LFC Still Needed For ADV]]&lt;0,"Yes","No")</f>
        <v>No</v>
      </c>
      <c r="H91">
        <f>Table1[[#This Row],[On Website]]</f>
        <v>0</v>
      </c>
      <c r="I91">
        <f>Table1[[#This Row],[Setup Team Speak]]</f>
        <v>0</v>
      </c>
      <c r="J91" s="26" t="str">
        <f>IF(AND(Table2[[#This Row],[STF for ADV]],Table2[[#This Row],[PVP For ADV]],Table2[[#This Row],[On Website]],Table2[[#This Row],[Setup Team Speak]]="Yes"),"Yes","No")</f>
        <v>No</v>
      </c>
    </row>
    <row r="92" spans="2:10">
      <c r="B92" s="24" t="str">
        <f>Table1[[#This Row],[Character name]]</f>
        <v>Mellodii</v>
      </c>
      <c r="C92" s="25" t="str">
        <f>Table1[[#This Row],[At Handle]]</f>
        <v>Etapi</v>
      </c>
      <c r="D92" s="25" t="str">
        <f>Table1[[#This Row],[Fleet Rank]]</f>
        <v>0. Initiate</v>
      </c>
      <c r="E92" s="25">
        <f>Table1[[#This Row],[PVP For ADV]]</f>
        <v>0</v>
      </c>
      <c r="F92" s="25">
        <f>Table1[[#This Row],[STF Lead For ADV]]</f>
        <v>0</v>
      </c>
      <c r="G92" s="25" t="str">
        <f>IF(Table1[[#This Row],[LFC Still Needed For ADV]]&lt;0,"Yes","No")</f>
        <v>No</v>
      </c>
      <c r="H92">
        <f>Table1[[#This Row],[On Website]]</f>
        <v>0</v>
      </c>
      <c r="I92">
        <f>Table1[[#This Row],[Setup Team Speak]]</f>
        <v>0</v>
      </c>
      <c r="J92" s="26" t="str">
        <f>IF(AND(Table2[[#This Row],[STF for ADV]],Table2[[#This Row],[PVP For ADV]],Table2[[#This Row],[On Website]],Table2[[#This Row],[Setup Team Speak]]="Yes"),"Yes","No")</f>
        <v>No</v>
      </c>
    </row>
    <row r="93" spans="2:10">
      <c r="B93" s="24" t="str">
        <f>Table1[[#This Row],[Character name]]</f>
        <v>Ethelwolfe</v>
      </c>
      <c r="C93" s="25" t="str">
        <f>Table1[[#This Row],[At Handle]]</f>
        <v>ethelwolfe</v>
      </c>
      <c r="D93" s="25" t="str">
        <f>Table1[[#This Row],[Fleet Rank]]</f>
        <v>0. Initiate</v>
      </c>
      <c r="E93" s="25">
        <f>Table1[[#This Row],[PVP For ADV]]</f>
        <v>0</v>
      </c>
      <c r="F93" s="25">
        <f>Table1[[#This Row],[STF Lead For ADV]]</f>
        <v>0</v>
      </c>
      <c r="G93" s="25" t="str">
        <f>IF(Table1[[#This Row],[LFC Still Needed For ADV]]&lt;0,"Yes","No")</f>
        <v>No</v>
      </c>
      <c r="H93">
        <f>Table1[[#This Row],[On Website]]</f>
        <v>0</v>
      </c>
      <c r="I93">
        <f>Table1[[#This Row],[Setup Team Speak]]</f>
        <v>0</v>
      </c>
      <c r="J93" s="26" t="str">
        <f>IF(AND(Table2[[#This Row],[STF for ADV]],Table2[[#This Row],[PVP For ADV]],Table2[[#This Row],[On Website]],Table2[[#This Row],[Setup Team Speak]]="Yes"),"Yes","No")</f>
        <v>No</v>
      </c>
    </row>
    <row r="94" spans="2:10">
      <c r="B94" s="24" t="str">
        <f>Table1[[#This Row],[Character name]]</f>
        <v>Caitlain Pharn</v>
      </c>
      <c r="C94" s="25" t="str">
        <f>Table1[[#This Row],[At Handle]]</f>
        <v>Eversun</v>
      </c>
      <c r="D94" s="25" t="str">
        <f>Table1[[#This Row],[Fleet Rank]]</f>
        <v>0. Initiate</v>
      </c>
      <c r="E94" s="25">
        <f>Table1[[#This Row],[PVP For ADV]]</f>
        <v>0</v>
      </c>
      <c r="F94" s="25">
        <f>Table1[[#This Row],[STF Lead For ADV]]</f>
        <v>0</v>
      </c>
      <c r="G94" s="25" t="str">
        <f>IF(Table1[[#This Row],[LFC Still Needed For ADV]]&lt;0,"Yes","No")</f>
        <v>No</v>
      </c>
      <c r="H94">
        <f>Table1[[#This Row],[On Website]]</f>
        <v>0</v>
      </c>
      <c r="I94">
        <f>Table1[[#This Row],[Setup Team Speak]]</f>
        <v>0</v>
      </c>
      <c r="J94" s="26" t="str">
        <f>IF(AND(Table2[[#This Row],[STF for ADV]],Table2[[#This Row],[PVP For ADV]],Table2[[#This Row],[On Website]],Table2[[#This Row],[Setup Team Speak]]="Yes"),"Yes","No")</f>
        <v>No</v>
      </c>
    </row>
    <row r="95" spans="2:10">
      <c r="B95" s="24" t="str">
        <f>Table1[[#This Row],[Character name]]</f>
        <v>Carmen Rosita Jad'nia</v>
      </c>
      <c r="C95" s="25" t="str">
        <f>Table1[[#This Row],[At Handle]]</f>
        <v>Flash33</v>
      </c>
      <c r="D95" s="25" t="str">
        <f>Table1[[#This Row],[Fleet Rank]]</f>
        <v>0. Initiate</v>
      </c>
      <c r="E95" s="25">
        <f>Table1[[#This Row],[PVP For ADV]]</f>
        <v>0</v>
      </c>
      <c r="F95" s="25">
        <f>Table1[[#This Row],[STF Lead For ADV]]</f>
        <v>0</v>
      </c>
      <c r="G95" s="25" t="str">
        <f>IF(Table1[[#This Row],[LFC Still Needed For ADV]]&lt;0,"Yes","No")</f>
        <v>No</v>
      </c>
      <c r="H95">
        <f>Table1[[#This Row],[On Website]]</f>
        <v>0</v>
      </c>
      <c r="I95">
        <f>Table1[[#This Row],[Setup Team Speak]]</f>
        <v>0</v>
      </c>
      <c r="J95" s="26" t="str">
        <f>IF(AND(Table2[[#This Row],[STF for ADV]],Table2[[#This Row],[PVP For ADV]],Table2[[#This Row],[On Website]],Table2[[#This Row],[Setup Team Speak]]="Yes"),"Yes","No")</f>
        <v>No</v>
      </c>
    </row>
    <row r="96" spans="2:10">
      <c r="B96" s="24" t="str">
        <f>Table1[[#This Row],[Character name]]</f>
        <v>Bisk</v>
      </c>
      <c r="C96" s="25" t="str">
        <f>Table1[[#This Row],[At Handle]]</f>
        <v>foxboxpdx</v>
      </c>
      <c r="D96" s="25" t="str">
        <f>Table1[[#This Row],[Fleet Rank]]</f>
        <v>1. Junior Member</v>
      </c>
      <c r="E96" s="25">
        <f>Table1[[#This Row],[PVP For ADV]]</f>
        <v>0</v>
      </c>
      <c r="F96" s="25">
        <f>Table1[[#This Row],[STF Lead For ADV]]</f>
        <v>0</v>
      </c>
      <c r="G96" s="25" t="str">
        <f>IF(Table1[[#This Row],[LFC Still Needed For ADV]]&lt;0,"Yes","No")</f>
        <v>No</v>
      </c>
      <c r="H96">
        <f>Table1[[#This Row],[On Website]]</f>
        <v>0</v>
      </c>
      <c r="I96">
        <f>Table1[[#This Row],[Setup Team Speak]]</f>
        <v>0</v>
      </c>
      <c r="J96" s="26" t="str">
        <f>IF(AND(Table2[[#This Row],[STF for ADV]],Table2[[#This Row],[PVP For ADV]],Table2[[#This Row],[On Website]],Table2[[#This Row],[Setup Team Speak]]="Yes"),"Yes","No")</f>
        <v>No</v>
      </c>
    </row>
    <row r="97" spans="2:10">
      <c r="B97" s="24" t="str">
        <f>Table1[[#This Row],[Character name]]</f>
        <v>Deathicate</v>
      </c>
      <c r="C97" s="25" t="str">
        <f>Table1[[#This Row],[At Handle]]</f>
        <v>futurespuds1</v>
      </c>
      <c r="D97" s="25" t="str">
        <f>Table1[[#This Row],[Fleet Rank]]</f>
        <v>0. Initiate</v>
      </c>
      <c r="E97" s="25">
        <f>Table1[[#This Row],[PVP For ADV]]</f>
        <v>0</v>
      </c>
      <c r="F97" s="25">
        <f>Table1[[#This Row],[STF Lead For ADV]]</f>
        <v>0</v>
      </c>
      <c r="G97" s="25" t="str">
        <f>IF(Table1[[#This Row],[LFC Still Needed For ADV]]&lt;0,"Yes","No")</f>
        <v>No</v>
      </c>
      <c r="H97">
        <f>Table1[[#This Row],[On Website]]</f>
        <v>0</v>
      </c>
      <c r="I97">
        <f>Table1[[#This Row],[Setup Team Speak]]</f>
        <v>0</v>
      </c>
      <c r="J97" s="26" t="str">
        <f>IF(AND(Table2[[#This Row],[STF for ADV]],Table2[[#This Row],[PVP For ADV]],Table2[[#This Row],[On Website]],Table2[[#This Row],[Setup Team Speak]]="Yes"),"Yes","No")</f>
        <v>No</v>
      </c>
    </row>
    <row r="98" spans="2:10">
      <c r="B98" s="24" t="str">
        <f>Table1[[#This Row],[Character name]]</f>
        <v>T'Bena</v>
      </c>
      <c r="C98" s="25" t="str">
        <f>Table1[[#This Row],[At Handle]]</f>
        <v>g2g_cu_later</v>
      </c>
      <c r="D98" s="25" t="str">
        <f>Table1[[#This Row],[Fleet Rank]]</f>
        <v>0. Initiate</v>
      </c>
      <c r="E98" s="25">
        <f>Table1[[#This Row],[PVP For ADV]]</f>
        <v>0</v>
      </c>
      <c r="F98" s="25">
        <f>Table1[[#This Row],[STF Lead For ADV]]</f>
        <v>0</v>
      </c>
      <c r="G98" s="25" t="str">
        <f>IF(Table1[[#This Row],[LFC Still Needed For ADV]]&lt;0,"Yes","No")</f>
        <v>No</v>
      </c>
      <c r="H98">
        <f>Table1[[#This Row],[On Website]]</f>
        <v>0</v>
      </c>
      <c r="I98">
        <f>Table1[[#This Row],[Setup Team Speak]]</f>
        <v>0</v>
      </c>
      <c r="J98" s="26" t="str">
        <f>IF(AND(Table2[[#This Row],[STF for ADV]],Table2[[#This Row],[PVP For ADV]],Table2[[#This Row],[On Website]],Table2[[#This Row],[Setup Team Speak]]="Yes"),"Yes","No")</f>
        <v>No</v>
      </c>
    </row>
    <row r="99" spans="2:10">
      <c r="B99" s="24" t="str">
        <f>Table1[[#This Row],[Character name]]</f>
        <v>Adira</v>
      </c>
      <c r="C99" s="25" t="str">
        <f>Table1[[#This Row],[At Handle]]</f>
        <v>G606</v>
      </c>
      <c r="D99" s="25" t="str">
        <f>Table1[[#This Row],[Fleet Rank]]</f>
        <v>0. Initiate</v>
      </c>
      <c r="E99" s="25">
        <f>Table1[[#This Row],[PVP For ADV]]</f>
        <v>0</v>
      </c>
      <c r="F99" s="25">
        <f>Table1[[#This Row],[STF Lead For ADV]]</f>
        <v>0</v>
      </c>
      <c r="G99" s="25" t="str">
        <f>IF(Table1[[#This Row],[LFC Still Needed For ADV]]&lt;0,"Yes","No")</f>
        <v>No</v>
      </c>
      <c r="H99">
        <f>Table1[[#This Row],[On Website]]</f>
        <v>0</v>
      </c>
      <c r="I99">
        <f>Table1[[#This Row],[Setup Team Speak]]</f>
        <v>0</v>
      </c>
      <c r="J99" s="26" t="str">
        <f>IF(AND(Table2[[#This Row],[STF for ADV]],Table2[[#This Row],[PVP For ADV]],Table2[[#This Row],[On Website]],Table2[[#This Row],[Setup Team Speak]]="Yes"),"Yes","No")</f>
        <v>No</v>
      </c>
    </row>
    <row r="100" spans="2:10">
      <c r="B100" s="24" t="str">
        <f>Table1[[#This Row],[Character name]]</f>
        <v>Faye</v>
      </c>
      <c r="C100" s="25" t="str">
        <f>Table1[[#This Row],[At Handle]]</f>
        <v>G606</v>
      </c>
      <c r="D100" s="25" t="str">
        <f>Table1[[#This Row],[Fleet Rank]]</f>
        <v>0. Initiate</v>
      </c>
      <c r="E100" s="25">
        <f>Table1[[#This Row],[PVP For ADV]]</f>
        <v>0</v>
      </c>
      <c r="F100" s="25">
        <f>Table1[[#This Row],[STF Lead For ADV]]</f>
        <v>0</v>
      </c>
      <c r="G100" s="25" t="str">
        <f>IF(Table1[[#This Row],[LFC Still Needed For ADV]]&lt;0,"Yes","No")</f>
        <v>No</v>
      </c>
      <c r="H100">
        <f>Table1[[#This Row],[On Website]]</f>
        <v>0</v>
      </c>
      <c r="I100">
        <f>Table1[[#This Row],[Setup Team Speak]]</f>
        <v>0</v>
      </c>
      <c r="J100" s="26" t="str">
        <f>IF(AND(Table2[[#This Row],[STF for ADV]],Table2[[#This Row],[PVP For ADV]],Table2[[#This Row],[On Website]],Table2[[#This Row],[Setup Team Speak]]="Yes"),"Yes","No")</f>
        <v>No</v>
      </c>
    </row>
    <row r="101" spans="2:10">
      <c r="B101" s="24" t="str">
        <f>Table1[[#This Row],[Character name]]</f>
        <v>Jezez</v>
      </c>
      <c r="C101" s="25" t="str">
        <f>Table1[[#This Row],[At Handle]]</f>
        <v>G606</v>
      </c>
      <c r="D101" s="25" t="str">
        <f>Table1[[#This Row],[Fleet Rank]]</f>
        <v>0. Initiate</v>
      </c>
      <c r="E101" s="25">
        <f>Table1[[#This Row],[PVP For ADV]]</f>
        <v>0</v>
      </c>
      <c r="F101" s="25">
        <f>Table1[[#This Row],[STF Lead For ADV]]</f>
        <v>0</v>
      </c>
      <c r="G101" s="25" t="str">
        <f>IF(Table1[[#This Row],[LFC Still Needed For ADV]]&lt;0,"Yes","No")</f>
        <v>No</v>
      </c>
      <c r="H101">
        <f>Table1[[#This Row],[On Website]]</f>
        <v>0</v>
      </c>
      <c r="I101">
        <f>Table1[[#This Row],[Setup Team Speak]]</f>
        <v>0</v>
      </c>
      <c r="J101" s="26" t="str">
        <f>IF(AND(Table2[[#This Row],[STF for ADV]],Table2[[#This Row],[PVP For ADV]],Table2[[#This Row],[On Website]],Table2[[#This Row],[Setup Team Speak]]="Yes"),"Yes","No")</f>
        <v>No</v>
      </c>
    </row>
    <row r="102" spans="2:10">
      <c r="B102" s="24" t="str">
        <f>Table1[[#This Row],[Character name]]</f>
        <v>Shani</v>
      </c>
      <c r="C102" s="25" t="str">
        <f>Table1[[#This Row],[At Handle]]</f>
        <v>generalhoth</v>
      </c>
      <c r="D102" s="25" t="str">
        <f>Table1[[#This Row],[Fleet Rank]]</f>
        <v>0. Initiate</v>
      </c>
      <c r="E102" s="25">
        <f>Table1[[#This Row],[PVP For ADV]]</f>
        <v>0</v>
      </c>
      <c r="F102" s="25">
        <f>Table1[[#This Row],[STF Lead For ADV]]</f>
        <v>0</v>
      </c>
      <c r="G102" s="25" t="str">
        <f>IF(Table1[[#This Row],[LFC Still Needed For ADV]]&lt;0,"Yes","No")</f>
        <v>No</v>
      </c>
      <c r="H102">
        <f>Table1[[#This Row],[On Website]]</f>
        <v>0</v>
      </c>
      <c r="I102">
        <f>Table1[[#This Row],[Setup Team Speak]]</f>
        <v>0</v>
      </c>
      <c r="J102" s="26" t="str">
        <f>IF(AND(Table2[[#This Row],[STF for ADV]],Table2[[#This Row],[PVP For ADV]],Table2[[#This Row],[On Website]],Table2[[#This Row],[Setup Team Speak]]="Yes"),"Yes","No")</f>
        <v>No</v>
      </c>
    </row>
    <row r="103" spans="2:10">
      <c r="B103" s="24" t="str">
        <f>Table1[[#This Row],[Character name]]</f>
        <v>Shann K'Wren</v>
      </c>
      <c r="C103" s="25" t="str">
        <f>Table1[[#This Row],[At Handle]]</f>
        <v>Gladius_Bonaparte</v>
      </c>
      <c r="D103" s="25" t="str">
        <f>Table1[[#This Row],[Fleet Rank]]</f>
        <v>1. Junior Member</v>
      </c>
      <c r="E103" s="25">
        <f>Table1[[#This Row],[PVP For ADV]]</f>
        <v>0</v>
      </c>
      <c r="F103" s="25">
        <f>Table1[[#This Row],[STF Lead For ADV]]</f>
        <v>0</v>
      </c>
      <c r="G103" s="25" t="str">
        <f>IF(Table1[[#This Row],[LFC Still Needed For ADV]]&lt;0,"Yes","No")</f>
        <v>No</v>
      </c>
      <c r="H103">
        <f>Table1[[#This Row],[On Website]]</f>
        <v>0</v>
      </c>
      <c r="I103">
        <f>Table1[[#This Row],[Setup Team Speak]]</f>
        <v>0</v>
      </c>
      <c r="J103" s="26" t="str">
        <f>IF(AND(Table2[[#This Row],[STF for ADV]],Table2[[#This Row],[PVP For ADV]],Table2[[#This Row],[On Website]],Table2[[#This Row],[Setup Team Speak]]="Yes"),"Yes","No")</f>
        <v>No</v>
      </c>
    </row>
    <row r="104" spans="2:10">
      <c r="B104" s="24" t="str">
        <f>Table1[[#This Row],[Character name]]</f>
        <v>Neane</v>
      </c>
      <c r="C104" s="25" t="str">
        <f>Table1[[#This Row],[At Handle]]</f>
        <v>gllrdp</v>
      </c>
      <c r="D104" s="25" t="str">
        <f>Table1[[#This Row],[Fleet Rank]]</f>
        <v>0. Initiate</v>
      </c>
      <c r="E104" s="25">
        <f>Table1[[#This Row],[PVP For ADV]]</f>
        <v>0</v>
      </c>
      <c r="F104" s="25">
        <f>Table1[[#This Row],[STF Lead For ADV]]</f>
        <v>0</v>
      </c>
      <c r="G104" s="25" t="str">
        <f>IF(Table1[[#This Row],[LFC Still Needed For ADV]]&lt;0,"Yes","No")</f>
        <v>No</v>
      </c>
      <c r="H104">
        <f>Table1[[#This Row],[On Website]]</f>
        <v>0</v>
      </c>
      <c r="I104">
        <f>Table1[[#This Row],[Setup Team Speak]]</f>
        <v>0</v>
      </c>
      <c r="J104" s="26" t="str">
        <f>IF(AND(Table2[[#This Row],[STF for ADV]],Table2[[#This Row],[PVP For ADV]],Table2[[#This Row],[On Website]],Table2[[#This Row],[Setup Team Speak]]="Yes"),"Yes","No")</f>
        <v>No</v>
      </c>
    </row>
    <row r="105" spans="2:10">
      <c r="B105" s="24" t="str">
        <f>Table1[[#This Row],[Character name]]</f>
        <v>GODFATHER</v>
      </c>
      <c r="C105" s="25" t="str">
        <f>Table1[[#This Row],[At Handle]]</f>
        <v>GODFATHER-R1</v>
      </c>
      <c r="D105" s="25">
        <f>Table1[[#This Row],[Fleet Rank]]</f>
        <v>0</v>
      </c>
      <c r="E105" s="25">
        <f>Table1[[#This Row],[PVP For ADV]]</f>
        <v>0</v>
      </c>
      <c r="F105" s="25">
        <f>Table1[[#This Row],[STF Lead For ADV]]</f>
        <v>0</v>
      </c>
      <c r="G105" s="25" t="str">
        <f>IF(Table1[[#This Row],[LFC Still Needed For ADV]]&lt;0,"Yes","No")</f>
        <v>No</v>
      </c>
      <c r="H105">
        <f>Table1[[#This Row],[On Website]]</f>
        <v>0</v>
      </c>
      <c r="I105">
        <f>Table1[[#This Row],[Setup Team Speak]]</f>
        <v>0</v>
      </c>
      <c r="J105" s="26" t="str">
        <f>IF(AND(Table2[[#This Row],[STF for ADV]],Table2[[#This Row],[PVP For ADV]],Table2[[#This Row],[On Website]],Table2[[#This Row],[Setup Team Speak]]="Yes"),"Yes","No")</f>
        <v>No</v>
      </c>
    </row>
    <row r="106" spans="2:10">
      <c r="B106" s="24" t="str">
        <f>Table1[[#This Row],[Character name]]</f>
        <v>Victor Goryal</v>
      </c>
      <c r="C106" s="25" t="str">
        <f>Table1[[#This Row],[At Handle]]</f>
        <v>goryal</v>
      </c>
      <c r="D106" s="25" t="str">
        <f>Table1[[#This Row],[Fleet Rank]]</f>
        <v>1. Junior Member</v>
      </c>
      <c r="E106" s="25">
        <f>Table1[[#This Row],[PVP For ADV]]</f>
        <v>0</v>
      </c>
      <c r="F106" s="25">
        <f>Table1[[#This Row],[STF Lead For ADV]]</f>
        <v>0</v>
      </c>
      <c r="G106" s="25" t="str">
        <f>IF(Table1[[#This Row],[LFC Still Needed For ADV]]&lt;0,"Yes","No")</f>
        <v>No</v>
      </c>
      <c r="H106">
        <f>Table1[[#This Row],[On Website]]</f>
        <v>0</v>
      </c>
      <c r="I106">
        <f>Table1[[#This Row],[Setup Team Speak]]</f>
        <v>0</v>
      </c>
      <c r="J106" s="26" t="str">
        <f>IF(AND(Table2[[#This Row],[STF for ADV]],Table2[[#This Row],[PVP For ADV]],Table2[[#This Row],[On Website]],Table2[[#This Row],[Setup Team Speak]]="Yes"),"Yes","No")</f>
        <v>No</v>
      </c>
    </row>
    <row r="107" spans="2:10">
      <c r="B107" s="24" t="str">
        <f>Table1[[#This Row],[Character name]]</f>
        <v>Gingavitis</v>
      </c>
      <c r="C107" s="25" t="str">
        <f>Table1[[#This Row],[At Handle]]</f>
        <v>goyaface</v>
      </c>
      <c r="D107" s="25" t="str">
        <f>Table1[[#This Row],[Fleet Rank]]</f>
        <v>0. Initiate</v>
      </c>
      <c r="E107" s="25">
        <f>Table1[[#This Row],[PVP For ADV]]</f>
        <v>0</v>
      </c>
      <c r="F107" s="25">
        <f>Table1[[#This Row],[STF Lead For ADV]]</f>
        <v>0</v>
      </c>
      <c r="G107" s="25" t="str">
        <f>IF(Table1[[#This Row],[LFC Still Needed For ADV]]&lt;0,"Yes","No")</f>
        <v>No</v>
      </c>
      <c r="H107">
        <f>Table1[[#This Row],[On Website]]</f>
        <v>0</v>
      </c>
      <c r="I107">
        <f>Table1[[#This Row],[Setup Team Speak]]</f>
        <v>0</v>
      </c>
      <c r="J107" s="26" t="str">
        <f>IF(AND(Table2[[#This Row],[STF for ADV]],Table2[[#This Row],[PVP For ADV]],Table2[[#This Row],[On Website]],Table2[[#This Row],[Setup Team Speak]]="Yes"),"Yes","No")</f>
        <v>No</v>
      </c>
    </row>
    <row r="108" spans="2:10">
      <c r="B108" s="24" t="str">
        <f>Table1[[#This Row],[Character name]]</f>
        <v>MOUSE</v>
      </c>
      <c r="C108" s="25" t="str">
        <f>Table1[[#This Row],[At Handle]]</f>
        <v>goyaface</v>
      </c>
      <c r="D108" s="25" t="str">
        <f>Table1[[#This Row],[Fleet Rank]]</f>
        <v>0. Initiate</v>
      </c>
      <c r="E108" s="25">
        <f>Table1[[#This Row],[PVP For ADV]]</f>
        <v>0</v>
      </c>
      <c r="F108" s="25">
        <f>Table1[[#This Row],[STF Lead For ADV]]</f>
        <v>0</v>
      </c>
      <c r="G108" s="25" t="str">
        <f>IF(Table1[[#This Row],[LFC Still Needed For ADV]]&lt;0,"Yes","No")</f>
        <v>No</v>
      </c>
      <c r="H108">
        <f>Table1[[#This Row],[On Website]]</f>
        <v>0</v>
      </c>
      <c r="I108">
        <f>Table1[[#This Row],[Setup Team Speak]]</f>
        <v>0</v>
      </c>
      <c r="J108" s="26" t="str">
        <f>IF(AND(Table2[[#This Row],[STF for ADV]],Table2[[#This Row],[PVP For ADV]],Table2[[#This Row],[On Website]],Table2[[#This Row],[Setup Team Speak]]="Yes"),"Yes","No")</f>
        <v>No</v>
      </c>
    </row>
    <row r="109" spans="2:10">
      <c r="B109" s="24" t="str">
        <f>Table1[[#This Row],[Character name]]</f>
        <v>Otto Von Bismarck</v>
      </c>
      <c r="C109" s="25" t="str">
        <f>Table1[[#This Row],[At Handle]]</f>
        <v>grandmasteroz</v>
      </c>
      <c r="D109" s="25" t="str">
        <f>Table1[[#This Row],[Fleet Rank]]</f>
        <v>5. Council Member</v>
      </c>
      <c r="E109" s="25">
        <f>Table1[[#This Row],[PVP For ADV]]</f>
        <v>0</v>
      </c>
      <c r="F109" s="25">
        <f>Table1[[#This Row],[STF Lead For ADV]]</f>
        <v>0</v>
      </c>
      <c r="G109" s="25" t="str">
        <f>IF(Table1[[#This Row],[LFC Still Needed For ADV]]&lt;0,"Yes","No")</f>
        <v>Yes</v>
      </c>
      <c r="H109">
        <f>Table1[[#This Row],[On Website]]</f>
        <v>0</v>
      </c>
      <c r="I109">
        <f>Table1[[#This Row],[Setup Team Speak]]</f>
        <v>0</v>
      </c>
      <c r="J109" s="26" t="str">
        <f>IF(AND(Table2[[#This Row],[STF for ADV]],Table2[[#This Row],[PVP For ADV]],Table2[[#This Row],[On Website]],Table2[[#This Row],[Setup Team Speak]]="Yes"),"Yes","No")</f>
        <v>No</v>
      </c>
    </row>
    <row r="110" spans="2:10">
      <c r="B110" s="24" t="str">
        <f>Table1[[#This Row],[Character name]]</f>
        <v>Ossan</v>
      </c>
      <c r="C110" s="25" t="str">
        <f>Table1[[#This Row],[At Handle]]</f>
        <v>GreyCouncil</v>
      </c>
      <c r="D110" s="25" t="str">
        <f>Table1[[#This Row],[Fleet Rank]]</f>
        <v>5. Council Member</v>
      </c>
      <c r="E110" s="25">
        <f>Table1[[#This Row],[PVP For ADV]]</f>
        <v>0</v>
      </c>
      <c r="F110" s="25">
        <f>Table1[[#This Row],[STF Lead For ADV]]</f>
        <v>0</v>
      </c>
      <c r="G110" s="25" t="str">
        <f>IF(Table1[[#This Row],[LFC Still Needed For ADV]]&lt;0,"Yes","No")</f>
        <v>Yes</v>
      </c>
      <c r="H110">
        <f>Table1[[#This Row],[On Website]]</f>
        <v>0</v>
      </c>
      <c r="I110">
        <f>Table1[[#This Row],[Setup Team Speak]]</f>
        <v>0</v>
      </c>
      <c r="J110" s="26" t="str">
        <f>IF(AND(Table2[[#This Row],[STF for ADV]],Table2[[#This Row],[PVP For ADV]],Table2[[#This Row],[On Website]],Table2[[#This Row],[Setup Team Speak]]="Yes"),"Yes","No")</f>
        <v>No</v>
      </c>
    </row>
    <row r="111" spans="2:10">
      <c r="B111" s="24" t="str">
        <f>Table1[[#This Row],[Character name]]</f>
        <v>Goodmane</v>
      </c>
      <c r="C111" s="25" t="str">
        <f>Table1[[#This Row],[At Handle]]</f>
        <v>grizbit</v>
      </c>
      <c r="D111" s="25" t="str">
        <f>Table1[[#This Row],[Fleet Rank]]</f>
        <v>0. Initiate</v>
      </c>
      <c r="E111" s="25">
        <f>Table1[[#This Row],[PVP For ADV]]</f>
        <v>0</v>
      </c>
      <c r="F111" s="25">
        <f>Table1[[#This Row],[STF Lead For ADV]]</f>
        <v>0</v>
      </c>
      <c r="G111" s="25" t="str">
        <f>IF(Table1[[#This Row],[LFC Still Needed For ADV]]&lt;0,"Yes","No")</f>
        <v>No</v>
      </c>
      <c r="H111">
        <f>Table1[[#This Row],[On Website]]</f>
        <v>0</v>
      </c>
      <c r="I111">
        <f>Table1[[#This Row],[Setup Team Speak]]</f>
        <v>0</v>
      </c>
      <c r="J111" s="26" t="str">
        <f>IF(AND(Table2[[#This Row],[STF for ADV]],Table2[[#This Row],[PVP For ADV]],Table2[[#This Row],[On Website]],Table2[[#This Row],[Setup Team Speak]]="Yes"),"Yes","No")</f>
        <v>No</v>
      </c>
    </row>
    <row r="112" spans="2:10">
      <c r="B112" s="24" t="str">
        <f>Table1[[#This Row],[Character name]]</f>
        <v>Grizster</v>
      </c>
      <c r="C112" s="25" t="str">
        <f>Table1[[#This Row],[At Handle]]</f>
        <v>grizster</v>
      </c>
      <c r="D112" s="25" t="str">
        <f>Table1[[#This Row],[Fleet Rank]]</f>
        <v>1. Junior Member</v>
      </c>
      <c r="E112" s="25">
        <f>Table1[[#This Row],[PVP For ADV]]</f>
        <v>0</v>
      </c>
      <c r="F112" s="25">
        <f>Table1[[#This Row],[STF Lead For ADV]]</f>
        <v>0</v>
      </c>
      <c r="G112" s="25" t="str">
        <f>IF(Table1[[#This Row],[LFC Still Needed For ADV]]&lt;0,"Yes","No")</f>
        <v>No</v>
      </c>
      <c r="H112">
        <f>Table1[[#This Row],[On Website]]</f>
        <v>0</v>
      </c>
      <c r="I112">
        <f>Table1[[#This Row],[Setup Team Speak]]</f>
        <v>0</v>
      </c>
      <c r="J112" s="26" t="str">
        <f>IF(AND(Table2[[#This Row],[STF for ADV]],Table2[[#This Row],[PVP For ADV]],Table2[[#This Row],[On Website]],Table2[[#This Row],[Setup Team Speak]]="Yes"),"Yes","No")</f>
        <v>No</v>
      </c>
    </row>
    <row r="113" spans="2:10">
      <c r="B113" s="24" t="str">
        <f>Table1[[#This Row],[Character name]]</f>
        <v>striker</v>
      </c>
      <c r="C113" s="25" t="str">
        <f>Table1[[#This Row],[At Handle]]</f>
        <v>gundamstriker117</v>
      </c>
      <c r="D113" s="25" t="str">
        <f>Table1[[#This Row],[Fleet Rank]]</f>
        <v>0. Initiate</v>
      </c>
      <c r="E113" s="25">
        <f>Table1[[#This Row],[PVP For ADV]]</f>
        <v>0</v>
      </c>
      <c r="F113" s="25">
        <f>Table1[[#This Row],[STF Lead For ADV]]</f>
        <v>0</v>
      </c>
      <c r="G113" s="25" t="str">
        <f>IF(Table1[[#This Row],[LFC Still Needed For ADV]]&lt;0,"Yes","No")</f>
        <v>No</v>
      </c>
      <c r="H113">
        <f>Table1[[#This Row],[On Website]]</f>
        <v>0</v>
      </c>
      <c r="I113">
        <f>Table1[[#This Row],[Setup Team Speak]]</f>
        <v>0</v>
      </c>
      <c r="J113" s="26" t="str">
        <f>IF(AND(Table2[[#This Row],[STF for ADV]],Table2[[#This Row],[PVP For ADV]],Table2[[#This Row],[On Website]],Table2[[#This Row],[Setup Team Speak]]="Yes"),"Yes","No")</f>
        <v>No</v>
      </c>
    </row>
    <row r="114" spans="2:10">
      <c r="B114" s="24" t="str">
        <f>Table1[[#This Row],[Character name]]</f>
        <v>Haralion</v>
      </c>
      <c r="C114" s="25" t="str">
        <f>Table1[[#This Row],[At Handle]]</f>
        <v>halarel</v>
      </c>
      <c r="D114" s="25" t="str">
        <f>Table1[[#This Row],[Fleet Rank]]</f>
        <v>0. Initiate</v>
      </c>
      <c r="E114" s="25">
        <f>Table1[[#This Row],[PVP For ADV]]</f>
        <v>0</v>
      </c>
      <c r="F114" s="25">
        <f>Table1[[#This Row],[STF Lead For ADV]]</f>
        <v>0</v>
      </c>
      <c r="G114" s="25" t="str">
        <f>IF(Table1[[#This Row],[LFC Still Needed For ADV]]&lt;0,"Yes","No")</f>
        <v>No</v>
      </c>
      <c r="H114">
        <f>Table1[[#This Row],[On Website]]</f>
        <v>0</v>
      </c>
      <c r="I114">
        <f>Table1[[#This Row],[Setup Team Speak]]</f>
        <v>0</v>
      </c>
      <c r="J114" s="26" t="str">
        <f>IF(AND(Table2[[#This Row],[STF for ADV]],Table2[[#This Row],[PVP For ADV]],Table2[[#This Row],[On Website]],Table2[[#This Row],[Setup Team Speak]]="Yes"),"Yes","No")</f>
        <v>No</v>
      </c>
    </row>
    <row r="115" spans="2:10">
      <c r="B115" s="24" t="str">
        <f>Table1[[#This Row],[Character name]]</f>
        <v>Moro</v>
      </c>
      <c r="C115" s="25" t="str">
        <f>Table1[[#This Row],[At Handle]]</f>
        <v>Heblue</v>
      </c>
      <c r="D115" s="25" t="str">
        <f>Table1[[#This Row],[Fleet Rank]]</f>
        <v>0. Initiate</v>
      </c>
      <c r="E115" s="25">
        <f>Table1[[#This Row],[PVP For ADV]]</f>
        <v>0</v>
      </c>
      <c r="F115" s="25">
        <f>Table1[[#This Row],[STF Lead For ADV]]</f>
        <v>0</v>
      </c>
      <c r="G115" s="25" t="str">
        <f>IF(Table1[[#This Row],[LFC Still Needed For ADV]]&lt;0,"Yes","No")</f>
        <v>No</v>
      </c>
      <c r="H115">
        <f>Table1[[#This Row],[On Website]]</f>
        <v>0</v>
      </c>
      <c r="I115">
        <f>Table1[[#This Row],[Setup Team Speak]]</f>
        <v>0</v>
      </c>
      <c r="J115" s="26" t="str">
        <f>IF(AND(Table2[[#This Row],[STF for ADV]],Table2[[#This Row],[PVP For ADV]],Table2[[#This Row],[On Website]],Table2[[#This Row],[Setup Team Speak]]="Yes"),"Yes","No")</f>
        <v>No</v>
      </c>
    </row>
    <row r="116" spans="2:10">
      <c r="B116" s="24" t="str">
        <f>Table1[[#This Row],[Character name]]</f>
        <v>Hutageg</v>
      </c>
      <c r="C116" s="25" t="str">
        <f>Table1[[#This Row],[At Handle]]</f>
        <v>Hellfire54901</v>
      </c>
      <c r="D116" s="25" t="str">
        <f>Table1[[#This Row],[Fleet Rank]]</f>
        <v>0. Initiate</v>
      </c>
      <c r="E116" s="25">
        <f>Table1[[#This Row],[PVP For ADV]]</f>
        <v>0</v>
      </c>
      <c r="F116" s="25">
        <f>Table1[[#This Row],[STF Lead For ADV]]</f>
        <v>0</v>
      </c>
      <c r="G116" s="25" t="str">
        <f>IF(Table1[[#This Row],[LFC Still Needed For ADV]]&lt;0,"Yes","No")</f>
        <v>No</v>
      </c>
      <c r="H116">
        <f>Table1[[#This Row],[On Website]]</f>
        <v>0</v>
      </c>
      <c r="I116">
        <f>Table1[[#This Row],[Setup Team Speak]]</f>
        <v>0</v>
      </c>
      <c r="J116" s="26" t="str">
        <f>IF(AND(Table2[[#This Row],[STF for ADV]],Table2[[#This Row],[PVP For ADV]],Table2[[#This Row],[On Website]],Table2[[#This Row],[Setup Team Speak]]="Yes"),"Yes","No")</f>
        <v>No</v>
      </c>
    </row>
    <row r="117" spans="2:10">
      <c r="B117" s="24" t="str">
        <f>Table1[[#This Row],[Character name]]</f>
        <v>heroesA</v>
      </c>
      <c r="C117" s="25" t="str">
        <f>Table1[[#This Row],[At Handle]]</f>
        <v>heroesangels00</v>
      </c>
      <c r="D117" s="25" t="str">
        <f>Table1[[#This Row],[Fleet Rank]]</f>
        <v>0. Initiate</v>
      </c>
      <c r="E117" s="25">
        <f>Table1[[#This Row],[PVP For ADV]]</f>
        <v>0</v>
      </c>
      <c r="F117" s="25">
        <f>Table1[[#This Row],[STF Lead For ADV]]</f>
        <v>0</v>
      </c>
      <c r="G117" s="25" t="str">
        <f>IF(Table1[[#This Row],[LFC Still Needed For ADV]]&lt;0,"Yes","No")</f>
        <v>No</v>
      </c>
      <c r="H117">
        <f>Table1[[#This Row],[On Website]]</f>
        <v>0</v>
      </c>
      <c r="I117">
        <f>Table1[[#This Row],[Setup Team Speak]]</f>
        <v>0</v>
      </c>
      <c r="J117" s="26" t="str">
        <f>IF(AND(Table2[[#This Row],[STF for ADV]],Table2[[#This Row],[PVP For ADV]],Table2[[#This Row],[On Website]],Table2[[#This Row],[Setup Team Speak]]="Yes"),"Yes","No")</f>
        <v>No</v>
      </c>
    </row>
    <row r="118" spans="2:10">
      <c r="B118" s="24" t="str">
        <f>Table1[[#This Row],[Character name]]</f>
        <v>De Vries</v>
      </c>
      <c r="C118" s="25" t="str">
        <f>Table1[[#This Row],[At Handle]]</f>
        <v>HouseAtreides</v>
      </c>
      <c r="D118" s="25" t="str">
        <f>Table1[[#This Row],[Fleet Rank]]</f>
        <v>1. Junior Member</v>
      </c>
      <c r="E118" s="25">
        <f>Table1[[#This Row],[PVP For ADV]]</f>
        <v>0</v>
      </c>
      <c r="F118" s="25">
        <f>Table1[[#This Row],[STF Lead For ADV]]</f>
        <v>0</v>
      </c>
      <c r="G118" s="25" t="str">
        <f>IF(Table1[[#This Row],[LFC Still Needed For ADV]]&lt;0,"Yes","No")</f>
        <v>No</v>
      </c>
      <c r="H118">
        <f>Table1[[#This Row],[On Website]]</f>
        <v>0</v>
      </c>
      <c r="I118">
        <f>Table1[[#This Row],[Setup Team Speak]]</f>
        <v>0</v>
      </c>
      <c r="J118" s="26" t="str">
        <f>IF(AND(Table2[[#This Row],[STF for ADV]],Table2[[#This Row],[PVP For ADV]],Table2[[#This Row],[On Website]],Table2[[#This Row],[Setup Team Speak]]="Yes"),"Yes","No")</f>
        <v>No</v>
      </c>
    </row>
    <row r="119" spans="2:10">
      <c r="B119" s="24" t="str">
        <f>Table1[[#This Row],[Character name]]</f>
        <v>Grey</v>
      </c>
      <c r="C119" s="25" t="str">
        <f>Table1[[#This Row],[At Handle]]</f>
        <v>HouseAtreides</v>
      </c>
      <c r="D119" s="25" t="str">
        <f>Table1[[#This Row],[Fleet Rank]]</f>
        <v>1. Junior Member</v>
      </c>
      <c r="E119" s="25">
        <f>Table1[[#This Row],[PVP For ADV]]</f>
        <v>0</v>
      </c>
      <c r="F119" s="25">
        <f>Table1[[#This Row],[STF Lead For ADV]]</f>
        <v>0</v>
      </c>
      <c r="G119" s="25" t="str">
        <f>IF(Table1[[#This Row],[LFC Still Needed For ADV]]&lt;0,"Yes","No")</f>
        <v>No</v>
      </c>
      <c r="H119">
        <f>Table1[[#This Row],[On Website]]</f>
        <v>0</v>
      </c>
      <c r="I119">
        <f>Table1[[#This Row],[Setup Team Speak]]</f>
        <v>0</v>
      </c>
      <c r="J119" s="26" t="str">
        <f>IF(AND(Table2[[#This Row],[STF for ADV]],Table2[[#This Row],[PVP For ADV]],Table2[[#This Row],[On Website]],Table2[[#This Row],[Setup Team Speak]]="Yes"),"Yes","No")</f>
        <v>No</v>
      </c>
    </row>
    <row r="120" spans="2:10">
      <c r="B120" s="24" t="str">
        <f>Table1[[#This Row],[Character name]]</f>
        <v>Halleck</v>
      </c>
      <c r="C120" s="25" t="str">
        <f>Table1[[#This Row],[At Handle]]</f>
        <v>HouseAtreides</v>
      </c>
      <c r="D120" s="25" t="str">
        <f>Table1[[#This Row],[Fleet Rank]]</f>
        <v>1. Junior Member</v>
      </c>
      <c r="E120" s="25">
        <f>Table1[[#This Row],[PVP For ADV]]</f>
        <v>0</v>
      </c>
      <c r="F120" s="25">
        <f>Table1[[#This Row],[STF Lead For ADV]]</f>
        <v>0</v>
      </c>
      <c r="G120" s="25" t="str">
        <f>IF(Table1[[#This Row],[LFC Still Needed For ADV]]&lt;0,"Yes","No")</f>
        <v>No</v>
      </c>
      <c r="H120">
        <f>Table1[[#This Row],[On Website]]</f>
        <v>0</v>
      </c>
      <c r="I120">
        <f>Table1[[#This Row],[Setup Team Speak]]</f>
        <v>0</v>
      </c>
      <c r="J120" s="26" t="str">
        <f>IF(AND(Table2[[#This Row],[STF for ADV]],Table2[[#This Row],[PVP For ADV]],Table2[[#This Row],[On Website]],Table2[[#This Row],[Setup Team Speak]]="Yes"),"Yes","No")</f>
        <v>No</v>
      </c>
    </row>
    <row r="121" spans="2:10">
      <c r="B121" s="24" t="str">
        <f>Table1[[#This Row],[Character name]]</f>
        <v>Lykiel</v>
      </c>
      <c r="C121" s="25" t="str">
        <f>Table1[[#This Row],[At Handle]]</f>
        <v>HouseAtreides</v>
      </c>
      <c r="D121" s="25" t="str">
        <f>Table1[[#This Row],[Fleet Rank]]</f>
        <v>1. Junior Member</v>
      </c>
      <c r="E121" s="25">
        <f>Table1[[#This Row],[PVP For ADV]]</f>
        <v>0</v>
      </c>
      <c r="F121" s="25">
        <f>Table1[[#This Row],[STF Lead For ADV]]</f>
        <v>0</v>
      </c>
      <c r="G121" s="25" t="str">
        <f>IF(Table1[[#This Row],[LFC Still Needed For ADV]]&lt;0,"Yes","No")</f>
        <v>No</v>
      </c>
      <c r="H121">
        <f>Table1[[#This Row],[On Website]]</f>
        <v>0</v>
      </c>
      <c r="I121">
        <f>Table1[[#This Row],[Setup Team Speak]]</f>
        <v>0</v>
      </c>
      <c r="J121" s="26" t="str">
        <f>IF(AND(Table2[[#This Row],[STF for ADV]],Table2[[#This Row],[PVP For ADV]],Table2[[#This Row],[On Website]],Table2[[#This Row],[Setup Team Speak]]="Yes"),"Yes","No")</f>
        <v>No</v>
      </c>
    </row>
    <row r="122" spans="2:10">
      <c r="B122" s="24" t="str">
        <f>Table1[[#This Row],[Character name]]</f>
        <v>Hurrikane</v>
      </c>
      <c r="C122" s="25" t="str">
        <f>Table1[[#This Row],[At Handle]]</f>
        <v>Hurrikane8504</v>
      </c>
      <c r="D122" s="25" t="str">
        <f>Table1[[#This Row],[Fleet Rank]]</f>
        <v>1. Junior Member</v>
      </c>
      <c r="E122" s="25">
        <f>Table1[[#This Row],[PVP For ADV]]</f>
        <v>0</v>
      </c>
      <c r="F122" s="25">
        <f>Table1[[#This Row],[STF Lead For ADV]]</f>
        <v>0</v>
      </c>
      <c r="G122" s="25" t="str">
        <f>IF(Table1[[#This Row],[LFC Still Needed For ADV]]&lt;0,"Yes","No")</f>
        <v>No</v>
      </c>
      <c r="H122">
        <f>Table1[[#This Row],[On Website]]</f>
        <v>0</v>
      </c>
      <c r="I122">
        <f>Table1[[#This Row],[Setup Team Speak]]</f>
        <v>0</v>
      </c>
      <c r="J122" s="26" t="str">
        <f>IF(AND(Table2[[#This Row],[STF for ADV]],Table2[[#This Row],[PVP For ADV]],Table2[[#This Row],[On Website]],Table2[[#This Row],[Setup Team Speak]]="Yes"),"Yes","No")</f>
        <v>No</v>
      </c>
    </row>
    <row r="123" spans="2:10">
      <c r="B123" s="24" t="str">
        <f>Table1[[#This Row],[Character name]]</f>
        <v>Leonardo</v>
      </c>
      <c r="C123" s="25" t="str">
        <f>Table1[[#This Row],[At Handle]]</f>
        <v>Hurrikane8504</v>
      </c>
      <c r="D123" s="25" t="str">
        <f>Table1[[#This Row],[Fleet Rank]]</f>
        <v>1. Junior Member</v>
      </c>
      <c r="E123" s="25">
        <f>Table1[[#This Row],[PVP For ADV]]</f>
        <v>0</v>
      </c>
      <c r="F123" s="25">
        <f>Table1[[#This Row],[STF Lead For ADV]]</f>
        <v>0</v>
      </c>
      <c r="G123" s="25" t="str">
        <f>IF(Table1[[#This Row],[LFC Still Needed For ADV]]&lt;0,"Yes","No")</f>
        <v>No</v>
      </c>
      <c r="H123">
        <f>Table1[[#This Row],[On Website]]</f>
        <v>0</v>
      </c>
      <c r="I123">
        <f>Table1[[#This Row],[Setup Team Speak]]</f>
        <v>0</v>
      </c>
      <c r="J123" s="26" t="str">
        <f>IF(AND(Table2[[#This Row],[STF for ADV]],Table2[[#This Row],[PVP For ADV]],Table2[[#This Row],[On Website]],Table2[[#This Row],[Setup Team Speak]]="Yes"),"Yes","No")</f>
        <v>No</v>
      </c>
    </row>
    <row r="124" spans="2:10">
      <c r="B124" s="24" t="str">
        <f>Table1[[#This Row],[Character name]]</f>
        <v>Inemy</v>
      </c>
      <c r="C124" s="25" t="str">
        <f>Table1[[#This Row],[At Handle]]</f>
        <v>Image_of_Hades</v>
      </c>
      <c r="D124" s="25" t="str">
        <f>Table1[[#This Row],[Fleet Rank]]</f>
        <v>0. Initiate</v>
      </c>
      <c r="E124" s="25">
        <f>Table1[[#This Row],[PVP For ADV]]</f>
        <v>0</v>
      </c>
      <c r="F124" s="25">
        <f>Table1[[#This Row],[STF Lead For ADV]]</f>
        <v>0</v>
      </c>
      <c r="G124" s="25" t="str">
        <f>IF(Table1[[#This Row],[LFC Still Needed For ADV]]&lt;0,"Yes","No")</f>
        <v>No</v>
      </c>
      <c r="H124">
        <f>Table1[[#This Row],[On Website]]</f>
        <v>0</v>
      </c>
      <c r="I124">
        <f>Table1[[#This Row],[Setup Team Speak]]</f>
        <v>0</v>
      </c>
      <c r="J124" s="26" t="str">
        <f>IF(AND(Table2[[#This Row],[STF for ADV]],Table2[[#This Row],[PVP For ADV]],Table2[[#This Row],[On Website]],Table2[[#This Row],[Setup Team Speak]]="Yes"),"Yes","No")</f>
        <v>No</v>
      </c>
    </row>
    <row r="125" spans="2:10">
      <c r="B125" s="24" t="str">
        <f>Table1[[#This Row],[Character name]]</f>
        <v>Bayonetta</v>
      </c>
      <c r="C125" s="25" t="str">
        <f>Table1[[#This Row],[At Handle]]</f>
        <v>ImmortalSelene</v>
      </c>
      <c r="D125" s="25" t="str">
        <f>Table1[[#This Row],[Fleet Rank]]</f>
        <v>4. Consul Initiate</v>
      </c>
      <c r="E125" s="25">
        <f>Table1[[#This Row],[PVP For ADV]]</f>
        <v>0</v>
      </c>
      <c r="F125" s="25">
        <f>Table1[[#This Row],[STF Lead For ADV]]</f>
        <v>0</v>
      </c>
      <c r="G125" s="25" t="str">
        <f>IF(Table1[[#This Row],[LFC Still Needed For ADV]]&lt;0,"Yes","No")</f>
        <v>Yes</v>
      </c>
      <c r="H125">
        <f>Table1[[#This Row],[On Website]]</f>
        <v>0</v>
      </c>
      <c r="I125">
        <f>Table1[[#This Row],[Setup Team Speak]]</f>
        <v>0</v>
      </c>
      <c r="J125" s="26" t="str">
        <f>IF(AND(Table2[[#This Row],[STF for ADV]],Table2[[#This Row],[PVP For ADV]],Table2[[#This Row],[On Website]],Table2[[#This Row],[Setup Team Speak]]="Yes"),"Yes","No")</f>
        <v>No</v>
      </c>
    </row>
    <row r="126" spans="2:10">
      <c r="B126" s="24" t="str">
        <f>Table1[[#This Row],[Character name]]</f>
        <v>Catwoman</v>
      </c>
      <c r="C126" s="25" t="str">
        <f>Table1[[#This Row],[At Handle]]</f>
        <v>ImmortalSelene</v>
      </c>
      <c r="D126" s="25" t="str">
        <f>Table1[[#This Row],[Fleet Rank]]</f>
        <v>4. Consul Initiate</v>
      </c>
      <c r="E126" s="25">
        <f>Table1[[#This Row],[PVP For ADV]]</f>
        <v>0</v>
      </c>
      <c r="F126" s="25">
        <f>Table1[[#This Row],[STF Lead For ADV]]</f>
        <v>0</v>
      </c>
      <c r="G126" s="25" t="str">
        <f>IF(Table1[[#This Row],[LFC Still Needed For ADV]]&lt;0,"Yes","No")</f>
        <v>Yes</v>
      </c>
      <c r="H126">
        <f>Table1[[#This Row],[On Website]]</f>
        <v>0</v>
      </c>
      <c r="I126">
        <f>Table1[[#This Row],[Setup Team Speak]]</f>
        <v>0</v>
      </c>
      <c r="J126" s="26" t="str">
        <f>IF(AND(Table2[[#This Row],[STF for ADV]],Table2[[#This Row],[PVP For ADV]],Table2[[#This Row],[On Website]],Table2[[#This Row],[Setup Team Speak]]="Yes"),"Yes","No")</f>
        <v>No</v>
      </c>
    </row>
    <row r="127" spans="2:10">
      <c r="B127" s="24" t="str">
        <f>Table1[[#This Row],[Character name]]</f>
        <v>Darth Amidala</v>
      </c>
      <c r="C127" s="25" t="str">
        <f>Table1[[#This Row],[At Handle]]</f>
        <v>ImmortalSelene</v>
      </c>
      <c r="D127" s="25" t="str">
        <f>Table1[[#This Row],[Fleet Rank]]</f>
        <v>4. Consul Initiate</v>
      </c>
      <c r="E127" s="25">
        <f>Table1[[#This Row],[PVP For ADV]]</f>
        <v>0</v>
      </c>
      <c r="F127" s="25">
        <f>Table1[[#This Row],[STF Lead For ADV]]</f>
        <v>0</v>
      </c>
      <c r="G127" s="25" t="str">
        <f>IF(Table1[[#This Row],[LFC Still Needed For ADV]]&lt;0,"Yes","No")</f>
        <v>Yes</v>
      </c>
      <c r="H127">
        <f>Table1[[#This Row],[On Website]]</f>
        <v>0</v>
      </c>
      <c r="I127">
        <f>Table1[[#This Row],[Setup Team Speak]]</f>
        <v>0</v>
      </c>
      <c r="J127" s="26" t="str">
        <f>IF(AND(Table2[[#This Row],[STF for ADV]],Table2[[#This Row],[PVP For ADV]],Table2[[#This Row],[On Website]],Table2[[#This Row],[Setup Team Speak]]="Yes"),"Yes","No")</f>
        <v>No</v>
      </c>
    </row>
    <row r="128" spans="2:10">
      <c r="B128" s="24" t="str">
        <f>Table1[[#This Row],[Character name]]</f>
        <v>Faith</v>
      </c>
      <c r="C128" s="25" t="str">
        <f>Table1[[#This Row],[At Handle]]</f>
        <v>ImmortalSelene</v>
      </c>
      <c r="D128" s="25" t="str">
        <f>Table1[[#This Row],[Fleet Rank]]</f>
        <v>4. Consul Initiate</v>
      </c>
      <c r="E128" s="25">
        <f>Table1[[#This Row],[PVP For ADV]]</f>
        <v>0</v>
      </c>
      <c r="F128" s="25">
        <f>Table1[[#This Row],[STF Lead For ADV]]</f>
        <v>0</v>
      </c>
      <c r="G128" s="25" t="str">
        <f>IF(Table1[[#This Row],[LFC Still Needed For ADV]]&lt;0,"Yes","No")</f>
        <v>No</v>
      </c>
      <c r="H128">
        <f>Table1[[#This Row],[On Website]]</f>
        <v>0</v>
      </c>
      <c r="I128">
        <f>Table1[[#This Row],[Setup Team Speak]]</f>
        <v>0</v>
      </c>
      <c r="J128" s="26" t="str">
        <f>IF(AND(Table2[[#This Row],[STF for ADV]],Table2[[#This Row],[PVP For ADV]],Table2[[#This Row],[On Website]],Table2[[#This Row],[Setup Team Speak]]="Yes"),"Yes","No")</f>
        <v>No</v>
      </c>
    </row>
    <row r="129" spans="2:10">
      <c r="B129" s="24" t="str">
        <f>Table1[[#This Row],[Character name]]</f>
        <v>Hermione</v>
      </c>
      <c r="C129" s="25" t="str">
        <f>Table1[[#This Row],[At Handle]]</f>
        <v>ImmortalSelene</v>
      </c>
      <c r="D129" s="25" t="str">
        <f>Table1[[#This Row],[Fleet Rank]]</f>
        <v>4. Consul Initiate</v>
      </c>
      <c r="E129" s="25">
        <f>Table1[[#This Row],[PVP For ADV]]</f>
        <v>0</v>
      </c>
      <c r="F129" s="25">
        <f>Table1[[#This Row],[STF Lead For ADV]]</f>
        <v>0</v>
      </c>
      <c r="G129" s="25" t="str">
        <f>IF(Table1[[#This Row],[LFC Still Needed For ADV]]&lt;0,"Yes","No")</f>
        <v>Yes</v>
      </c>
      <c r="H129">
        <f>Table1[[#This Row],[On Website]]</f>
        <v>0</v>
      </c>
      <c r="I129">
        <f>Table1[[#This Row],[Setup Team Speak]]</f>
        <v>0</v>
      </c>
      <c r="J129" s="26" t="str">
        <f>IF(AND(Table2[[#This Row],[STF for ADV]],Table2[[#This Row],[PVP For ADV]],Table2[[#This Row],[On Website]],Table2[[#This Row],[Setup Team Speak]]="Yes"),"Yes","No")</f>
        <v>No</v>
      </c>
    </row>
    <row r="130" spans="2:10">
      <c r="B130" s="24" t="str">
        <f>Table1[[#This Row],[Character name]]</f>
        <v>Lilah</v>
      </c>
      <c r="C130" s="25" t="str">
        <f>Table1[[#This Row],[At Handle]]</f>
        <v>ImmortalSelene</v>
      </c>
      <c r="D130" s="25" t="str">
        <f>Table1[[#This Row],[Fleet Rank]]</f>
        <v>4. Consul Initiate</v>
      </c>
      <c r="E130" s="25">
        <f>Table1[[#This Row],[PVP For ADV]]</f>
        <v>0</v>
      </c>
      <c r="F130" s="25">
        <f>Table1[[#This Row],[STF Lead For ADV]]</f>
        <v>0</v>
      </c>
      <c r="G130" s="25" t="str">
        <f>IF(Table1[[#This Row],[LFC Still Needed For ADV]]&lt;0,"Yes","No")</f>
        <v>Yes</v>
      </c>
      <c r="H130">
        <f>Table1[[#This Row],[On Website]]</f>
        <v>0</v>
      </c>
      <c r="I130">
        <f>Table1[[#This Row],[Setup Team Speak]]</f>
        <v>0</v>
      </c>
      <c r="J130" s="26" t="str">
        <f>IF(AND(Table2[[#This Row],[STF for ADV]],Table2[[#This Row],[PVP For ADV]],Table2[[#This Row],[On Website]],Table2[[#This Row],[Setup Team Speak]]="Yes"),"Yes","No")</f>
        <v>No</v>
      </c>
    </row>
    <row r="131" spans="2:10">
      <c r="B131" s="24" t="str">
        <f>Table1[[#This Row],[Character name]]</f>
        <v>Selene</v>
      </c>
      <c r="C131" s="25" t="str">
        <f>Table1[[#This Row],[At Handle]]</f>
        <v>ImmortalSelene</v>
      </c>
      <c r="D131" s="25" t="str">
        <f>Table1[[#This Row],[Fleet Rank]]</f>
        <v>4. Consul Initiate</v>
      </c>
      <c r="E131" s="25">
        <f>Table1[[#This Row],[PVP For ADV]]</f>
        <v>0</v>
      </c>
      <c r="F131" s="25">
        <f>Table1[[#This Row],[STF Lead For ADV]]</f>
        <v>0</v>
      </c>
      <c r="G131" s="25" t="str">
        <f>IF(Table1[[#This Row],[LFC Still Needed For ADV]]&lt;0,"Yes","No")</f>
        <v>No</v>
      </c>
      <c r="H131">
        <f>Table1[[#This Row],[On Website]]</f>
        <v>0</v>
      </c>
      <c r="I131">
        <f>Table1[[#This Row],[Setup Team Speak]]</f>
        <v>0</v>
      </c>
      <c r="J131" s="26" t="str">
        <f>IF(AND(Table2[[#This Row],[STF for ADV]],Table2[[#This Row],[PVP For ADV]],Table2[[#This Row],[On Website]],Table2[[#This Row],[Setup Team Speak]]="Yes"),"Yes","No")</f>
        <v>No</v>
      </c>
    </row>
    <row r="132" spans="2:10">
      <c r="B132" s="24" t="str">
        <f>Table1[[#This Row],[Character name]]</f>
        <v>Sevenn 0f Nine</v>
      </c>
      <c r="C132" s="25" t="str">
        <f>Table1[[#This Row],[At Handle]]</f>
        <v>ImmortalSelene</v>
      </c>
      <c r="D132" s="25" t="str">
        <f>Table1[[#This Row],[Fleet Rank]]</f>
        <v>4. Consul Initiate</v>
      </c>
      <c r="E132" s="25">
        <f>Table1[[#This Row],[PVP For ADV]]</f>
        <v>0</v>
      </c>
      <c r="F132" s="25">
        <f>Table1[[#This Row],[STF Lead For ADV]]</f>
        <v>0</v>
      </c>
      <c r="G132" s="25" t="str">
        <f>IF(Table1[[#This Row],[LFC Still Needed For ADV]]&lt;0,"Yes","No")</f>
        <v>Yes</v>
      </c>
      <c r="H132">
        <f>Table1[[#This Row],[On Website]]</f>
        <v>0</v>
      </c>
      <c r="I132">
        <f>Table1[[#This Row],[Setup Team Speak]]</f>
        <v>0</v>
      </c>
      <c r="J132" s="26" t="str">
        <f>IF(AND(Table2[[#This Row],[STF for ADV]],Table2[[#This Row],[PVP For ADV]],Table2[[#This Row],[On Website]],Table2[[#This Row],[Setup Team Speak]]="Yes"),"Yes","No")</f>
        <v>No</v>
      </c>
    </row>
    <row r="133" spans="2:10">
      <c r="B133" s="24" t="str">
        <f>Table1[[#This Row],[Character name]]</f>
        <v>Beral</v>
      </c>
      <c r="C133" s="25" t="str">
        <f>Table1[[#This Row],[At Handle]]</f>
        <v>ImpulsePurchase</v>
      </c>
      <c r="D133" s="25" t="str">
        <f>Table1[[#This Row],[Fleet Rank]]</f>
        <v>1. Junior Member</v>
      </c>
      <c r="E133" s="25">
        <f>Table1[[#This Row],[PVP For ADV]]</f>
        <v>0</v>
      </c>
      <c r="F133" s="25">
        <f>Table1[[#This Row],[STF Lead For ADV]]</f>
        <v>0</v>
      </c>
      <c r="G133" s="25" t="str">
        <f>IF(Table1[[#This Row],[LFC Still Needed For ADV]]&lt;0,"Yes","No")</f>
        <v>No</v>
      </c>
      <c r="H133">
        <f>Table1[[#This Row],[On Website]]</f>
        <v>0</v>
      </c>
      <c r="I133">
        <f>Table1[[#This Row],[Setup Team Speak]]</f>
        <v>0</v>
      </c>
      <c r="J133" s="26" t="str">
        <f>IF(AND(Table2[[#This Row],[STF for ADV]],Table2[[#This Row],[PVP For ADV]],Table2[[#This Row],[On Website]],Table2[[#This Row],[Setup Team Speak]]="Yes"),"Yes","No")</f>
        <v>No</v>
      </c>
    </row>
    <row r="134" spans="2:10">
      <c r="B134" s="24" t="str">
        <f>Table1[[#This Row],[Character name]]</f>
        <v>Justin</v>
      </c>
      <c r="C134" s="25" t="str">
        <f>Table1[[#This Row],[At Handle]]</f>
        <v>ImpulsePurchase</v>
      </c>
      <c r="D134" s="25" t="str">
        <f>Table1[[#This Row],[Fleet Rank]]</f>
        <v>1. Junior Member</v>
      </c>
      <c r="E134" s="25">
        <f>Table1[[#This Row],[PVP For ADV]]</f>
        <v>0</v>
      </c>
      <c r="F134" s="25">
        <f>Table1[[#This Row],[STF Lead For ADV]]</f>
        <v>0</v>
      </c>
      <c r="G134" s="25" t="str">
        <f>IF(Table1[[#This Row],[LFC Still Needed For ADV]]&lt;0,"Yes","No")</f>
        <v>No</v>
      </c>
      <c r="H134">
        <f>Table1[[#This Row],[On Website]]</f>
        <v>0</v>
      </c>
      <c r="I134">
        <f>Table1[[#This Row],[Setup Team Speak]]</f>
        <v>0</v>
      </c>
      <c r="J134" s="26" t="str">
        <f>IF(AND(Table2[[#This Row],[STF for ADV]],Table2[[#This Row],[PVP For ADV]],Table2[[#This Row],[On Website]],Table2[[#This Row],[Setup Team Speak]]="Yes"),"Yes","No")</f>
        <v>No</v>
      </c>
    </row>
    <row r="135" spans="2:10">
      <c r="B135" s="24" t="str">
        <f>Table1[[#This Row],[Character name]]</f>
        <v>Drake</v>
      </c>
      <c r="C135" s="25" t="str">
        <f>Table1[[#This Row],[At Handle]]</f>
        <v>Incendium</v>
      </c>
      <c r="D135" s="25" t="str">
        <f>Table1[[#This Row],[Fleet Rank]]</f>
        <v>0. Initiate</v>
      </c>
      <c r="E135" s="25">
        <f>Table1[[#This Row],[PVP For ADV]]</f>
        <v>0</v>
      </c>
      <c r="F135" s="25">
        <f>Table1[[#This Row],[STF Lead For ADV]]</f>
        <v>0</v>
      </c>
      <c r="G135" s="25" t="str">
        <f>IF(Table1[[#This Row],[LFC Still Needed For ADV]]&lt;0,"Yes","No")</f>
        <v>No</v>
      </c>
      <c r="H135">
        <f>Table1[[#This Row],[On Website]]</f>
        <v>0</v>
      </c>
      <c r="I135">
        <f>Table1[[#This Row],[Setup Team Speak]]</f>
        <v>0</v>
      </c>
      <c r="J135" s="26" t="str">
        <f>IF(AND(Table2[[#This Row],[STF for ADV]],Table2[[#This Row],[PVP For ADV]],Table2[[#This Row],[On Website]],Table2[[#This Row],[Setup Team Speak]]="Yes"),"Yes","No")</f>
        <v>No</v>
      </c>
    </row>
    <row r="136" spans="2:10">
      <c r="B136" s="24" t="str">
        <f>Table1[[#This Row],[Character name]]</f>
        <v>Jeaneous</v>
      </c>
      <c r="C136" s="25" t="str">
        <f>Table1[[#This Row],[At Handle]]</f>
        <v>Jeaneous</v>
      </c>
      <c r="D136" s="25" t="str">
        <f>Table1[[#This Row],[Fleet Rank]]</f>
        <v>2. Member</v>
      </c>
      <c r="E136" s="25">
        <f>Table1[[#This Row],[PVP For ADV]]</f>
        <v>0</v>
      </c>
      <c r="F136" s="25">
        <f>Table1[[#This Row],[STF Lead For ADV]]</f>
        <v>0</v>
      </c>
      <c r="G136" s="25" t="str">
        <f>IF(Table1[[#This Row],[LFC Still Needed For ADV]]&lt;0,"Yes","No")</f>
        <v>No</v>
      </c>
      <c r="H136">
        <f>Table1[[#This Row],[On Website]]</f>
        <v>0</v>
      </c>
      <c r="I136">
        <f>Table1[[#This Row],[Setup Team Speak]]</f>
        <v>0</v>
      </c>
      <c r="J136" s="26" t="str">
        <f>IF(AND(Table2[[#This Row],[STF for ADV]],Table2[[#This Row],[PVP For ADV]],Table2[[#This Row],[On Website]],Table2[[#This Row],[Setup Team Speak]]="Yes"),"Yes","No")</f>
        <v>No</v>
      </c>
    </row>
    <row r="137" spans="2:10">
      <c r="B137" s="24" t="str">
        <f>Table1[[#This Row],[Character name]]</f>
        <v>Kelly T. Grier</v>
      </c>
      <c r="C137" s="25" t="str">
        <f>Table1[[#This Row],[At Handle]]</f>
        <v>Jeaneous</v>
      </c>
      <c r="D137" s="25" t="str">
        <f>Table1[[#This Row],[Fleet Rank]]</f>
        <v>2. Member</v>
      </c>
      <c r="E137" s="25">
        <f>Table1[[#This Row],[PVP For ADV]]</f>
        <v>0</v>
      </c>
      <c r="F137" s="25">
        <f>Table1[[#This Row],[STF Lead For ADV]]</f>
        <v>0</v>
      </c>
      <c r="G137" s="25" t="str">
        <f>IF(Table1[[#This Row],[LFC Still Needed For ADV]]&lt;0,"Yes","No")</f>
        <v>No</v>
      </c>
      <c r="H137">
        <f>Table1[[#This Row],[On Website]]</f>
        <v>0</v>
      </c>
      <c r="I137">
        <f>Table1[[#This Row],[Setup Team Speak]]</f>
        <v>0</v>
      </c>
      <c r="J137" s="26" t="str">
        <f>IF(AND(Table2[[#This Row],[STF for ADV]],Table2[[#This Row],[PVP For ADV]],Table2[[#This Row],[On Website]],Table2[[#This Row],[Setup Team Speak]]="Yes"),"Yes","No")</f>
        <v>No</v>
      </c>
    </row>
    <row r="138" spans="2:10">
      <c r="B138" s="24" t="str">
        <f>Table1[[#This Row],[Character name]]</f>
        <v>Tu'Bad</v>
      </c>
      <c r="C138" s="25" t="str">
        <f>Table1[[#This Row],[At Handle]]</f>
        <v>Jeaneous</v>
      </c>
      <c r="D138" s="25" t="str">
        <f>Table1[[#This Row],[Fleet Rank]]</f>
        <v>2. Member</v>
      </c>
      <c r="E138" s="25">
        <f>Table1[[#This Row],[PVP For ADV]]</f>
        <v>0</v>
      </c>
      <c r="F138" s="25">
        <f>Table1[[#This Row],[STF Lead For ADV]]</f>
        <v>0</v>
      </c>
      <c r="G138" s="25" t="str">
        <f>IF(Table1[[#This Row],[LFC Still Needed For ADV]]&lt;0,"Yes","No")</f>
        <v>No</v>
      </c>
      <c r="H138">
        <f>Table1[[#This Row],[On Website]]</f>
        <v>0</v>
      </c>
      <c r="I138">
        <f>Table1[[#This Row],[Setup Team Speak]]</f>
        <v>0</v>
      </c>
      <c r="J138" s="26" t="str">
        <f>IF(AND(Table2[[#This Row],[STF for ADV]],Table2[[#This Row],[PVP For ADV]],Table2[[#This Row],[On Website]],Table2[[#This Row],[Setup Team Speak]]="Yes"),"Yes","No")</f>
        <v>No</v>
      </c>
    </row>
    <row r="139" spans="2:10">
      <c r="B139" s="24" t="str">
        <f>Table1[[#This Row],[Character name]]</f>
        <v>Tilot</v>
      </c>
      <c r="C139" s="25" t="str">
        <f>Table1[[#This Row],[At Handle]]</f>
        <v>jhoengen</v>
      </c>
      <c r="D139" s="25" t="str">
        <f>Table1[[#This Row],[Fleet Rank]]</f>
        <v>0. Initiate</v>
      </c>
      <c r="E139" s="25">
        <f>Table1[[#This Row],[PVP For ADV]]</f>
        <v>0</v>
      </c>
      <c r="F139" s="25">
        <f>Table1[[#This Row],[STF Lead For ADV]]</f>
        <v>0</v>
      </c>
      <c r="G139" s="25" t="str">
        <f>IF(Table1[[#This Row],[LFC Still Needed For ADV]]&lt;0,"Yes","No")</f>
        <v>No</v>
      </c>
      <c r="H139">
        <f>Table1[[#This Row],[On Website]]</f>
        <v>0</v>
      </c>
      <c r="I139">
        <f>Table1[[#This Row],[Setup Team Speak]]</f>
        <v>0</v>
      </c>
      <c r="J139" s="26" t="str">
        <f>IF(AND(Table2[[#This Row],[STF for ADV]],Table2[[#This Row],[PVP For ADV]],Table2[[#This Row],[On Website]],Table2[[#This Row],[Setup Team Speak]]="Yes"),"Yes","No")</f>
        <v>No</v>
      </c>
    </row>
    <row r="140" spans="2:10">
      <c r="B140" s="24" t="str">
        <f>Table1[[#This Row],[Character name]]</f>
        <v>Jinod</v>
      </c>
      <c r="C140" s="25" t="str">
        <f>Table1[[#This Row],[At Handle]]</f>
        <v>jholt001</v>
      </c>
      <c r="D140" s="25" t="str">
        <f>Table1[[#This Row],[Fleet Rank]]</f>
        <v>0. Initiate</v>
      </c>
      <c r="E140" s="25">
        <f>Table1[[#This Row],[PVP For ADV]]</f>
        <v>0</v>
      </c>
      <c r="F140" s="25">
        <f>Table1[[#This Row],[STF Lead For ADV]]</f>
        <v>0</v>
      </c>
      <c r="G140" s="25" t="str">
        <f>IF(Table1[[#This Row],[LFC Still Needed For ADV]]&lt;0,"Yes","No")</f>
        <v>No</v>
      </c>
      <c r="H140">
        <f>Table1[[#This Row],[On Website]]</f>
        <v>0</v>
      </c>
      <c r="I140">
        <f>Table1[[#This Row],[Setup Team Speak]]</f>
        <v>0</v>
      </c>
      <c r="J140" s="26" t="str">
        <f>IF(AND(Table2[[#This Row],[STF for ADV]],Table2[[#This Row],[PVP For ADV]],Table2[[#This Row],[On Website]],Table2[[#This Row],[Setup Team Speak]]="Yes"),"Yes","No")</f>
        <v>No</v>
      </c>
    </row>
    <row r="141" spans="2:10">
      <c r="B141" s="24" t="str">
        <f>Table1[[#This Row],[Character name]]</f>
        <v>Cece</v>
      </c>
      <c r="C141" s="25" t="str">
        <f>Table1[[#This Row],[At Handle]]</f>
        <v>jimTblob</v>
      </c>
      <c r="D141" s="25" t="str">
        <f>Table1[[#This Row],[Fleet Rank]]</f>
        <v>2. Member</v>
      </c>
      <c r="E141" s="25">
        <f>Table1[[#This Row],[PVP For ADV]]</f>
        <v>0</v>
      </c>
      <c r="F141" s="25">
        <f>Table1[[#This Row],[STF Lead For ADV]]</f>
        <v>0</v>
      </c>
      <c r="G141" s="25" t="str">
        <f>IF(Table1[[#This Row],[LFC Still Needed For ADV]]&lt;0,"Yes","No")</f>
        <v>No</v>
      </c>
      <c r="H141">
        <f>Table1[[#This Row],[On Website]]</f>
        <v>0</v>
      </c>
      <c r="I141">
        <f>Table1[[#This Row],[Setup Team Speak]]</f>
        <v>0</v>
      </c>
      <c r="J141" s="26" t="str">
        <f>IF(AND(Table2[[#This Row],[STF for ADV]],Table2[[#This Row],[PVP For ADV]],Table2[[#This Row],[On Website]],Table2[[#This Row],[Setup Team Speak]]="Yes"),"Yes","No")</f>
        <v>No</v>
      </c>
    </row>
    <row r="142" spans="2:10">
      <c r="B142" s="24" t="str">
        <f>Table1[[#This Row],[Character name]]</f>
        <v>Hass</v>
      </c>
      <c r="C142" s="25" t="str">
        <f>Table1[[#This Row],[At Handle]]</f>
        <v>jimTblob</v>
      </c>
      <c r="D142" s="25" t="str">
        <f>Table1[[#This Row],[Fleet Rank]]</f>
        <v>2. Member</v>
      </c>
      <c r="E142" s="25">
        <f>Table1[[#This Row],[PVP For ADV]]</f>
        <v>0</v>
      </c>
      <c r="F142" s="25">
        <f>Table1[[#This Row],[STF Lead For ADV]]</f>
        <v>0</v>
      </c>
      <c r="G142" s="25" t="str">
        <f>IF(Table1[[#This Row],[LFC Still Needed For ADV]]&lt;0,"Yes","No")</f>
        <v>No</v>
      </c>
      <c r="H142">
        <f>Table1[[#This Row],[On Website]]</f>
        <v>0</v>
      </c>
      <c r="I142">
        <f>Table1[[#This Row],[Setup Team Speak]]</f>
        <v>0</v>
      </c>
      <c r="J142" s="26" t="str">
        <f>IF(AND(Table2[[#This Row],[STF for ADV]],Table2[[#This Row],[PVP For ADV]],Table2[[#This Row],[On Website]],Table2[[#This Row],[Setup Team Speak]]="Yes"),"Yes","No")</f>
        <v>No</v>
      </c>
    </row>
    <row r="143" spans="2:10">
      <c r="B143" s="24" t="str">
        <f>Table1[[#This Row],[Character name]]</f>
        <v>James T Blob</v>
      </c>
      <c r="C143" s="25" t="str">
        <f>Table1[[#This Row],[At Handle]]</f>
        <v>jimTblob</v>
      </c>
      <c r="D143" s="25" t="str">
        <f>Table1[[#This Row],[Fleet Rank]]</f>
        <v>2. Member</v>
      </c>
      <c r="E143" s="25">
        <f>Table1[[#This Row],[PVP For ADV]]</f>
        <v>0</v>
      </c>
      <c r="F143" s="25">
        <f>Table1[[#This Row],[STF Lead For ADV]]</f>
        <v>0</v>
      </c>
      <c r="G143" s="25" t="str">
        <f>IF(Table1[[#This Row],[LFC Still Needed For ADV]]&lt;0,"Yes","No")</f>
        <v>No</v>
      </c>
      <c r="H143">
        <f>Table1[[#This Row],[On Website]]</f>
        <v>0</v>
      </c>
      <c r="I143">
        <f>Table1[[#This Row],[Setup Team Speak]]</f>
        <v>0</v>
      </c>
      <c r="J143" s="26" t="str">
        <f>IF(AND(Table2[[#This Row],[STF for ADV]],Table2[[#This Row],[PVP For ADV]],Table2[[#This Row],[On Website]],Table2[[#This Row],[Setup Team Speak]]="Yes"),"Yes","No")</f>
        <v>No</v>
      </c>
    </row>
    <row r="144" spans="2:10">
      <c r="B144" s="24" t="str">
        <f>Table1[[#This Row],[Character name]]</f>
        <v>M'urr</v>
      </c>
      <c r="C144" s="25" t="str">
        <f>Table1[[#This Row],[At Handle]]</f>
        <v>jimTblob</v>
      </c>
      <c r="D144" s="25" t="str">
        <f>Table1[[#This Row],[Fleet Rank]]</f>
        <v>2. Member</v>
      </c>
      <c r="E144" s="25">
        <f>Table1[[#This Row],[PVP For ADV]]</f>
        <v>0</v>
      </c>
      <c r="F144" s="25">
        <f>Table1[[#This Row],[STF Lead For ADV]]</f>
        <v>0</v>
      </c>
      <c r="G144" s="25" t="str">
        <f>IF(Table1[[#This Row],[LFC Still Needed For ADV]]&lt;0,"Yes","No")</f>
        <v>No</v>
      </c>
      <c r="H144">
        <f>Table1[[#This Row],[On Website]]</f>
        <v>0</v>
      </c>
      <c r="I144">
        <f>Table1[[#This Row],[Setup Team Speak]]</f>
        <v>0</v>
      </c>
      <c r="J144" s="26" t="str">
        <f>IF(AND(Table2[[#This Row],[STF for ADV]],Table2[[#This Row],[PVP For ADV]],Table2[[#This Row],[On Website]],Table2[[#This Row],[Setup Team Speak]]="Yes"),"Yes","No")</f>
        <v>No</v>
      </c>
    </row>
    <row r="145" spans="2:10">
      <c r="B145" s="24" t="str">
        <f>Table1[[#This Row],[Character name]]</f>
        <v>Pump'kin</v>
      </c>
      <c r="C145" s="25" t="str">
        <f>Table1[[#This Row],[At Handle]]</f>
        <v>jimTblob</v>
      </c>
      <c r="D145" s="25" t="str">
        <f>Table1[[#This Row],[Fleet Rank]]</f>
        <v>2. Member</v>
      </c>
      <c r="E145" s="25">
        <f>Table1[[#This Row],[PVP For ADV]]</f>
        <v>0</v>
      </c>
      <c r="F145" s="25">
        <f>Table1[[#This Row],[STF Lead For ADV]]</f>
        <v>0</v>
      </c>
      <c r="G145" s="25" t="str">
        <f>IF(Table1[[#This Row],[LFC Still Needed For ADV]]&lt;0,"Yes","No")</f>
        <v>No</v>
      </c>
      <c r="H145">
        <f>Table1[[#This Row],[On Website]]</f>
        <v>0</v>
      </c>
      <c r="I145">
        <f>Table1[[#This Row],[Setup Team Speak]]</f>
        <v>0</v>
      </c>
      <c r="J145" s="26" t="str">
        <f>IF(AND(Table2[[#This Row],[STF for ADV]],Table2[[#This Row],[PVP For ADV]],Table2[[#This Row],[On Website]],Table2[[#This Row],[Setup Team Speak]]="Yes"),"Yes","No")</f>
        <v>No</v>
      </c>
    </row>
    <row r="146" spans="2:10">
      <c r="B146" s="24" t="str">
        <f>Table1[[#This Row],[Character name]]</f>
        <v>Justin</v>
      </c>
      <c r="C146" s="25" t="str">
        <f>Table1[[#This Row],[At Handle]]</f>
        <v>jlsac64</v>
      </c>
      <c r="D146" s="25" t="str">
        <f>Table1[[#This Row],[Fleet Rank]]</f>
        <v>0. Initiate</v>
      </c>
      <c r="E146" s="25">
        <f>Table1[[#This Row],[PVP For ADV]]</f>
        <v>0</v>
      </c>
      <c r="F146" s="25">
        <f>Table1[[#This Row],[STF Lead For ADV]]</f>
        <v>0</v>
      </c>
      <c r="G146" s="25" t="str">
        <f>IF(Table1[[#This Row],[LFC Still Needed For ADV]]&lt;0,"Yes","No")</f>
        <v>No</v>
      </c>
      <c r="H146">
        <f>Table1[[#This Row],[On Website]]</f>
        <v>0</v>
      </c>
      <c r="I146">
        <f>Table1[[#This Row],[Setup Team Speak]]</f>
        <v>0</v>
      </c>
      <c r="J146" s="26" t="str">
        <f>IF(AND(Table2[[#This Row],[STF for ADV]],Table2[[#This Row],[PVP For ADV]],Table2[[#This Row],[On Website]],Table2[[#This Row],[Setup Team Speak]]="Yes"),"Yes","No")</f>
        <v>No</v>
      </c>
    </row>
    <row r="147" spans="2:10">
      <c r="B147" s="24" t="str">
        <f>Table1[[#This Row],[Character name]]</f>
        <v>Daville Stargazer</v>
      </c>
      <c r="C147" s="25" t="str">
        <f>Table1[[#This Row],[At Handle]]</f>
        <v>Joebaby2775</v>
      </c>
      <c r="D147" s="25" t="str">
        <f>Table1[[#This Row],[Fleet Rank]]</f>
        <v>0. Initiate</v>
      </c>
      <c r="E147" s="25">
        <f>Table1[[#This Row],[PVP For ADV]]</f>
        <v>0</v>
      </c>
      <c r="F147" s="25">
        <f>Table1[[#This Row],[STF Lead For ADV]]</f>
        <v>0</v>
      </c>
      <c r="G147" s="25" t="str">
        <f>IF(Table1[[#This Row],[LFC Still Needed For ADV]]&lt;0,"Yes","No")</f>
        <v>No</v>
      </c>
      <c r="H147">
        <f>Table1[[#This Row],[On Website]]</f>
        <v>0</v>
      </c>
      <c r="I147">
        <f>Table1[[#This Row],[Setup Team Speak]]</f>
        <v>0</v>
      </c>
      <c r="J147" s="26" t="str">
        <f>IF(AND(Table2[[#This Row],[STF for ADV]],Table2[[#This Row],[PVP For ADV]],Table2[[#This Row],[On Website]],Table2[[#This Row],[Setup Team Speak]]="Yes"),"Yes","No")</f>
        <v>No</v>
      </c>
    </row>
    <row r="148" spans="2:10">
      <c r="B148" s="24" t="str">
        <f>Table1[[#This Row],[Character name]]</f>
        <v>ASHUR</v>
      </c>
      <c r="C148" s="25" t="str">
        <f>Table1[[#This Row],[At Handle]]</f>
        <v>johnsg9909</v>
      </c>
      <c r="D148" s="25" t="str">
        <f>Table1[[#This Row],[Fleet Rank]]</f>
        <v>0. Initiate</v>
      </c>
      <c r="E148" s="25">
        <f>Table1[[#This Row],[PVP For ADV]]</f>
        <v>0</v>
      </c>
      <c r="F148" s="25">
        <f>Table1[[#This Row],[STF Lead For ADV]]</f>
        <v>0</v>
      </c>
      <c r="G148" s="25" t="str">
        <f>IF(Table1[[#This Row],[LFC Still Needed For ADV]]&lt;0,"Yes","No")</f>
        <v>No</v>
      </c>
      <c r="H148">
        <f>Table1[[#This Row],[On Website]]</f>
        <v>0</v>
      </c>
      <c r="I148">
        <f>Table1[[#This Row],[Setup Team Speak]]</f>
        <v>0</v>
      </c>
      <c r="J148" s="26" t="str">
        <f>IF(AND(Table2[[#This Row],[STF for ADV]],Table2[[#This Row],[PVP For ADV]],Table2[[#This Row],[On Website]],Table2[[#This Row],[Setup Team Speak]]="Yes"),"Yes","No")</f>
        <v>No</v>
      </c>
    </row>
    <row r="149" spans="2:10">
      <c r="B149" s="24" t="str">
        <f>Table1[[#This Row],[Character name]]</f>
        <v>varo</v>
      </c>
      <c r="C149" s="25" t="str">
        <f>Table1[[#This Row],[At Handle]]</f>
        <v>johnsg9909</v>
      </c>
      <c r="D149" s="25" t="str">
        <f>Table1[[#This Row],[Fleet Rank]]</f>
        <v>0. Initiate</v>
      </c>
      <c r="E149" s="25">
        <f>Table1[[#This Row],[PVP For ADV]]</f>
        <v>0</v>
      </c>
      <c r="F149" s="25">
        <f>Table1[[#This Row],[STF Lead For ADV]]</f>
        <v>0</v>
      </c>
      <c r="G149" s="25" t="str">
        <f>IF(Table1[[#This Row],[LFC Still Needed For ADV]]&lt;0,"Yes","No")</f>
        <v>No</v>
      </c>
      <c r="H149">
        <f>Table1[[#This Row],[On Website]]</f>
        <v>0</v>
      </c>
      <c r="I149">
        <f>Table1[[#This Row],[Setup Team Speak]]</f>
        <v>0</v>
      </c>
      <c r="J149" s="26" t="str">
        <f>IF(AND(Table2[[#This Row],[STF for ADV]],Table2[[#This Row],[PVP For ADV]],Table2[[#This Row],[On Website]],Table2[[#This Row],[Setup Team Speak]]="Yes"),"Yes","No")</f>
        <v>No</v>
      </c>
    </row>
    <row r="150" spans="2:10">
      <c r="B150" s="24" t="str">
        <f>Table1[[#This Row],[Character name]]</f>
        <v>Tico</v>
      </c>
      <c r="C150" s="25" t="str">
        <f>Table1[[#This Row],[At Handle]]</f>
        <v>Joshuau</v>
      </c>
      <c r="D150" s="25" t="str">
        <f>Table1[[#This Row],[Fleet Rank]]</f>
        <v>1. Junior Member</v>
      </c>
      <c r="E150" s="25">
        <f>Table1[[#This Row],[PVP For ADV]]</f>
        <v>0</v>
      </c>
      <c r="F150" s="25">
        <f>Table1[[#This Row],[STF Lead For ADV]]</f>
        <v>0</v>
      </c>
      <c r="G150" s="25" t="str">
        <f>IF(Table1[[#This Row],[LFC Still Needed For ADV]]&lt;0,"Yes","No")</f>
        <v>No</v>
      </c>
      <c r="H150">
        <f>Table1[[#This Row],[On Website]]</f>
        <v>0</v>
      </c>
      <c r="I150">
        <f>Table1[[#This Row],[Setup Team Speak]]</f>
        <v>0</v>
      </c>
      <c r="J150" s="26" t="str">
        <f>IF(AND(Table2[[#This Row],[STF for ADV]],Table2[[#This Row],[PVP For ADV]],Table2[[#This Row],[On Website]],Table2[[#This Row],[Setup Team Speak]]="Yes"),"Yes","No")</f>
        <v>No</v>
      </c>
    </row>
    <row r="151" spans="2:10">
      <c r="B151" s="24">
        <f>Table1[[#This Row],[Character name]]</f>
        <v>118</v>
      </c>
      <c r="C151" s="25" t="str">
        <f>Table1[[#This Row],[At Handle]]</f>
        <v>kaplan3001</v>
      </c>
      <c r="D151" s="25" t="str">
        <f>Table1[[#This Row],[Fleet Rank]]</f>
        <v>2. Member</v>
      </c>
      <c r="E151" s="25">
        <f>Table1[[#This Row],[PVP For ADV]]</f>
        <v>0</v>
      </c>
      <c r="F151" s="25">
        <f>Table1[[#This Row],[STF Lead For ADV]]</f>
        <v>0</v>
      </c>
      <c r="G151" s="25" t="str">
        <f>IF(Table1[[#This Row],[LFC Still Needed For ADV]]&lt;0,"Yes","No")</f>
        <v>No</v>
      </c>
      <c r="H151">
        <f>Table1[[#This Row],[On Website]]</f>
        <v>0</v>
      </c>
      <c r="I151">
        <f>Table1[[#This Row],[Setup Team Speak]]</f>
        <v>0</v>
      </c>
      <c r="J151" s="26" t="str">
        <f>IF(AND(Table2[[#This Row],[STF for ADV]],Table2[[#This Row],[PVP For ADV]],Table2[[#This Row],[On Website]],Table2[[#This Row],[Setup Team Speak]]="Yes"),"Yes","No")</f>
        <v>No</v>
      </c>
    </row>
    <row r="152" spans="2:10">
      <c r="B152" s="24" t="str">
        <f>Table1[[#This Row],[Character name]]</f>
        <v>mike</v>
      </c>
      <c r="C152" s="25" t="str">
        <f>Table1[[#This Row],[At Handle]]</f>
        <v>kaplan3001</v>
      </c>
      <c r="D152" s="25" t="str">
        <f>Table1[[#This Row],[Fleet Rank]]</f>
        <v>2. Member</v>
      </c>
      <c r="E152" s="25">
        <f>Table1[[#This Row],[PVP For ADV]]</f>
        <v>0</v>
      </c>
      <c r="F152" s="25">
        <f>Table1[[#This Row],[STF Lead For ADV]]</f>
        <v>0</v>
      </c>
      <c r="G152" s="25" t="str">
        <f>IF(Table1[[#This Row],[LFC Still Needed For ADV]]&lt;0,"Yes","No")</f>
        <v>No</v>
      </c>
      <c r="H152">
        <f>Table1[[#This Row],[On Website]]</f>
        <v>0</v>
      </c>
      <c r="I152">
        <f>Table1[[#This Row],[Setup Team Speak]]</f>
        <v>0</v>
      </c>
      <c r="J152" s="26" t="str">
        <f>IF(AND(Table2[[#This Row],[STF for ADV]],Table2[[#This Row],[PVP For ADV]],Table2[[#This Row],[On Website]],Table2[[#This Row],[Setup Team Speak]]="Yes"),"Yes","No")</f>
        <v>No</v>
      </c>
    </row>
    <row r="153" spans="2:10">
      <c r="B153" s="24" t="str">
        <f>Table1[[#This Row],[Character name]]</f>
        <v>Sysal</v>
      </c>
      <c r="C153" s="25" t="str">
        <f>Table1[[#This Row],[At Handle]]</f>
        <v>Karmadragon</v>
      </c>
      <c r="D153" s="25" t="str">
        <f>Table1[[#This Row],[Fleet Rank]]</f>
        <v>0. Initiate</v>
      </c>
      <c r="E153" s="25">
        <f>Table1[[#This Row],[PVP For ADV]]</f>
        <v>0</v>
      </c>
      <c r="F153" s="25">
        <f>Table1[[#This Row],[STF Lead For ADV]]</f>
        <v>0</v>
      </c>
      <c r="G153" s="25" t="str">
        <f>IF(Table1[[#This Row],[LFC Still Needed For ADV]]&lt;0,"Yes","No")</f>
        <v>No</v>
      </c>
      <c r="H153">
        <f>Table1[[#This Row],[On Website]]</f>
        <v>0</v>
      </c>
      <c r="I153">
        <f>Table1[[#This Row],[Setup Team Speak]]</f>
        <v>0</v>
      </c>
      <c r="J153" s="26" t="str">
        <f>IF(AND(Table2[[#This Row],[STF for ADV]],Table2[[#This Row],[PVP For ADV]],Table2[[#This Row],[On Website]],Table2[[#This Row],[Setup Team Speak]]="Yes"),"Yes","No")</f>
        <v>No</v>
      </c>
    </row>
    <row r="154" spans="2:10">
      <c r="B154" s="24" t="str">
        <f>Table1[[#This Row],[Character name]]</f>
        <v>Celicia</v>
      </c>
      <c r="C154" s="25" t="str">
        <f>Table1[[#This Row],[At Handle]]</f>
        <v>Kekoa</v>
      </c>
      <c r="D154" s="25" t="str">
        <f>Table1[[#This Row],[Fleet Rank]]</f>
        <v>0. Initiate</v>
      </c>
      <c r="E154" s="25">
        <f>Table1[[#This Row],[PVP For ADV]]</f>
        <v>0</v>
      </c>
      <c r="F154" s="25">
        <f>Table1[[#This Row],[STF Lead For ADV]]</f>
        <v>0</v>
      </c>
      <c r="G154" s="25" t="str">
        <f>IF(Table1[[#This Row],[LFC Still Needed For ADV]]&lt;0,"Yes","No")</f>
        <v>No</v>
      </c>
      <c r="H154">
        <f>Table1[[#This Row],[On Website]]</f>
        <v>0</v>
      </c>
      <c r="I154">
        <f>Table1[[#This Row],[Setup Team Speak]]</f>
        <v>0</v>
      </c>
      <c r="J154" s="26" t="str">
        <f>IF(AND(Table2[[#This Row],[STF for ADV]],Table2[[#This Row],[PVP For ADV]],Table2[[#This Row],[On Website]],Table2[[#This Row],[Setup Team Speak]]="Yes"),"Yes","No")</f>
        <v>No</v>
      </c>
    </row>
    <row r="155" spans="2:10">
      <c r="B155" s="24" t="str">
        <f>Table1[[#This Row],[Character name]]</f>
        <v>Fluffy</v>
      </c>
      <c r="C155" s="25" t="str">
        <f>Table1[[#This Row],[At Handle]]</f>
        <v>Kemloor</v>
      </c>
      <c r="D155" s="25" t="str">
        <f>Table1[[#This Row],[Fleet Rank]]</f>
        <v>2. Member</v>
      </c>
      <c r="E155" s="25">
        <f>Table1[[#This Row],[PVP For ADV]]</f>
        <v>0</v>
      </c>
      <c r="F155" s="25">
        <f>Table1[[#This Row],[STF Lead For ADV]]</f>
        <v>0</v>
      </c>
      <c r="G155" s="25" t="str">
        <f>IF(Table1[[#This Row],[LFC Still Needed For ADV]]&lt;0,"Yes","No")</f>
        <v>No</v>
      </c>
      <c r="H155">
        <f>Table1[[#This Row],[On Website]]</f>
        <v>0</v>
      </c>
      <c r="I155">
        <f>Table1[[#This Row],[Setup Team Speak]]</f>
        <v>0</v>
      </c>
      <c r="J155" s="26" t="str">
        <f>IF(AND(Table2[[#This Row],[STF for ADV]],Table2[[#This Row],[PVP For ADV]],Table2[[#This Row],[On Website]],Table2[[#This Row],[Setup Team Speak]]="Yes"),"Yes","No")</f>
        <v>No</v>
      </c>
    </row>
    <row r="156" spans="2:10">
      <c r="B156" s="24" t="str">
        <f>Table1[[#This Row],[Character name]]</f>
        <v>Kemloor</v>
      </c>
      <c r="C156" s="25" t="str">
        <f>Table1[[#This Row],[At Handle]]</f>
        <v>Kemloor</v>
      </c>
      <c r="D156" s="25" t="str">
        <f>Table1[[#This Row],[Fleet Rank]]</f>
        <v>2. Member</v>
      </c>
      <c r="E156" s="25">
        <f>Table1[[#This Row],[PVP For ADV]]</f>
        <v>0</v>
      </c>
      <c r="F156" s="25">
        <f>Table1[[#This Row],[STF Lead For ADV]]</f>
        <v>0</v>
      </c>
      <c r="G156" s="25" t="str">
        <f>IF(Table1[[#This Row],[LFC Still Needed For ADV]]&lt;0,"Yes","No")</f>
        <v>No</v>
      </c>
      <c r="H156">
        <f>Table1[[#This Row],[On Website]]</f>
        <v>0</v>
      </c>
      <c r="I156">
        <f>Table1[[#This Row],[Setup Team Speak]]</f>
        <v>0</v>
      </c>
      <c r="J156" s="26" t="str">
        <f>IF(AND(Table2[[#This Row],[STF for ADV]],Table2[[#This Row],[PVP For ADV]],Table2[[#This Row],[On Website]],Table2[[#This Row],[Setup Team Speak]]="Yes"),"Yes","No")</f>
        <v>No</v>
      </c>
    </row>
    <row r="157" spans="2:10">
      <c r="B157" s="24" t="str">
        <f>Table1[[#This Row],[Character name]]</f>
        <v>Kemsci</v>
      </c>
      <c r="C157" s="25" t="str">
        <f>Table1[[#This Row],[At Handle]]</f>
        <v>Kemloor</v>
      </c>
      <c r="D157" s="25" t="str">
        <f>Table1[[#This Row],[Fleet Rank]]</f>
        <v>2. Member</v>
      </c>
      <c r="E157" s="25">
        <f>Table1[[#This Row],[PVP For ADV]]</f>
        <v>0</v>
      </c>
      <c r="F157" s="25">
        <f>Table1[[#This Row],[STF Lead For ADV]]</f>
        <v>0</v>
      </c>
      <c r="G157" s="25" t="str">
        <f>IF(Table1[[#This Row],[LFC Still Needed For ADV]]&lt;0,"Yes","No")</f>
        <v>No</v>
      </c>
      <c r="H157">
        <f>Table1[[#This Row],[On Website]]</f>
        <v>0</v>
      </c>
      <c r="I157">
        <f>Table1[[#This Row],[Setup Team Speak]]</f>
        <v>0</v>
      </c>
      <c r="J157" s="26" t="str">
        <f>IF(AND(Table2[[#This Row],[STF for ADV]],Table2[[#This Row],[PVP For ADV]],Table2[[#This Row],[On Website]],Table2[[#This Row],[Setup Team Speak]]="Yes"),"Yes","No")</f>
        <v>No</v>
      </c>
    </row>
    <row r="158" spans="2:10">
      <c r="B158" s="24" t="str">
        <f>Table1[[#This Row],[Character name]]</f>
        <v>Kemtac</v>
      </c>
      <c r="C158" s="25" t="str">
        <f>Table1[[#This Row],[At Handle]]</f>
        <v>Kemloor</v>
      </c>
      <c r="D158" s="25" t="str">
        <f>Table1[[#This Row],[Fleet Rank]]</f>
        <v>2. Member</v>
      </c>
      <c r="E158" s="25">
        <f>Table1[[#This Row],[PVP For ADV]]</f>
        <v>0</v>
      </c>
      <c r="F158" s="25">
        <f>Table1[[#This Row],[STF Lead For ADV]]</f>
        <v>0</v>
      </c>
      <c r="G158" s="25" t="str">
        <f>IF(Table1[[#This Row],[LFC Still Needed For ADV]]&lt;0,"Yes","No")</f>
        <v>No</v>
      </c>
      <c r="H158">
        <f>Table1[[#This Row],[On Website]]</f>
        <v>0</v>
      </c>
      <c r="I158">
        <f>Table1[[#This Row],[Setup Team Speak]]</f>
        <v>0</v>
      </c>
      <c r="J158" s="26" t="str">
        <f>IF(AND(Table2[[#This Row],[STF for ADV]],Table2[[#This Row],[PVP For ADV]],Table2[[#This Row],[On Website]],Table2[[#This Row],[Setup Team Speak]]="Yes"),"Yes","No")</f>
        <v>No</v>
      </c>
    </row>
    <row r="159" spans="2:10">
      <c r="B159" s="24" t="str">
        <f>Table1[[#This Row],[Character name]]</f>
        <v>Eugene West</v>
      </c>
      <c r="C159" s="25" t="str">
        <f>Table1[[#This Row],[At Handle]]</f>
        <v>kereto</v>
      </c>
      <c r="D159" s="25" t="str">
        <f>Table1[[#This Row],[Fleet Rank]]</f>
        <v>0. Initiate</v>
      </c>
      <c r="E159" s="25">
        <f>Table1[[#This Row],[PVP For ADV]]</f>
        <v>0</v>
      </c>
      <c r="F159" s="25">
        <f>Table1[[#This Row],[STF Lead For ADV]]</f>
        <v>0</v>
      </c>
      <c r="G159" s="25" t="str">
        <f>IF(Table1[[#This Row],[LFC Still Needed For ADV]]&lt;0,"Yes","No")</f>
        <v>No</v>
      </c>
      <c r="H159">
        <f>Table1[[#This Row],[On Website]]</f>
        <v>0</v>
      </c>
      <c r="I159">
        <f>Table1[[#This Row],[Setup Team Speak]]</f>
        <v>0</v>
      </c>
      <c r="J159" s="26" t="str">
        <f>IF(AND(Table2[[#This Row],[STF for ADV]],Table2[[#This Row],[PVP For ADV]],Table2[[#This Row],[On Website]],Table2[[#This Row],[Setup Team Speak]]="Yes"),"Yes","No")</f>
        <v>No</v>
      </c>
    </row>
    <row r="160" spans="2:10">
      <c r="B160" s="24" t="str">
        <f>Table1[[#This Row],[Character name]]</f>
        <v>Bambera</v>
      </c>
      <c r="C160" s="25" t="str">
        <f>Table1[[#This Row],[At Handle]]</f>
        <v>Khaos_Silva</v>
      </c>
      <c r="D160" s="25" t="str">
        <f>Table1[[#This Row],[Fleet Rank]]</f>
        <v>0. Initiate</v>
      </c>
      <c r="E160" s="25">
        <f>Table1[[#This Row],[PVP For ADV]]</f>
        <v>0</v>
      </c>
      <c r="F160" s="25">
        <f>Table1[[#This Row],[STF Lead For ADV]]</f>
        <v>0</v>
      </c>
      <c r="G160" s="25" t="str">
        <f>IF(Table1[[#This Row],[LFC Still Needed For ADV]]&lt;0,"Yes","No")</f>
        <v>No</v>
      </c>
      <c r="H160">
        <f>Table1[[#This Row],[On Website]]</f>
        <v>0</v>
      </c>
      <c r="I160">
        <f>Table1[[#This Row],[Setup Team Speak]]</f>
        <v>0</v>
      </c>
      <c r="J160" s="26" t="str">
        <f>IF(AND(Table2[[#This Row],[STF for ADV]],Table2[[#This Row],[PVP For ADV]],Table2[[#This Row],[On Website]],Table2[[#This Row],[Setup Team Speak]]="Yes"),"Yes","No")</f>
        <v>No</v>
      </c>
    </row>
    <row r="161" spans="2:10">
      <c r="B161" s="24" t="str">
        <f>Table1[[#This Row],[Character name]]</f>
        <v>Carenza</v>
      </c>
      <c r="C161" s="25" t="str">
        <f>Table1[[#This Row],[At Handle]]</f>
        <v>Khaos_Silva</v>
      </c>
      <c r="D161" s="25" t="str">
        <f>Table1[[#This Row],[Fleet Rank]]</f>
        <v>0. Initiate</v>
      </c>
      <c r="E161" s="25">
        <f>Table1[[#This Row],[PVP For ADV]]</f>
        <v>0</v>
      </c>
      <c r="F161" s="25">
        <f>Table1[[#This Row],[STF Lead For ADV]]</f>
        <v>0</v>
      </c>
      <c r="G161" s="25" t="str">
        <f>IF(Table1[[#This Row],[LFC Still Needed For ADV]]&lt;0,"Yes","No")</f>
        <v>No</v>
      </c>
      <c r="H161">
        <f>Table1[[#This Row],[On Website]]</f>
        <v>0</v>
      </c>
      <c r="I161">
        <f>Table1[[#This Row],[Setup Team Speak]]</f>
        <v>0</v>
      </c>
      <c r="J161" s="26" t="str">
        <f>IF(AND(Table2[[#This Row],[STF for ADV]],Table2[[#This Row],[PVP For ADV]],Table2[[#This Row],[On Website]],Table2[[#This Row],[Setup Team Speak]]="Yes"),"Yes","No")</f>
        <v>No</v>
      </c>
    </row>
    <row r="162" spans="2:10">
      <c r="B162" s="24" t="str">
        <f>Table1[[#This Row],[Character name]]</f>
        <v>Zoune</v>
      </c>
      <c r="C162" s="25" t="str">
        <f>Table1[[#This Row],[At Handle]]</f>
        <v>kingsofleon</v>
      </c>
      <c r="D162" s="25" t="str">
        <f>Table1[[#This Row],[Fleet Rank]]</f>
        <v>0. Initiate</v>
      </c>
      <c r="E162" s="25">
        <f>Table1[[#This Row],[PVP For ADV]]</f>
        <v>0</v>
      </c>
      <c r="F162" s="25">
        <f>Table1[[#This Row],[STF Lead For ADV]]</f>
        <v>0</v>
      </c>
      <c r="G162" s="25" t="str">
        <f>IF(Table1[[#This Row],[LFC Still Needed For ADV]]&lt;0,"Yes","No")</f>
        <v>No</v>
      </c>
      <c r="H162">
        <f>Table1[[#This Row],[On Website]]</f>
        <v>0</v>
      </c>
      <c r="I162">
        <f>Table1[[#This Row],[Setup Team Speak]]</f>
        <v>0</v>
      </c>
      <c r="J162" s="26" t="str">
        <f>IF(AND(Table2[[#This Row],[STF for ADV]],Table2[[#This Row],[PVP For ADV]],Table2[[#This Row],[On Website]],Table2[[#This Row],[Setup Team Speak]]="Yes"),"Yes","No")</f>
        <v>No</v>
      </c>
    </row>
    <row r="163" spans="2:10">
      <c r="B163" s="24" t="str">
        <f>Table1[[#This Row],[Character name]]</f>
        <v>Cho'Koth</v>
      </c>
      <c r="C163" s="25" t="str">
        <f>Table1[[#This Row],[At Handle]]</f>
        <v>Kotheris</v>
      </c>
      <c r="D163" s="25" t="str">
        <f>Table1[[#This Row],[Fleet Rank]]</f>
        <v>0. Initiate</v>
      </c>
      <c r="E163" s="25">
        <f>Table1[[#This Row],[PVP For ADV]]</f>
        <v>0</v>
      </c>
      <c r="F163" s="25">
        <f>Table1[[#This Row],[STF Lead For ADV]]</f>
        <v>0</v>
      </c>
      <c r="G163" s="25" t="str">
        <f>IF(Table1[[#This Row],[LFC Still Needed For ADV]]&lt;0,"Yes","No")</f>
        <v>No</v>
      </c>
      <c r="H163">
        <f>Table1[[#This Row],[On Website]]</f>
        <v>0</v>
      </c>
      <c r="I163">
        <f>Table1[[#This Row],[Setup Team Speak]]</f>
        <v>0</v>
      </c>
      <c r="J163" s="26" t="str">
        <f>IF(AND(Table2[[#This Row],[STF for ADV]],Table2[[#This Row],[PVP For ADV]],Table2[[#This Row],[On Website]],Table2[[#This Row],[Setup Team Speak]]="Yes"),"Yes","No")</f>
        <v>No</v>
      </c>
    </row>
    <row r="164" spans="2:10">
      <c r="B164" s="24" t="str">
        <f>Table1[[#This Row],[Character name]]</f>
        <v>krallous</v>
      </c>
      <c r="C164" s="25" t="str">
        <f>Table1[[#This Row],[At Handle]]</f>
        <v>Krallous</v>
      </c>
      <c r="D164" s="25" t="str">
        <f>Table1[[#This Row],[Fleet Rank]]</f>
        <v>0. Initiate</v>
      </c>
      <c r="E164" s="25">
        <f>Table1[[#This Row],[PVP For ADV]]</f>
        <v>0</v>
      </c>
      <c r="F164" s="25">
        <f>Table1[[#This Row],[STF Lead For ADV]]</f>
        <v>0</v>
      </c>
      <c r="G164" s="25" t="str">
        <f>IF(Table1[[#This Row],[LFC Still Needed For ADV]]&lt;0,"Yes","No")</f>
        <v>No</v>
      </c>
      <c r="H164">
        <f>Table1[[#This Row],[On Website]]</f>
        <v>0</v>
      </c>
      <c r="I164">
        <f>Table1[[#This Row],[Setup Team Speak]]</f>
        <v>0</v>
      </c>
      <c r="J164" s="26" t="str">
        <f>IF(AND(Table2[[#This Row],[STF for ADV]],Table2[[#This Row],[PVP For ADV]],Table2[[#This Row],[On Website]],Table2[[#This Row],[Setup Team Speak]]="Yes"),"Yes","No")</f>
        <v>No</v>
      </c>
    </row>
    <row r="165" spans="2:10">
      <c r="B165" s="24" t="str">
        <f>Table1[[#This Row],[Character name]]</f>
        <v>Shaweef</v>
      </c>
      <c r="C165" s="25" t="str">
        <f>Table1[[#This Row],[At Handle]]</f>
        <v>Krisco131</v>
      </c>
      <c r="D165" s="25" t="str">
        <f>Table1[[#This Row],[Fleet Rank]]</f>
        <v>0. Initiate</v>
      </c>
      <c r="E165" s="25">
        <f>Table1[[#This Row],[PVP For ADV]]</f>
        <v>0</v>
      </c>
      <c r="F165" s="25">
        <f>Table1[[#This Row],[STF Lead For ADV]]</f>
        <v>0</v>
      </c>
      <c r="G165" s="25" t="str">
        <f>IF(Table1[[#This Row],[LFC Still Needed For ADV]]&lt;0,"Yes","No")</f>
        <v>No</v>
      </c>
      <c r="H165">
        <f>Table1[[#This Row],[On Website]]</f>
        <v>0</v>
      </c>
      <c r="I165">
        <f>Table1[[#This Row],[Setup Team Speak]]</f>
        <v>0</v>
      </c>
      <c r="J165" s="26" t="str">
        <f>IF(AND(Table2[[#This Row],[STF for ADV]],Table2[[#This Row],[PVP For ADV]],Table2[[#This Row],[On Website]],Table2[[#This Row],[Setup Team Speak]]="Yes"),"Yes","No")</f>
        <v>No</v>
      </c>
    </row>
    <row r="166" spans="2:10">
      <c r="B166" s="24" t="str">
        <f>Table1[[#This Row],[Character name]]</f>
        <v>Kalkin</v>
      </c>
      <c r="C166" s="25" t="str">
        <f>Table1[[#This Row],[At Handle]]</f>
        <v>kruno94</v>
      </c>
      <c r="D166" s="25" t="str">
        <f>Table1[[#This Row],[Fleet Rank]]</f>
        <v>0. Initiate</v>
      </c>
      <c r="E166" s="25">
        <f>Table1[[#This Row],[PVP For ADV]]</f>
        <v>0</v>
      </c>
      <c r="F166" s="25">
        <f>Table1[[#This Row],[STF Lead For ADV]]</f>
        <v>0</v>
      </c>
      <c r="G166" s="25" t="str">
        <f>IF(Table1[[#This Row],[LFC Still Needed For ADV]]&lt;0,"Yes","No")</f>
        <v>No</v>
      </c>
      <c r="H166">
        <f>Table1[[#This Row],[On Website]]</f>
        <v>0</v>
      </c>
      <c r="I166">
        <f>Table1[[#This Row],[Setup Team Speak]]</f>
        <v>0</v>
      </c>
      <c r="J166" s="26" t="str">
        <f>IF(AND(Table2[[#This Row],[STF for ADV]],Table2[[#This Row],[PVP For ADV]],Table2[[#This Row],[On Website]],Table2[[#This Row],[Setup Team Speak]]="Yes"),"Yes","No")</f>
        <v>No</v>
      </c>
    </row>
    <row r="167" spans="2:10">
      <c r="B167" s="24" t="str">
        <f>Table1[[#This Row],[Character name]]</f>
        <v>James</v>
      </c>
      <c r="C167" s="25" t="str">
        <f>Table1[[#This Row],[At Handle]]</f>
        <v>LaKoch3</v>
      </c>
      <c r="D167" s="25" t="str">
        <f>Table1[[#This Row],[Fleet Rank]]</f>
        <v>0. Initiate</v>
      </c>
      <c r="E167" s="25">
        <f>Table1[[#This Row],[PVP For ADV]]</f>
        <v>0</v>
      </c>
      <c r="F167" s="25">
        <f>Table1[[#This Row],[STF Lead For ADV]]</f>
        <v>0</v>
      </c>
      <c r="G167" s="25" t="str">
        <f>IF(Table1[[#This Row],[LFC Still Needed For ADV]]&lt;0,"Yes","No")</f>
        <v>No</v>
      </c>
      <c r="H167">
        <f>Table1[[#This Row],[On Website]]</f>
        <v>0</v>
      </c>
      <c r="I167">
        <f>Table1[[#This Row],[Setup Team Speak]]</f>
        <v>0</v>
      </c>
      <c r="J167" s="26" t="str">
        <f>IF(AND(Table2[[#This Row],[STF for ADV]],Table2[[#This Row],[PVP For ADV]],Table2[[#This Row],[On Website]],Table2[[#This Row],[Setup Team Speak]]="Yes"),"Yes","No")</f>
        <v>No</v>
      </c>
    </row>
    <row r="168" spans="2:10">
      <c r="B168" s="24" t="str">
        <f>Table1[[#This Row],[Character name]]</f>
        <v>Ely McDermot</v>
      </c>
      <c r="C168" s="25" t="str">
        <f>Table1[[#This Row],[At Handle]]</f>
        <v>LastErr</v>
      </c>
      <c r="D168" s="25" t="str">
        <f>Table1[[#This Row],[Fleet Rank]]</f>
        <v>0. Initiate</v>
      </c>
      <c r="E168" s="25">
        <f>Table1[[#This Row],[PVP For ADV]]</f>
        <v>0</v>
      </c>
      <c r="F168" s="25">
        <f>Table1[[#This Row],[STF Lead For ADV]]</f>
        <v>0</v>
      </c>
      <c r="G168" s="25" t="str">
        <f>IF(Table1[[#This Row],[LFC Still Needed For ADV]]&lt;0,"Yes","No")</f>
        <v>No</v>
      </c>
      <c r="H168">
        <f>Table1[[#This Row],[On Website]]</f>
        <v>0</v>
      </c>
      <c r="I168">
        <f>Table1[[#This Row],[Setup Team Speak]]</f>
        <v>0</v>
      </c>
      <c r="J168" s="26" t="str">
        <f>IF(AND(Table2[[#This Row],[STF for ADV]],Table2[[#This Row],[PVP For ADV]],Table2[[#This Row],[On Website]],Table2[[#This Row],[Setup Team Speak]]="Yes"),"Yes","No")</f>
        <v>No</v>
      </c>
    </row>
    <row r="169" spans="2:10">
      <c r="B169" s="24" t="str">
        <f>Table1[[#This Row],[Character name]]</f>
        <v>Klak</v>
      </c>
      <c r="C169" s="25" t="str">
        <f>Table1[[#This Row],[At Handle]]</f>
        <v>legionchild</v>
      </c>
      <c r="D169" s="25" t="str">
        <f>Table1[[#This Row],[Fleet Rank]]</f>
        <v>2. Member</v>
      </c>
      <c r="E169" s="25">
        <f>Table1[[#This Row],[PVP For ADV]]</f>
        <v>0</v>
      </c>
      <c r="F169" s="25">
        <f>Table1[[#This Row],[STF Lead For ADV]]</f>
        <v>0</v>
      </c>
      <c r="G169" s="25" t="str">
        <f>IF(Table1[[#This Row],[LFC Still Needed For ADV]]&lt;0,"Yes","No")</f>
        <v>No</v>
      </c>
      <c r="H169">
        <f>Table1[[#This Row],[On Website]]</f>
        <v>0</v>
      </c>
      <c r="I169">
        <f>Table1[[#This Row],[Setup Team Speak]]</f>
        <v>0</v>
      </c>
      <c r="J169" s="26" t="str">
        <f>IF(AND(Table2[[#This Row],[STF for ADV]],Table2[[#This Row],[PVP For ADV]],Table2[[#This Row],[On Website]],Table2[[#This Row],[Setup Team Speak]]="Yes"),"Yes","No")</f>
        <v>No</v>
      </c>
    </row>
    <row r="170" spans="2:10">
      <c r="B170" s="24" t="str">
        <f>Table1[[#This Row],[Character name]]</f>
        <v>Price</v>
      </c>
      <c r="C170" s="25" t="str">
        <f>Table1[[#This Row],[At Handle]]</f>
        <v>legionchild</v>
      </c>
      <c r="D170" s="25" t="str">
        <f>Table1[[#This Row],[Fleet Rank]]</f>
        <v>2. Member</v>
      </c>
      <c r="E170" s="25">
        <f>Table1[[#This Row],[PVP For ADV]]</f>
        <v>0</v>
      </c>
      <c r="F170" s="25">
        <f>Table1[[#This Row],[STF Lead For ADV]]</f>
        <v>0</v>
      </c>
      <c r="G170" s="25" t="str">
        <f>IF(Table1[[#This Row],[LFC Still Needed For ADV]]&lt;0,"Yes","No")</f>
        <v>No</v>
      </c>
      <c r="H170">
        <f>Table1[[#This Row],[On Website]]</f>
        <v>0</v>
      </c>
      <c r="I170">
        <f>Table1[[#This Row],[Setup Team Speak]]</f>
        <v>0</v>
      </c>
      <c r="J170" s="26" t="str">
        <f>IF(AND(Table2[[#This Row],[STF for ADV]],Table2[[#This Row],[PVP For ADV]],Table2[[#This Row],[On Website]],Table2[[#This Row],[Setup Team Speak]]="Yes"),"Yes","No")</f>
        <v>No</v>
      </c>
    </row>
    <row r="171" spans="2:10">
      <c r="B171" s="24" t="str">
        <f>Table1[[#This Row],[Character name]]</f>
        <v>Vol</v>
      </c>
      <c r="C171" s="25" t="str">
        <f>Table1[[#This Row],[At Handle]]</f>
        <v>legionchild</v>
      </c>
      <c r="D171" s="25" t="str">
        <f>Table1[[#This Row],[Fleet Rank]]</f>
        <v>2. Member</v>
      </c>
      <c r="E171" s="25">
        <f>Table1[[#This Row],[PVP For ADV]]</f>
        <v>0</v>
      </c>
      <c r="F171" s="25">
        <f>Table1[[#This Row],[STF Lead For ADV]]</f>
        <v>0</v>
      </c>
      <c r="G171" s="25" t="str">
        <f>IF(Table1[[#This Row],[LFC Still Needed For ADV]]&lt;0,"Yes","No")</f>
        <v>No</v>
      </c>
      <c r="H171">
        <f>Table1[[#This Row],[On Website]]</f>
        <v>0</v>
      </c>
      <c r="I171">
        <f>Table1[[#This Row],[Setup Team Speak]]</f>
        <v>0</v>
      </c>
      <c r="J171" s="26" t="str">
        <f>IF(AND(Table2[[#This Row],[STF for ADV]],Table2[[#This Row],[PVP For ADV]],Table2[[#This Row],[On Website]],Table2[[#This Row],[Setup Team Speak]]="Yes"),"Yes","No")</f>
        <v>No</v>
      </c>
    </row>
    <row r="172" spans="2:10">
      <c r="B172" s="24" t="str">
        <f>Table1[[#This Row],[Character name]]</f>
        <v>Lemmy</v>
      </c>
      <c r="C172" s="25" t="str">
        <f>Table1[[#This Row],[At Handle]]</f>
        <v>lemko</v>
      </c>
      <c r="D172" s="25" t="str">
        <f>Table1[[#This Row],[Fleet Rank]]</f>
        <v>0. Initiate</v>
      </c>
      <c r="E172" s="25">
        <f>Table1[[#This Row],[PVP For ADV]]</f>
        <v>0</v>
      </c>
      <c r="F172" s="25">
        <f>Table1[[#This Row],[STF Lead For ADV]]</f>
        <v>0</v>
      </c>
      <c r="G172" s="25" t="str">
        <f>IF(Table1[[#This Row],[LFC Still Needed For ADV]]&lt;0,"Yes","No")</f>
        <v>No</v>
      </c>
      <c r="H172">
        <f>Table1[[#This Row],[On Website]]</f>
        <v>0</v>
      </c>
      <c r="I172">
        <f>Table1[[#This Row],[Setup Team Speak]]</f>
        <v>0</v>
      </c>
      <c r="J172" s="26" t="str">
        <f>IF(AND(Table2[[#This Row],[STF for ADV]],Table2[[#This Row],[PVP For ADV]],Table2[[#This Row],[On Website]],Table2[[#This Row],[Setup Team Speak]]="Yes"),"Yes","No")</f>
        <v>No</v>
      </c>
    </row>
    <row r="173" spans="2:10">
      <c r="B173" s="24" t="str">
        <f>Table1[[#This Row],[Character name]]</f>
        <v>Lexi</v>
      </c>
      <c r="C173" s="25" t="str">
        <f>Table1[[#This Row],[At Handle]]</f>
        <v>lexiana</v>
      </c>
      <c r="D173" s="25" t="str">
        <f>Table1[[#This Row],[Fleet Rank]]</f>
        <v>0. Initiate</v>
      </c>
      <c r="E173" s="25">
        <f>Table1[[#This Row],[PVP For ADV]]</f>
        <v>0</v>
      </c>
      <c r="F173" s="25">
        <f>Table1[[#This Row],[STF Lead For ADV]]</f>
        <v>0</v>
      </c>
      <c r="G173" s="25" t="str">
        <f>IF(Table1[[#This Row],[LFC Still Needed For ADV]]&lt;0,"Yes","No")</f>
        <v>No</v>
      </c>
      <c r="H173">
        <f>Table1[[#This Row],[On Website]]</f>
        <v>0</v>
      </c>
      <c r="I173">
        <f>Table1[[#This Row],[Setup Team Speak]]</f>
        <v>0</v>
      </c>
      <c r="J173" s="26" t="str">
        <f>IF(AND(Table2[[#This Row],[STF for ADV]],Table2[[#This Row],[PVP For ADV]],Table2[[#This Row],[On Website]],Table2[[#This Row],[Setup Team Speak]]="Yes"),"Yes","No")</f>
        <v>No</v>
      </c>
    </row>
    <row r="174" spans="2:10">
      <c r="B174" s="24" t="str">
        <f>Table1[[#This Row],[Character name]]</f>
        <v>LIFETAKR</v>
      </c>
      <c r="C174" s="25" t="str">
        <f>Table1[[#This Row],[At Handle]]</f>
        <v>LIFETAKR</v>
      </c>
      <c r="D174" s="25" t="str">
        <f>Table1[[#This Row],[Fleet Rank]]</f>
        <v>0. Initiate</v>
      </c>
      <c r="E174" s="25">
        <f>Table1[[#This Row],[PVP For ADV]]</f>
        <v>0</v>
      </c>
      <c r="F174" s="25">
        <f>Table1[[#This Row],[STF Lead For ADV]]</f>
        <v>0</v>
      </c>
      <c r="G174" s="25" t="str">
        <f>IF(Table1[[#This Row],[LFC Still Needed For ADV]]&lt;0,"Yes","No")</f>
        <v>No</v>
      </c>
      <c r="H174">
        <f>Table1[[#This Row],[On Website]]</f>
        <v>0</v>
      </c>
      <c r="I174">
        <f>Table1[[#This Row],[Setup Team Speak]]</f>
        <v>0</v>
      </c>
      <c r="J174" s="26" t="str">
        <f>IF(AND(Table2[[#This Row],[STF for ADV]],Table2[[#This Row],[PVP For ADV]],Table2[[#This Row],[On Website]],Table2[[#This Row],[Setup Team Speak]]="Yes"),"Yes","No")</f>
        <v>No</v>
      </c>
    </row>
    <row r="175" spans="2:10">
      <c r="B175" s="24" t="str">
        <f>Table1[[#This Row],[Character name]]</f>
        <v>Mackenzie</v>
      </c>
      <c r="C175" s="25" t="str">
        <f>Table1[[#This Row],[At Handle]]</f>
        <v>lordtitan2</v>
      </c>
      <c r="D175" s="25" t="str">
        <f>Table1[[#This Row],[Fleet Rank]]</f>
        <v>0. Initiate</v>
      </c>
      <c r="E175" s="25">
        <f>Table1[[#This Row],[PVP For ADV]]</f>
        <v>0</v>
      </c>
      <c r="F175" s="25">
        <f>Table1[[#This Row],[STF Lead For ADV]]</f>
        <v>0</v>
      </c>
      <c r="G175" s="25" t="str">
        <f>IF(Table1[[#This Row],[LFC Still Needed For ADV]]&lt;0,"Yes","No")</f>
        <v>No</v>
      </c>
      <c r="H175">
        <f>Table1[[#This Row],[On Website]]</f>
        <v>0</v>
      </c>
      <c r="I175">
        <f>Table1[[#This Row],[Setup Team Speak]]</f>
        <v>0</v>
      </c>
      <c r="J175" s="26" t="str">
        <f>IF(AND(Table2[[#This Row],[STF for ADV]],Table2[[#This Row],[PVP For ADV]],Table2[[#This Row],[On Website]],Table2[[#This Row],[Setup Team Speak]]="Yes"),"Yes","No")</f>
        <v>No</v>
      </c>
    </row>
    <row r="176" spans="2:10">
      <c r="B176" s="24" t="str">
        <f>Table1[[#This Row],[Character name]]</f>
        <v>Claire</v>
      </c>
      <c r="C176" s="25" t="str">
        <f>Table1[[#This Row],[At Handle]]</f>
        <v>Maelstrom04</v>
      </c>
      <c r="D176" s="25" t="str">
        <f>Table1[[#This Row],[Fleet Rank]]</f>
        <v>0. Initiate</v>
      </c>
      <c r="E176" s="25">
        <f>Table1[[#This Row],[PVP For ADV]]</f>
        <v>0</v>
      </c>
      <c r="F176" s="25">
        <f>Table1[[#This Row],[STF Lead For ADV]]</f>
        <v>0</v>
      </c>
      <c r="G176" s="25" t="str">
        <f>IF(Table1[[#This Row],[LFC Still Needed For ADV]]&lt;0,"Yes","No")</f>
        <v>No</v>
      </c>
      <c r="H176">
        <f>Table1[[#This Row],[On Website]]</f>
        <v>0</v>
      </c>
      <c r="I176">
        <f>Table1[[#This Row],[Setup Team Speak]]</f>
        <v>0</v>
      </c>
      <c r="J176" s="26" t="str">
        <f>IF(AND(Table2[[#This Row],[STF for ADV]],Table2[[#This Row],[PVP For ADV]],Table2[[#This Row],[On Website]],Table2[[#This Row],[Setup Team Speak]]="Yes"),"Yes","No")</f>
        <v>No</v>
      </c>
    </row>
    <row r="177" spans="2:10">
      <c r="B177" s="24" t="str">
        <f>Table1[[#This Row],[Character name]]</f>
        <v>tucker</v>
      </c>
      <c r="C177" s="25" t="str">
        <f>Table1[[#This Row],[At Handle]]</f>
        <v>malcom8</v>
      </c>
      <c r="D177" s="25" t="str">
        <f>Table1[[#This Row],[Fleet Rank]]</f>
        <v>0. Initiate</v>
      </c>
      <c r="E177" s="25">
        <f>Table1[[#This Row],[PVP For ADV]]</f>
        <v>0</v>
      </c>
      <c r="F177" s="25">
        <f>Table1[[#This Row],[STF Lead For ADV]]</f>
        <v>0</v>
      </c>
      <c r="G177" s="25" t="str">
        <f>IF(Table1[[#This Row],[LFC Still Needed For ADV]]&lt;0,"Yes","No")</f>
        <v>No</v>
      </c>
      <c r="H177">
        <f>Table1[[#This Row],[On Website]]</f>
        <v>0</v>
      </c>
      <c r="I177">
        <f>Table1[[#This Row],[Setup Team Speak]]</f>
        <v>0</v>
      </c>
      <c r="J177" s="26" t="str">
        <f>IF(AND(Table2[[#This Row],[STF for ADV]],Table2[[#This Row],[PVP For ADV]],Table2[[#This Row],[On Website]],Table2[[#This Row],[Setup Team Speak]]="Yes"),"Yes","No")</f>
        <v>No</v>
      </c>
    </row>
    <row r="178" spans="2:10">
      <c r="B178" s="24" t="str">
        <f>Table1[[#This Row],[Character name]]</f>
        <v>Donovan</v>
      </c>
      <c r="C178" s="25" t="str">
        <f>Table1[[#This Row],[At Handle]]</f>
        <v>Malmagor</v>
      </c>
      <c r="D178" s="25" t="str">
        <f>Table1[[#This Row],[Fleet Rank]]</f>
        <v>1. Junior Member</v>
      </c>
      <c r="E178" s="25">
        <f>Table1[[#This Row],[PVP For ADV]]</f>
        <v>0</v>
      </c>
      <c r="F178" s="25">
        <f>Table1[[#This Row],[STF Lead For ADV]]</f>
        <v>0</v>
      </c>
      <c r="G178" s="25" t="str">
        <f>IF(Table1[[#This Row],[LFC Still Needed For ADV]]&lt;0,"Yes","No")</f>
        <v>No</v>
      </c>
      <c r="H178">
        <f>Table1[[#This Row],[On Website]]</f>
        <v>0</v>
      </c>
      <c r="I178">
        <f>Table1[[#This Row],[Setup Team Speak]]</f>
        <v>0</v>
      </c>
      <c r="J178" s="26" t="str">
        <f>IF(AND(Table2[[#This Row],[STF for ADV]],Table2[[#This Row],[PVP For ADV]],Table2[[#This Row],[On Website]],Table2[[#This Row],[Setup Team Speak]]="Yes"),"Yes","No")</f>
        <v>No</v>
      </c>
    </row>
    <row r="179" spans="2:10">
      <c r="B179" s="24" t="str">
        <f>Table1[[#This Row],[Character name]]</f>
        <v>Mancel</v>
      </c>
      <c r="C179" s="25" t="str">
        <f>Table1[[#This Row],[At Handle]]</f>
        <v>Mancel</v>
      </c>
      <c r="D179" s="25" t="str">
        <f>Table1[[#This Row],[Fleet Rank]]</f>
        <v>0. Initiate</v>
      </c>
      <c r="E179" s="25">
        <f>Table1[[#This Row],[PVP For ADV]]</f>
        <v>0</v>
      </c>
      <c r="F179" s="25">
        <f>Table1[[#This Row],[STF Lead For ADV]]</f>
        <v>0</v>
      </c>
      <c r="G179" s="25" t="str">
        <f>IF(Table1[[#This Row],[LFC Still Needed For ADV]]&lt;0,"Yes","No")</f>
        <v>No</v>
      </c>
      <c r="H179">
        <f>Table1[[#This Row],[On Website]]</f>
        <v>0</v>
      </c>
      <c r="I179">
        <f>Table1[[#This Row],[Setup Team Speak]]</f>
        <v>0</v>
      </c>
      <c r="J179" s="26" t="str">
        <f>IF(AND(Table2[[#This Row],[STF for ADV]],Table2[[#This Row],[PVP For ADV]],Table2[[#This Row],[On Website]],Table2[[#This Row],[Setup Team Speak]]="Yes"),"Yes","No")</f>
        <v>No</v>
      </c>
    </row>
    <row r="180" spans="2:10">
      <c r="B180" s="24" t="str">
        <f>Table1[[#This Row],[Character name]]</f>
        <v>Reaper</v>
      </c>
      <c r="C180" s="25" t="str">
        <f>Table1[[#This Row],[At Handle]]</f>
        <v>marineinspace</v>
      </c>
      <c r="D180" s="25" t="str">
        <f>Table1[[#This Row],[Fleet Rank]]</f>
        <v>0. Initiate</v>
      </c>
      <c r="E180" s="25">
        <f>Table1[[#This Row],[PVP For ADV]]</f>
        <v>0</v>
      </c>
      <c r="F180" s="25">
        <f>Table1[[#This Row],[STF Lead For ADV]]</f>
        <v>0</v>
      </c>
      <c r="G180" s="25" t="str">
        <f>IF(Table1[[#This Row],[LFC Still Needed For ADV]]&lt;0,"Yes","No")</f>
        <v>No</v>
      </c>
      <c r="H180">
        <f>Table1[[#This Row],[On Website]]</f>
        <v>0</v>
      </c>
      <c r="I180">
        <f>Table1[[#This Row],[Setup Team Speak]]</f>
        <v>0</v>
      </c>
      <c r="J180" s="26" t="str">
        <f>IF(AND(Table2[[#This Row],[STF for ADV]],Table2[[#This Row],[PVP For ADV]],Table2[[#This Row],[On Website]],Table2[[#This Row],[Setup Team Speak]]="Yes"),"Yes","No")</f>
        <v>No</v>
      </c>
    </row>
    <row r="181" spans="2:10">
      <c r="B181" s="24" t="str">
        <f>Table1[[#This Row],[Character name]]</f>
        <v>Abraxas</v>
      </c>
      <c r="C181" s="25" t="str">
        <f>Table1[[#This Row],[At Handle]]</f>
        <v>martijn84</v>
      </c>
      <c r="D181" s="25" t="str">
        <f>Table1[[#This Row],[Fleet Rank]]</f>
        <v>0. Initiate</v>
      </c>
      <c r="E181" s="25">
        <f>Table1[[#This Row],[PVP For ADV]]</f>
        <v>0</v>
      </c>
      <c r="F181" s="25">
        <f>Table1[[#This Row],[STF Lead For ADV]]</f>
        <v>0</v>
      </c>
      <c r="G181" s="25" t="str">
        <f>IF(Table1[[#This Row],[LFC Still Needed For ADV]]&lt;0,"Yes","No")</f>
        <v>No</v>
      </c>
      <c r="H181">
        <f>Table1[[#This Row],[On Website]]</f>
        <v>0</v>
      </c>
      <c r="I181">
        <f>Table1[[#This Row],[Setup Team Speak]]</f>
        <v>0</v>
      </c>
      <c r="J181" s="26" t="str">
        <f>IF(AND(Table2[[#This Row],[STF for ADV]],Table2[[#This Row],[PVP For ADV]],Table2[[#This Row],[On Website]],Table2[[#This Row],[Setup Team Speak]]="Yes"),"Yes","No")</f>
        <v>No</v>
      </c>
    </row>
    <row r="182" spans="2:10">
      <c r="B182" s="24" t="str">
        <f>Table1[[#This Row],[Character name]]</f>
        <v>Emerson</v>
      </c>
      <c r="C182" s="25" t="str">
        <f>Table1[[#This Row],[At Handle]]</f>
        <v>Matchoo</v>
      </c>
      <c r="D182" s="25" t="str">
        <f>Table1[[#This Row],[Fleet Rank]]</f>
        <v>3. Senior Member</v>
      </c>
      <c r="E182" s="25">
        <f>Table1[[#This Row],[PVP For ADV]]</f>
        <v>0</v>
      </c>
      <c r="F182" s="25">
        <f>Table1[[#This Row],[STF Lead For ADV]]</f>
        <v>0</v>
      </c>
      <c r="G182" s="25" t="str">
        <f>IF(Table1[[#This Row],[LFC Still Needed For ADV]]&lt;0,"Yes","No")</f>
        <v>No</v>
      </c>
      <c r="H182">
        <f>Table1[[#This Row],[On Website]]</f>
        <v>0</v>
      </c>
      <c r="I182">
        <f>Table1[[#This Row],[Setup Team Speak]]</f>
        <v>0</v>
      </c>
      <c r="J182" s="26" t="str">
        <f>IF(AND(Table2[[#This Row],[STF for ADV]],Table2[[#This Row],[PVP For ADV]],Table2[[#This Row],[On Website]],Table2[[#This Row],[Setup Team Speak]]="Yes"),"Yes","No")</f>
        <v>No</v>
      </c>
    </row>
    <row r="183" spans="2:10">
      <c r="B183" s="24" t="str">
        <f>Table1[[#This Row],[Character name]]</f>
        <v>Blacktree</v>
      </c>
      <c r="C183" s="25" t="str">
        <f>Table1[[#This Row],[At Handle]]</f>
        <v>mblacktree</v>
      </c>
      <c r="D183" s="25" t="str">
        <f>Table1[[#This Row],[Fleet Rank]]</f>
        <v>1. Junior Member</v>
      </c>
      <c r="E183" s="25">
        <f>Table1[[#This Row],[PVP For ADV]]</f>
        <v>0</v>
      </c>
      <c r="F183" s="25">
        <f>Table1[[#This Row],[STF Lead For ADV]]</f>
        <v>0</v>
      </c>
      <c r="G183" s="25" t="str">
        <f>IF(Table1[[#This Row],[LFC Still Needed For ADV]]&lt;0,"Yes","No")</f>
        <v>No</v>
      </c>
      <c r="H183">
        <f>Table1[[#This Row],[On Website]]</f>
        <v>0</v>
      </c>
      <c r="I183">
        <f>Table1[[#This Row],[Setup Team Speak]]</f>
        <v>0</v>
      </c>
      <c r="J183" s="26" t="str">
        <f>IF(AND(Table2[[#This Row],[STF for ADV]],Table2[[#This Row],[PVP For ADV]],Table2[[#This Row],[On Website]],Table2[[#This Row],[Setup Team Speak]]="Yes"),"Yes","No")</f>
        <v>No</v>
      </c>
    </row>
    <row r="184" spans="2:10">
      <c r="B184" s="24" t="str">
        <f>Table1[[#This Row],[Character name]]</f>
        <v>Vito</v>
      </c>
      <c r="C184" s="25" t="str">
        <f>Table1[[#This Row],[At Handle]]</f>
        <v>McNez</v>
      </c>
      <c r="D184" s="25" t="str">
        <f>Table1[[#This Row],[Fleet Rank]]</f>
        <v>0. Initiate</v>
      </c>
      <c r="E184" s="25">
        <f>Table1[[#This Row],[PVP For ADV]]</f>
        <v>0</v>
      </c>
      <c r="F184" s="25">
        <f>Table1[[#This Row],[STF Lead For ADV]]</f>
        <v>0</v>
      </c>
      <c r="G184" s="25" t="str">
        <f>IF(Table1[[#This Row],[LFC Still Needed For ADV]]&lt;0,"Yes","No")</f>
        <v>No</v>
      </c>
      <c r="H184">
        <f>Table1[[#This Row],[On Website]]</f>
        <v>0</v>
      </c>
      <c r="I184">
        <f>Table1[[#This Row],[Setup Team Speak]]</f>
        <v>0</v>
      </c>
      <c r="J184" s="26" t="str">
        <f>IF(AND(Table2[[#This Row],[STF for ADV]],Table2[[#This Row],[PVP For ADV]],Table2[[#This Row],[On Website]],Table2[[#This Row],[Setup Team Speak]]="Yes"),"Yes","No")</f>
        <v>No</v>
      </c>
    </row>
    <row r="185" spans="2:10">
      <c r="B185" s="24" t="str">
        <f>Table1[[#This Row],[Character name]]</f>
        <v>Torias Dax</v>
      </c>
      <c r="C185" s="25" t="str">
        <f>Table1[[#This Row],[At Handle]]</f>
        <v>Meliav</v>
      </c>
      <c r="D185" s="25" t="str">
        <f>Table1[[#This Row],[Fleet Rank]]</f>
        <v>2. Member</v>
      </c>
      <c r="E185" s="25">
        <f>Table1[[#This Row],[PVP For ADV]]</f>
        <v>0</v>
      </c>
      <c r="F185" s="25">
        <f>Table1[[#This Row],[STF Lead For ADV]]</f>
        <v>0</v>
      </c>
      <c r="G185" s="25" t="str">
        <f>IF(Table1[[#This Row],[LFC Still Needed For ADV]]&lt;0,"Yes","No")</f>
        <v>No</v>
      </c>
      <c r="H185">
        <f>Table1[[#This Row],[On Website]]</f>
        <v>0</v>
      </c>
      <c r="I185">
        <f>Table1[[#This Row],[Setup Team Speak]]</f>
        <v>0</v>
      </c>
      <c r="J185" s="26" t="str">
        <f>IF(AND(Table2[[#This Row],[STF for ADV]],Table2[[#This Row],[PVP For ADV]],Table2[[#This Row],[On Website]],Table2[[#This Row],[Setup Team Speak]]="Yes"),"Yes","No")</f>
        <v>No</v>
      </c>
    </row>
    <row r="186" spans="2:10">
      <c r="B186" s="24" t="str">
        <f>Table1[[#This Row],[Character name]]</f>
        <v>Victor Daywalker</v>
      </c>
      <c r="C186" s="25" t="str">
        <f>Table1[[#This Row],[At Handle]]</f>
        <v>Meliav</v>
      </c>
      <c r="D186" s="25" t="str">
        <f>Table1[[#This Row],[Fleet Rank]]</f>
        <v>2. Member</v>
      </c>
      <c r="E186" s="25">
        <f>Table1[[#This Row],[PVP For ADV]]</f>
        <v>0</v>
      </c>
      <c r="F186" s="25">
        <f>Table1[[#This Row],[STF Lead For ADV]]</f>
        <v>0</v>
      </c>
      <c r="G186" s="25" t="str">
        <f>IF(Table1[[#This Row],[LFC Still Needed For ADV]]&lt;0,"Yes","No")</f>
        <v>No</v>
      </c>
      <c r="H186">
        <f>Table1[[#This Row],[On Website]]</f>
        <v>0</v>
      </c>
      <c r="I186">
        <f>Table1[[#This Row],[Setup Team Speak]]</f>
        <v>0</v>
      </c>
      <c r="J186" s="26" t="str">
        <f>IF(AND(Table2[[#This Row],[STF for ADV]],Table2[[#This Row],[PVP For ADV]],Table2[[#This Row],[On Website]],Table2[[#This Row],[Setup Team Speak]]="Yes"),"Yes","No")</f>
        <v>No</v>
      </c>
    </row>
    <row r="187" spans="2:10">
      <c r="B187" s="24" t="str">
        <f>Table1[[#This Row],[Character name]]</f>
        <v>Deimos</v>
      </c>
      <c r="C187" s="25" t="str">
        <f>Table1[[#This Row],[At Handle]]</f>
        <v>Messmint</v>
      </c>
      <c r="D187" s="25" t="str">
        <f>Table1[[#This Row],[Fleet Rank]]</f>
        <v>4. Consul Initiate</v>
      </c>
      <c r="E187" s="25">
        <f>Table1[[#This Row],[PVP For ADV]]</f>
        <v>0</v>
      </c>
      <c r="F187" s="25">
        <f>Table1[[#This Row],[STF Lead For ADV]]</f>
        <v>0</v>
      </c>
      <c r="G187" s="25" t="str">
        <f>IF(Table1[[#This Row],[LFC Still Needed For ADV]]&lt;0,"Yes","No")</f>
        <v>Yes</v>
      </c>
      <c r="H187">
        <f>Table1[[#This Row],[On Website]]</f>
        <v>0</v>
      </c>
      <c r="I187">
        <f>Table1[[#This Row],[Setup Team Speak]]</f>
        <v>0</v>
      </c>
      <c r="J187" s="26" t="str">
        <f>IF(AND(Table2[[#This Row],[STF for ADV]],Table2[[#This Row],[PVP For ADV]],Table2[[#This Row],[On Website]],Table2[[#This Row],[Setup Team Speak]]="Yes"),"Yes","No")</f>
        <v>No</v>
      </c>
    </row>
    <row r="188" spans="2:10">
      <c r="B188" s="24" t="str">
        <f>Table1[[#This Row],[Character name]]</f>
        <v>The Doctor</v>
      </c>
      <c r="C188" s="25" t="str">
        <f>Table1[[#This Row],[At Handle]]</f>
        <v>Messmint</v>
      </c>
      <c r="D188" s="25" t="str">
        <f>Table1[[#This Row],[Fleet Rank]]</f>
        <v>4. Consul Initiate</v>
      </c>
      <c r="E188" s="25">
        <f>Table1[[#This Row],[PVP For ADV]]</f>
        <v>0</v>
      </c>
      <c r="F188" s="25">
        <f>Table1[[#This Row],[STF Lead For ADV]]</f>
        <v>0</v>
      </c>
      <c r="G188" s="25" t="str">
        <f>IF(Table1[[#This Row],[LFC Still Needed For ADV]]&lt;0,"Yes","No")</f>
        <v>Yes</v>
      </c>
      <c r="H188">
        <f>Table1[[#This Row],[On Website]]</f>
        <v>0</v>
      </c>
      <c r="I188">
        <f>Table1[[#This Row],[Setup Team Speak]]</f>
        <v>0</v>
      </c>
      <c r="J188" s="26" t="str">
        <f>IF(AND(Table2[[#This Row],[STF for ADV]],Table2[[#This Row],[PVP For ADV]],Table2[[#This Row],[On Website]],Table2[[#This Row],[Setup Team Speak]]="Yes"),"Yes","No")</f>
        <v>No</v>
      </c>
    </row>
    <row r="189" spans="2:10">
      <c r="B189" s="24" t="str">
        <f>Table1[[#This Row],[Character name]]</f>
        <v>Wienerblut</v>
      </c>
      <c r="C189" s="25" t="str">
        <f>Table1[[#This Row],[At Handle]]</f>
        <v>Messmint</v>
      </c>
      <c r="D189" s="25" t="str">
        <f>Table1[[#This Row],[Fleet Rank]]</f>
        <v>4. Consul Initiate</v>
      </c>
      <c r="E189" s="25">
        <f>Table1[[#This Row],[PVP For ADV]]</f>
        <v>0</v>
      </c>
      <c r="F189" s="25">
        <f>Table1[[#This Row],[STF Lead For ADV]]</f>
        <v>0</v>
      </c>
      <c r="G189" s="25" t="str">
        <f>IF(Table1[[#This Row],[LFC Still Needed For ADV]]&lt;0,"Yes","No")</f>
        <v>Yes</v>
      </c>
      <c r="H189">
        <f>Table1[[#This Row],[On Website]]</f>
        <v>0</v>
      </c>
      <c r="I189">
        <f>Table1[[#This Row],[Setup Team Speak]]</f>
        <v>0</v>
      </c>
      <c r="J189" s="26" t="str">
        <f>IF(AND(Table2[[#This Row],[STF for ADV]],Table2[[#This Row],[PVP For ADV]],Table2[[#This Row],[On Website]],Table2[[#This Row],[Setup Team Speak]]="Yes"),"Yes","No")</f>
        <v>No</v>
      </c>
    </row>
    <row r="190" spans="2:10">
      <c r="B190" s="24" t="str">
        <f>Table1[[#This Row],[Character name]]</f>
        <v>Michael</v>
      </c>
      <c r="C190" s="25" t="str">
        <f>Table1[[#This Row],[At Handle]]</f>
        <v>mic_of_orion</v>
      </c>
      <c r="D190" s="25" t="str">
        <f>Table1[[#This Row],[Fleet Rank]]</f>
        <v>0. Initiate</v>
      </c>
      <c r="E190" s="25">
        <f>Table1[[#This Row],[PVP For ADV]]</f>
        <v>0</v>
      </c>
      <c r="F190" s="25">
        <f>Table1[[#This Row],[STF Lead For ADV]]</f>
        <v>0</v>
      </c>
      <c r="G190" s="25" t="str">
        <f>IF(Table1[[#This Row],[LFC Still Needed For ADV]]&lt;0,"Yes","No")</f>
        <v>No</v>
      </c>
      <c r="H190">
        <f>Table1[[#This Row],[On Website]]</f>
        <v>0</v>
      </c>
      <c r="I190">
        <f>Table1[[#This Row],[Setup Team Speak]]</f>
        <v>0</v>
      </c>
      <c r="J190" s="26" t="str">
        <f>IF(AND(Table2[[#This Row],[STF for ADV]],Table2[[#This Row],[PVP For ADV]],Table2[[#This Row],[On Website]],Table2[[#This Row],[Setup Team Speak]]="Yes"),"Yes","No")</f>
        <v>No</v>
      </c>
    </row>
    <row r="191" spans="2:10">
      <c r="B191" s="24" t="str">
        <f>Table1[[#This Row],[Character name]]</f>
        <v>Mickalie</v>
      </c>
      <c r="C191" s="25" t="str">
        <f>Table1[[#This Row],[At Handle]]</f>
        <v>Mickalie</v>
      </c>
      <c r="D191" s="25" t="str">
        <f>Table1[[#This Row],[Fleet Rank]]</f>
        <v>1. Junior Member</v>
      </c>
      <c r="E191" s="25">
        <f>Table1[[#This Row],[PVP For ADV]]</f>
        <v>0</v>
      </c>
      <c r="F191" s="25">
        <f>Table1[[#This Row],[STF Lead For ADV]]</f>
        <v>0</v>
      </c>
      <c r="G191" s="25" t="str">
        <f>IF(Table1[[#This Row],[LFC Still Needed For ADV]]&lt;0,"Yes","No")</f>
        <v>No</v>
      </c>
      <c r="H191">
        <f>Table1[[#This Row],[On Website]]</f>
        <v>0</v>
      </c>
      <c r="I191">
        <f>Table1[[#This Row],[Setup Team Speak]]</f>
        <v>0</v>
      </c>
      <c r="J191" s="26" t="str">
        <f>IF(AND(Table2[[#This Row],[STF for ADV]],Table2[[#This Row],[PVP For ADV]],Table2[[#This Row],[On Website]],Table2[[#This Row],[Setup Team Speak]]="Yes"),"Yes","No")</f>
        <v>No</v>
      </c>
    </row>
    <row r="192" spans="2:10">
      <c r="B192" s="24" t="str">
        <f>Table1[[#This Row],[Character name]]</f>
        <v>Bertinelli</v>
      </c>
      <c r="C192" s="25" t="str">
        <f>Table1[[#This Row],[At Handle]]</f>
        <v>Mossimo_Barbarossa</v>
      </c>
      <c r="D192" s="25" t="str">
        <f>Table1[[#This Row],[Fleet Rank]]</f>
        <v>0. Initiate</v>
      </c>
      <c r="E192" s="25">
        <f>Table1[[#This Row],[PVP For ADV]]</f>
        <v>0</v>
      </c>
      <c r="F192" s="25">
        <f>Table1[[#This Row],[STF Lead For ADV]]</f>
        <v>0</v>
      </c>
      <c r="G192" s="25" t="str">
        <f>IF(Table1[[#This Row],[LFC Still Needed For ADV]]&lt;0,"Yes","No")</f>
        <v>No</v>
      </c>
      <c r="H192">
        <f>Table1[[#This Row],[On Website]]</f>
        <v>0</v>
      </c>
      <c r="I192">
        <f>Table1[[#This Row],[Setup Team Speak]]</f>
        <v>0</v>
      </c>
      <c r="J192" s="26" t="str">
        <f>IF(AND(Table2[[#This Row],[STF for ADV]],Table2[[#This Row],[PVP For ADV]],Table2[[#This Row],[On Website]],Table2[[#This Row],[Setup Team Speak]]="Yes"),"Yes","No")</f>
        <v>No</v>
      </c>
    </row>
    <row r="193" spans="2:10">
      <c r="B193" s="24" t="str">
        <f>Table1[[#This Row],[Character name]]</f>
        <v>Douglas</v>
      </c>
      <c r="C193" s="25" t="str">
        <f>Table1[[#This Row],[At Handle]]</f>
        <v>Mossimo_Barbarossa</v>
      </c>
      <c r="D193" s="25" t="str">
        <f>Table1[[#This Row],[Fleet Rank]]</f>
        <v>0. Initiate</v>
      </c>
      <c r="E193" s="25">
        <f>Table1[[#This Row],[PVP For ADV]]</f>
        <v>0</v>
      </c>
      <c r="F193" s="25">
        <f>Table1[[#This Row],[STF Lead For ADV]]</f>
        <v>0</v>
      </c>
      <c r="G193" s="25" t="str">
        <f>IF(Table1[[#This Row],[LFC Still Needed For ADV]]&lt;0,"Yes","No")</f>
        <v>No</v>
      </c>
      <c r="H193">
        <f>Table1[[#This Row],[On Website]]</f>
        <v>0</v>
      </c>
      <c r="I193">
        <f>Table1[[#This Row],[Setup Team Speak]]</f>
        <v>0</v>
      </c>
      <c r="J193" s="26" t="str">
        <f>IF(AND(Table2[[#This Row],[STF for ADV]],Table2[[#This Row],[PVP For ADV]],Table2[[#This Row],[On Website]],Table2[[#This Row],[Setup Team Speak]]="Yes"),"Yes","No")</f>
        <v>No</v>
      </c>
    </row>
    <row r="194" spans="2:10">
      <c r="B194" s="24" t="str">
        <f>Table1[[#This Row],[Character name]]</f>
        <v>Keana</v>
      </c>
      <c r="C194" s="25" t="str">
        <f>Table1[[#This Row],[At Handle]]</f>
        <v>Mossimo_Barbarossa</v>
      </c>
      <c r="D194" s="25" t="str">
        <f>Table1[[#This Row],[Fleet Rank]]</f>
        <v>0. Initiate</v>
      </c>
      <c r="E194" s="25">
        <f>Table1[[#This Row],[PVP For ADV]]</f>
        <v>0</v>
      </c>
      <c r="F194" s="25">
        <f>Table1[[#This Row],[STF Lead For ADV]]</f>
        <v>0</v>
      </c>
      <c r="G194" s="25" t="str">
        <f>IF(Table1[[#This Row],[LFC Still Needed For ADV]]&lt;0,"Yes","No")</f>
        <v>No</v>
      </c>
      <c r="H194">
        <f>Table1[[#This Row],[On Website]]</f>
        <v>0</v>
      </c>
      <c r="I194">
        <f>Table1[[#This Row],[Setup Team Speak]]</f>
        <v>0</v>
      </c>
      <c r="J194" s="26" t="str">
        <f>IF(AND(Table2[[#This Row],[STF for ADV]],Table2[[#This Row],[PVP For ADV]],Table2[[#This Row],[On Website]],Table2[[#This Row],[Setup Team Speak]]="Yes"),"Yes","No")</f>
        <v>No</v>
      </c>
    </row>
    <row r="195" spans="2:10">
      <c r="B195" s="24" t="str">
        <f>Table1[[#This Row],[Character name]]</f>
        <v>Mossimo</v>
      </c>
      <c r="C195" s="25" t="str">
        <f>Table1[[#This Row],[At Handle]]</f>
        <v>Mossimo_Barbarossa</v>
      </c>
      <c r="D195" s="25" t="str">
        <f>Table1[[#This Row],[Fleet Rank]]</f>
        <v>0. Initiate</v>
      </c>
      <c r="E195" s="25">
        <f>Table1[[#This Row],[PVP For ADV]]</f>
        <v>0</v>
      </c>
      <c r="F195" s="25">
        <f>Table1[[#This Row],[STF Lead For ADV]]</f>
        <v>0</v>
      </c>
      <c r="G195" s="25" t="str">
        <f>IF(Table1[[#This Row],[LFC Still Needed For ADV]]&lt;0,"Yes","No")</f>
        <v>No</v>
      </c>
      <c r="H195">
        <f>Table1[[#This Row],[On Website]]</f>
        <v>0</v>
      </c>
      <c r="I195">
        <f>Table1[[#This Row],[Setup Team Speak]]</f>
        <v>0</v>
      </c>
      <c r="J195" s="26" t="str">
        <f>IF(AND(Table2[[#This Row],[STF for ADV]],Table2[[#This Row],[PVP For ADV]],Table2[[#This Row],[On Website]],Table2[[#This Row],[Setup Team Speak]]="Yes"),"Yes","No")</f>
        <v>No</v>
      </c>
    </row>
    <row r="196" spans="2:10">
      <c r="B196" s="24" t="str">
        <f>Table1[[#This Row],[Character name]]</f>
        <v>Hayden</v>
      </c>
      <c r="C196" s="25" t="str">
        <f>Table1[[#This Row],[At Handle]]</f>
        <v>mosskiller96</v>
      </c>
      <c r="D196" s="25" t="str">
        <f>Table1[[#This Row],[Fleet Rank]]</f>
        <v>0. Initiate</v>
      </c>
      <c r="E196" s="25">
        <f>Table1[[#This Row],[PVP For ADV]]</f>
        <v>0</v>
      </c>
      <c r="F196" s="25">
        <f>Table1[[#This Row],[STF Lead For ADV]]</f>
        <v>0</v>
      </c>
      <c r="G196" s="25" t="str">
        <f>IF(Table1[[#This Row],[LFC Still Needed For ADV]]&lt;0,"Yes","No")</f>
        <v>No</v>
      </c>
      <c r="H196">
        <f>Table1[[#This Row],[On Website]]</f>
        <v>0</v>
      </c>
      <c r="I196">
        <f>Table1[[#This Row],[Setup Team Speak]]</f>
        <v>0</v>
      </c>
      <c r="J196" s="26" t="str">
        <f>IF(AND(Table2[[#This Row],[STF for ADV]],Table2[[#This Row],[PVP For ADV]],Table2[[#This Row],[On Website]],Table2[[#This Row],[Setup Team Speak]]="Yes"),"Yes","No")</f>
        <v>No</v>
      </c>
    </row>
    <row r="197" spans="2:10">
      <c r="B197" s="24" t="str">
        <f>Table1[[#This Row],[Character name]]</f>
        <v>Karela SCI</v>
      </c>
      <c r="C197" s="25" t="str">
        <f>Table1[[#This Row],[At Handle]]</f>
        <v>Mrs.Oster</v>
      </c>
      <c r="D197" s="25" t="str">
        <f>Table1[[#This Row],[Fleet Rank]]</f>
        <v>0. Initiate</v>
      </c>
      <c r="E197" s="25">
        <f>Table1[[#This Row],[PVP For ADV]]</f>
        <v>0</v>
      </c>
      <c r="F197" s="25">
        <f>Table1[[#This Row],[STF Lead For ADV]]</f>
        <v>0</v>
      </c>
      <c r="G197" s="25" t="str">
        <f>IF(Table1[[#This Row],[LFC Still Needed For ADV]]&lt;0,"Yes","No")</f>
        <v>No</v>
      </c>
      <c r="H197">
        <f>Table1[[#This Row],[On Website]]</f>
        <v>0</v>
      </c>
      <c r="I197">
        <f>Table1[[#This Row],[Setup Team Speak]]</f>
        <v>0</v>
      </c>
      <c r="J197" s="26" t="str">
        <f>IF(AND(Table2[[#This Row],[STF for ADV]],Table2[[#This Row],[PVP For ADV]],Table2[[#This Row],[On Website]],Table2[[#This Row],[Setup Team Speak]]="Yes"),"Yes","No")</f>
        <v>No</v>
      </c>
    </row>
    <row r="198" spans="2:10">
      <c r="B198" s="24" t="str">
        <f>Table1[[#This Row],[Character name]]</f>
        <v>Nika</v>
      </c>
      <c r="C198" s="25" t="str">
        <f>Table1[[#This Row],[At Handle]]</f>
        <v>Musashi_X</v>
      </c>
      <c r="D198" s="25" t="str">
        <f>Table1[[#This Row],[Fleet Rank]]</f>
        <v>0. Initiate</v>
      </c>
      <c r="E198" s="25">
        <f>Table1[[#This Row],[PVP For ADV]]</f>
        <v>0</v>
      </c>
      <c r="F198" s="25">
        <f>Table1[[#This Row],[STF Lead For ADV]]</f>
        <v>0</v>
      </c>
      <c r="G198" s="25" t="str">
        <f>IF(Table1[[#This Row],[LFC Still Needed For ADV]]&lt;0,"Yes","No")</f>
        <v>No</v>
      </c>
      <c r="H198">
        <f>Table1[[#This Row],[On Website]]</f>
        <v>0</v>
      </c>
      <c r="I198">
        <f>Table1[[#This Row],[Setup Team Speak]]</f>
        <v>0</v>
      </c>
      <c r="J198" s="26" t="str">
        <f>IF(AND(Table2[[#This Row],[STF for ADV]],Table2[[#This Row],[PVP For ADV]],Table2[[#This Row],[On Website]],Table2[[#This Row],[Setup Team Speak]]="Yes"),"Yes","No")</f>
        <v>No</v>
      </c>
    </row>
    <row r="199" spans="2:10">
      <c r="B199" s="24" t="str">
        <f>Table1[[#This Row],[Character name]]</f>
        <v>Adam</v>
      </c>
      <c r="C199" s="25" t="str">
        <f>Table1[[#This Row],[At Handle]]</f>
        <v>neoadam</v>
      </c>
      <c r="D199" s="25" t="str">
        <f>Table1[[#This Row],[Fleet Rank]]</f>
        <v>0. Initiate</v>
      </c>
      <c r="E199" s="25">
        <f>Table1[[#This Row],[PVP For ADV]]</f>
        <v>0</v>
      </c>
      <c r="F199" s="25">
        <f>Table1[[#This Row],[STF Lead For ADV]]</f>
        <v>0</v>
      </c>
      <c r="G199" s="25" t="str">
        <f>IF(Table1[[#This Row],[LFC Still Needed For ADV]]&lt;0,"Yes","No")</f>
        <v>No</v>
      </c>
      <c r="H199">
        <f>Table1[[#This Row],[On Website]]</f>
        <v>0</v>
      </c>
      <c r="I199">
        <f>Table1[[#This Row],[Setup Team Speak]]</f>
        <v>0</v>
      </c>
      <c r="J199" s="26" t="str">
        <f>IF(AND(Table2[[#This Row],[STF for ADV]],Table2[[#This Row],[PVP For ADV]],Table2[[#This Row],[On Website]],Table2[[#This Row],[Setup Team Speak]]="Yes"),"Yes","No")</f>
        <v>No</v>
      </c>
    </row>
    <row r="200" spans="2:10">
      <c r="B200" s="24" t="str">
        <f>Table1[[#This Row],[Character name]]</f>
        <v>Kitty</v>
      </c>
      <c r="C200" s="25" t="str">
        <f>Table1[[#This Row],[At Handle]]</f>
        <v>nn87</v>
      </c>
      <c r="D200" s="25" t="str">
        <f>Table1[[#This Row],[Fleet Rank]]</f>
        <v>0. Initiate</v>
      </c>
      <c r="E200" s="25">
        <f>Table1[[#This Row],[PVP For ADV]]</f>
        <v>0</v>
      </c>
      <c r="F200" s="25">
        <f>Table1[[#This Row],[STF Lead For ADV]]</f>
        <v>0</v>
      </c>
      <c r="G200" s="25" t="str">
        <f>IF(Table1[[#This Row],[LFC Still Needed For ADV]]&lt;0,"Yes","No")</f>
        <v>No</v>
      </c>
      <c r="H200">
        <f>Table1[[#This Row],[On Website]]</f>
        <v>0</v>
      </c>
      <c r="I200">
        <f>Table1[[#This Row],[Setup Team Speak]]</f>
        <v>0</v>
      </c>
      <c r="J200" s="26" t="str">
        <f>IF(AND(Table2[[#This Row],[STF for ADV]],Table2[[#This Row],[PVP For ADV]],Table2[[#This Row],[On Website]],Table2[[#This Row],[Setup Team Speak]]="Yes"),"Yes","No")</f>
        <v>No</v>
      </c>
    </row>
    <row r="201" spans="2:10">
      <c r="B201" s="24" t="str">
        <f>Table1[[#This Row],[Character name]]</f>
        <v>Kelway</v>
      </c>
      <c r="C201" s="25" t="str">
        <f>Table1[[#This Row],[At Handle]]</f>
        <v>nodeluk</v>
      </c>
      <c r="D201" s="25" t="str">
        <f>Table1[[#This Row],[Fleet Rank]]</f>
        <v>0. Initiate</v>
      </c>
      <c r="E201" s="25">
        <f>Table1[[#This Row],[PVP For ADV]]</f>
        <v>0</v>
      </c>
      <c r="F201" s="25">
        <f>Table1[[#This Row],[STF Lead For ADV]]</f>
        <v>0</v>
      </c>
      <c r="G201" s="25" t="str">
        <f>IF(Table1[[#This Row],[LFC Still Needed For ADV]]&lt;0,"Yes","No")</f>
        <v>No</v>
      </c>
      <c r="H201">
        <f>Table1[[#This Row],[On Website]]</f>
        <v>0</v>
      </c>
      <c r="I201">
        <f>Table1[[#This Row],[Setup Team Speak]]</f>
        <v>0</v>
      </c>
      <c r="J201" s="26" t="str">
        <f>IF(AND(Table2[[#This Row],[STF for ADV]],Table2[[#This Row],[PVP For ADV]],Table2[[#This Row],[On Website]],Table2[[#This Row],[Setup Team Speak]]="Yes"),"Yes","No")</f>
        <v>No</v>
      </c>
    </row>
    <row r="202" spans="2:10">
      <c r="B202" s="24" t="str">
        <f>Table1[[#This Row],[Character name]]</f>
        <v>Gothar</v>
      </c>
      <c r="C202" s="25" t="str">
        <f>Table1[[#This Row],[At Handle]]</f>
        <v>ntup1234</v>
      </c>
      <c r="D202" s="25" t="str">
        <f>Table1[[#This Row],[Fleet Rank]]</f>
        <v>0. Initiate</v>
      </c>
      <c r="E202" s="25">
        <f>Table1[[#This Row],[PVP For ADV]]</f>
        <v>0</v>
      </c>
      <c r="F202" s="25">
        <f>Table1[[#This Row],[STF Lead For ADV]]</f>
        <v>0</v>
      </c>
      <c r="G202" s="25" t="str">
        <f>IF(Table1[[#This Row],[LFC Still Needed For ADV]]&lt;0,"Yes","No")</f>
        <v>No</v>
      </c>
      <c r="H202">
        <f>Table1[[#This Row],[On Website]]</f>
        <v>0</v>
      </c>
      <c r="I202">
        <f>Table1[[#This Row],[Setup Team Speak]]</f>
        <v>0</v>
      </c>
      <c r="J202" s="26" t="str">
        <f>IF(AND(Table2[[#This Row],[STF for ADV]],Table2[[#This Row],[PVP For ADV]],Table2[[#This Row],[On Website]],Table2[[#This Row],[Setup Team Speak]]="Yes"),"Yes","No")</f>
        <v>No</v>
      </c>
    </row>
    <row r="203" spans="2:10">
      <c r="B203" s="24" t="str">
        <f>Table1[[#This Row],[Character name]]</f>
        <v>Pahis La Forge</v>
      </c>
      <c r="C203" s="25" t="str">
        <f>Table1[[#This Row],[At Handle]]</f>
        <v>pahislaforge</v>
      </c>
      <c r="D203" s="25" t="str">
        <f>Table1[[#This Row],[Fleet Rank]]</f>
        <v>0. Initiate</v>
      </c>
      <c r="E203" s="25">
        <f>Table1[[#This Row],[PVP For ADV]]</f>
        <v>0</v>
      </c>
      <c r="F203" s="25">
        <f>Table1[[#This Row],[STF Lead For ADV]]</f>
        <v>0</v>
      </c>
      <c r="G203" s="25" t="str">
        <f>IF(Table1[[#This Row],[LFC Still Needed For ADV]]&lt;0,"Yes","No")</f>
        <v>No</v>
      </c>
      <c r="H203">
        <f>Table1[[#This Row],[On Website]]</f>
        <v>0</v>
      </c>
      <c r="I203">
        <f>Table1[[#This Row],[Setup Team Speak]]</f>
        <v>0</v>
      </c>
      <c r="J203" s="26" t="str">
        <f>IF(AND(Table2[[#This Row],[STF for ADV]],Table2[[#This Row],[PVP For ADV]],Table2[[#This Row],[On Website]],Table2[[#This Row],[Setup Team Speak]]="Yes"),"Yes","No")</f>
        <v>No</v>
      </c>
    </row>
    <row r="204" spans="2:10">
      <c r="B204" s="24" t="str">
        <f>Table1[[#This Row],[Character name]]</f>
        <v>Keili</v>
      </c>
      <c r="C204" s="25" t="str">
        <f>Table1[[#This Row],[At Handle]]</f>
        <v>PaintedWing</v>
      </c>
      <c r="D204" s="25" t="str">
        <f>Table1[[#This Row],[Fleet Rank]]</f>
        <v>0. Initiate</v>
      </c>
      <c r="E204" s="25">
        <f>Table1[[#This Row],[PVP For ADV]]</f>
        <v>0</v>
      </c>
      <c r="F204" s="25">
        <f>Table1[[#This Row],[STF Lead For ADV]]</f>
        <v>0</v>
      </c>
      <c r="G204" s="25" t="str">
        <f>IF(Table1[[#This Row],[LFC Still Needed For ADV]]&lt;0,"Yes","No")</f>
        <v>No</v>
      </c>
      <c r="H204">
        <f>Table1[[#This Row],[On Website]]</f>
        <v>0</v>
      </c>
      <c r="I204">
        <f>Table1[[#This Row],[Setup Team Speak]]</f>
        <v>0</v>
      </c>
      <c r="J204" s="26" t="str">
        <f>IF(AND(Table2[[#This Row],[STF for ADV]],Table2[[#This Row],[PVP For ADV]],Table2[[#This Row],[On Website]],Table2[[#This Row],[Setup Team Speak]]="Yes"),"Yes","No")</f>
        <v>No</v>
      </c>
    </row>
    <row r="205" spans="2:10">
      <c r="B205" s="24" t="str">
        <f>Table1[[#This Row],[Character name]]</f>
        <v>Jonathan Donistan</v>
      </c>
      <c r="C205" s="25" t="str">
        <f>Table1[[#This Row],[At Handle]]</f>
        <v>pandomoniums</v>
      </c>
      <c r="D205" s="25" t="str">
        <f>Table1[[#This Row],[Fleet Rank]]</f>
        <v>0. Initiate</v>
      </c>
      <c r="E205" s="25">
        <f>Table1[[#This Row],[PVP For ADV]]</f>
        <v>0</v>
      </c>
      <c r="F205" s="25">
        <f>Table1[[#This Row],[STF Lead For ADV]]</f>
        <v>0</v>
      </c>
      <c r="G205" s="25" t="str">
        <f>IF(Table1[[#This Row],[LFC Still Needed For ADV]]&lt;0,"Yes","No")</f>
        <v>No</v>
      </c>
      <c r="H205">
        <f>Table1[[#This Row],[On Website]]</f>
        <v>0</v>
      </c>
      <c r="I205">
        <f>Table1[[#This Row],[Setup Team Speak]]</f>
        <v>0</v>
      </c>
      <c r="J205" s="26" t="str">
        <f>IF(AND(Table2[[#This Row],[STF for ADV]],Table2[[#This Row],[PVP For ADV]],Table2[[#This Row],[On Website]],Table2[[#This Row],[Setup Team Speak]]="Yes"),"Yes","No")</f>
        <v>No</v>
      </c>
    </row>
    <row r="206" spans="2:10">
      <c r="B206" s="24" t="str">
        <f>Table1[[#This Row],[Character name]]</f>
        <v>Qwell</v>
      </c>
      <c r="C206" s="25" t="str">
        <f>Table1[[#This Row],[At Handle]]</f>
        <v>PhatStar</v>
      </c>
      <c r="D206" s="25" t="str">
        <f>Table1[[#This Row],[Fleet Rank]]</f>
        <v>1. Junior Member</v>
      </c>
      <c r="E206" s="25">
        <f>Table1[[#This Row],[PVP For ADV]]</f>
        <v>0</v>
      </c>
      <c r="F206" s="25">
        <f>Table1[[#This Row],[STF Lead For ADV]]</f>
        <v>0</v>
      </c>
      <c r="G206" s="25" t="str">
        <f>IF(Table1[[#This Row],[LFC Still Needed For ADV]]&lt;0,"Yes","No")</f>
        <v>No</v>
      </c>
      <c r="H206">
        <f>Table1[[#This Row],[On Website]]</f>
        <v>0</v>
      </c>
      <c r="I206">
        <f>Table1[[#This Row],[Setup Team Speak]]</f>
        <v>0</v>
      </c>
      <c r="J206" s="26" t="str">
        <f>IF(AND(Table2[[#This Row],[STF for ADV]],Table2[[#This Row],[PVP For ADV]],Table2[[#This Row],[On Website]],Table2[[#This Row],[Setup Team Speak]]="Yes"),"Yes","No")</f>
        <v>No</v>
      </c>
    </row>
    <row r="207" spans="2:10">
      <c r="B207" s="24" t="str">
        <f>Table1[[#This Row],[Character name]]</f>
        <v>Nivasyth</v>
      </c>
      <c r="C207" s="25" t="str">
        <f>Table1[[#This Row],[At Handle]]</f>
        <v>PhilCK</v>
      </c>
      <c r="D207" s="25" t="str">
        <f>Table1[[#This Row],[Fleet Rank]]</f>
        <v>6. Senior Council</v>
      </c>
      <c r="E207" s="25">
        <f>Table1[[#This Row],[PVP For ADV]]</f>
        <v>0</v>
      </c>
      <c r="F207" s="25">
        <f>Table1[[#This Row],[STF Lead For ADV]]</f>
        <v>0</v>
      </c>
      <c r="G207" s="25" t="str">
        <f>IF(Table1[[#This Row],[LFC Still Needed For ADV]]&lt;0,"Yes","No")</f>
        <v>Yes</v>
      </c>
      <c r="H207">
        <f>Table1[[#This Row],[On Website]]</f>
        <v>0</v>
      </c>
      <c r="I207">
        <f>Table1[[#This Row],[Setup Team Speak]]</f>
        <v>0</v>
      </c>
      <c r="J207" s="26" t="str">
        <f>IF(AND(Table2[[#This Row],[STF for ADV]],Table2[[#This Row],[PVP For ADV]],Table2[[#This Row],[On Website]],Table2[[#This Row],[Setup Team Speak]]="Yes"),"Yes","No")</f>
        <v>No</v>
      </c>
    </row>
    <row r="208" spans="2:10">
      <c r="B208" s="24" t="str">
        <f>Table1[[#This Row],[Character name]]</f>
        <v>Reilly</v>
      </c>
      <c r="C208" s="25" t="str">
        <f>Table1[[#This Row],[At Handle]]</f>
        <v>PhilCK</v>
      </c>
      <c r="D208" s="25" t="str">
        <f>Table1[[#This Row],[Fleet Rank]]</f>
        <v>6. Senior Council</v>
      </c>
      <c r="E208" s="25">
        <f>Table1[[#This Row],[PVP For ADV]]</f>
        <v>0</v>
      </c>
      <c r="F208" s="25">
        <f>Table1[[#This Row],[STF Lead For ADV]]</f>
        <v>0</v>
      </c>
      <c r="G208" s="25" t="str">
        <f>IF(Table1[[#This Row],[LFC Still Needed For ADV]]&lt;0,"Yes","No")</f>
        <v>Yes</v>
      </c>
      <c r="H208">
        <f>Table1[[#This Row],[On Website]]</f>
        <v>0</v>
      </c>
      <c r="I208">
        <f>Table1[[#This Row],[Setup Team Speak]]</f>
        <v>0</v>
      </c>
      <c r="J208" s="26" t="str">
        <f>IF(AND(Table2[[#This Row],[STF for ADV]],Table2[[#This Row],[PVP For ADV]],Table2[[#This Row],[On Website]],Table2[[#This Row],[Setup Team Speak]]="Yes"),"Yes","No")</f>
        <v>No</v>
      </c>
    </row>
    <row r="209" spans="2:10">
      <c r="B209" s="24" t="str">
        <f>Table1[[#This Row],[Character name]]</f>
        <v>Sar</v>
      </c>
      <c r="C209" s="25" t="str">
        <f>Table1[[#This Row],[At Handle]]</f>
        <v>PhilCK</v>
      </c>
      <c r="D209" s="25" t="str">
        <f>Table1[[#This Row],[Fleet Rank]]</f>
        <v>6. Senior Council</v>
      </c>
      <c r="E209" s="25">
        <f>Table1[[#This Row],[PVP For ADV]]</f>
        <v>0</v>
      </c>
      <c r="F209" s="25">
        <f>Table1[[#This Row],[STF Lead For ADV]]</f>
        <v>0</v>
      </c>
      <c r="G209" s="25" t="str">
        <f>IF(Table1[[#This Row],[LFC Still Needed For ADV]]&lt;0,"Yes","No")</f>
        <v>Yes</v>
      </c>
      <c r="H209">
        <f>Table1[[#This Row],[On Website]]</f>
        <v>0</v>
      </c>
      <c r="I209">
        <f>Table1[[#This Row],[Setup Team Speak]]</f>
        <v>0</v>
      </c>
      <c r="J209" s="26" t="str">
        <f>IF(AND(Table2[[#This Row],[STF for ADV]],Table2[[#This Row],[PVP For ADV]],Table2[[#This Row],[On Website]],Table2[[#This Row],[Setup Team Speak]]="Yes"),"Yes","No")</f>
        <v>No</v>
      </c>
    </row>
    <row r="210" spans="2:10">
      <c r="B210" s="24" t="str">
        <f>Table1[[#This Row],[Character name]]</f>
        <v>SarBorg</v>
      </c>
      <c r="C210" s="25" t="str">
        <f>Table1[[#This Row],[At Handle]]</f>
        <v>PhilCK</v>
      </c>
      <c r="D210" s="25" t="str">
        <f>Table1[[#This Row],[Fleet Rank]]</f>
        <v>6. Senior Council</v>
      </c>
      <c r="E210" s="25">
        <f>Table1[[#This Row],[PVP For ADV]]</f>
        <v>0</v>
      </c>
      <c r="F210" s="25">
        <f>Table1[[#This Row],[STF Lead For ADV]]</f>
        <v>0</v>
      </c>
      <c r="G210" s="25" t="str">
        <f>IF(Table1[[#This Row],[LFC Still Needed For ADV]]&lt;0,"Yes","No")</f>
        <v>Yes</v>
      </c>
      <c r="H210">
        <f>Table1[[#This Row],[On Website]]</f>
        <v>0</v>
      </c>
      <c r="I210">
        <f>Table1[[#This Row],[Setup Team Speak]]</f>
        <v>0</v>
      </c>
      <c r="J210" s="26" t="str">
        <f>IF(AND(Table2[[#This Row],[STF for ADV]],Table2[[#This Row],[PVP For ADV]],Table2[[#This Row],[On Website]],Table2[[#This Row],[Setup Team Speak]]="Yes"),"Yes","No")</f>
        <v>No</v>
      </c>
    </row>
    <row r="211" spans="2:10">
      <c r="B211" s="24" t="str">
        <f>Table1[[#This Row],[Character name]]</f>
        <v>SarSFE</v>
      </c>
      <c r="C211" s="25" t="str">
        <f>Table1[[#This Row],[At Handle]]</f>
        <v>PhilCK</v>
      </c>
      <c r="D211" s="25" t="str">
        <f>Table1[[#This Row],[Fleet Rank]]</f>
        <v>6. Senior Council</v>
      </c>
      <c r="E211" s="25">
        <f>Table1[[#This Row],[PVP For ADV]]</f>
        <v>0</v>
      </c>
      <c r="F211" s="25">
        <f>Table1[[#This Row],[STF Lead For ADV]]</f>
        <v>0</v>
      </c>
      <c r="G211" s="25" t="str">
        <f>IF(Table1[[#This Row],[LFC Still Needed For ADV]]&lt;0,"Yes","No")</f>
        <v>Yes</v>
      </c>
      <c r="H211">
        <f>Table1[[#This Row],[On Website]]</f>
        <v>0</v>
      </c>
      <c r="I211">
        <f>Table1[[#This Row],[Setup Team Speak]]</f>
        <v>0</v>
      </c>
      <c r="J211" s="26" t="str">
        <f>IF(AND(Table2[[#This Row],[STF for ADV]],Table2[[#This Row],[PVP For ADV]],Table2[[#This Row],[On Website]],Table2[[#This Row],[Setup Team Speak]]="Yes"),"Yes","No")</f>
        <v>No</v>
      </c>
    </row>
    <row r="212" spans="2:10">
      <c r="B212" s="24" t="str">
        <f>Table1[[#This Row],[Character name]]</f>
        <v>Bopaad</v>
      </c>
      <c r="C212" s="25" t="str">
        <f>Table1[[#This Row],[At Handle]]</f>
        <v>PliskenWA</v>
      </c>
      <c r="D212" s="25" t="str">
        <f>Table1[[#This Row],[Fleet Rank]]</f>
        <v>1. Junior Member</v>
      </c>
      <c r="E212" s="25">
        <f>Table1[[#This Row],[PVP For ADV]]</f>
        <v>0</v>
      </c>
      <c r="F212" s="25">
        <f>Table1[[#This Row],[STF Lead For ADV]]</f>
        <v>0</v>
      </c>
      <c r="G212" s="25" t="str">
        <f>IF(Table1[[#This Row],[LFC Still Needed For ADV]]&lt;0,"Yes","No")</f>
        <v>No</v>
      </c>
      <c r="H212">
        <f>Table1[[#This Row],[On Website]]</f>
        <v>0</v>
      </c>
      <c r="I212">
        <f>Table1[[#This Row],[Setup Team Speak]]</f>
        <v>0</v>
      </c>
      <c r="J212" s="26" t="str">
        <f>IF(AND(Table2[[#This Row],[STF for ADV]],Table2[[#This Row],[PVP For ADV]],Table2[[#This Row],[On Website]],Table2[[#This Row],[Setup Team Speak]]="Yes"),"Yes","No")</f>
        <v>No</v>
      </c>
    </row>
    <row r="213" spans="2:10">
      <c r="B213" s="24" t="str">
        <f>Table1[[#This Row],[Character name]]</f>
        <v>Aaron</v>
      </c>
      <c r="C213" s="25" t="str">
        <f>Table1[[#This Row],[At Handle]]</f>
        <v>Pyroyoyo</v>
      </c>
      <c r="D213" s="25" t="str">
        <f>Table1[[#This Row],[Fleet Rank]]</f>
        <v>3. Senior Member</v>
      </c>
      <c r="E213" s="25">
        <f>Table1[[#This Row],[PVP For ADV]]</f>
        <v>0</v>
      </c>
      <c r="F213" s="25">
        <f>Table1[[#This Row],[STF Lead For ADV]]</f>
        <v>0</v>
      </c>
      <c r="G213" s="25" t="str">
        <f>IF(Table1[[#This Row],[LFC Still Needed For ADV]]&lt;0,"Yes","No")</f>
        <v>No</v>
      </c>
      <c r="H213">
        <f>Table1[[#This Row],[On Website]]</f>
        <v>0</v>
      </c>
      <c r="I213">
        <f>Table1[[#This Row],[Setup Team Speak]]</f>
        <v>0</v>
      </c>
      <c r="J213" s="26" t="str">
        <f>IF(AND(Table2[[#This Row],[STF for ADV]],Table2[[#This Row],[PVP For ADV]],Table2[[#This Row],[On Website]],Table2[[#This Row],[Setup Team Speak]]="Yes"),"Yes","No")</f>
        <v>No</v>
      </c>
    </row>
    <row r="214" spans="2:10">
      <c r="B214" s="24" t="str">
        <f>Table1[[#This Row],[Character name]]</f>
        <v>Larou</v>
      </c>
      <c r="C214" s="25" t="str">
        <f>Table1[[#This Row],[At Handle]]</f>
        <v>Pyroyoyo</v>
      </c>
      <c r="D214" s="25" t="str">
        <f>Table1[[#This Row],[Fleet Rank]]</f>
        <v>3. Senior Member</v>
      </c>
      <c r="E214" s="25">
        <f>Table1[[#This Row],[PVP For ADV]]</f>
        <v>0</v>
      </c>
      <c r="F214" s="25">
        <f>Table1[[#This Row],[STF Lead For ADV]]</f>
        <v>0</v>
      </c>
      <c r="G214" s="25" t="str">
        <f>IF(Table1[[#This Row],[LFC Still Needed For ADV]]&lt;0,"Yes","No")</f>
        <v>Yes</v>
      </c>
      <c r="H214">
        <f>Table1[[#This Row],[On Website]]</f>
        <v>0</v>
      </c>
      <c r="I214">
        <f>Table1[[#This Row],[Setup Team Speak]]</f>
        <v>0</v>
      </c>
      <c r="J214" s="26" t="str">
        <f>IF(AND(Table2[[#This Row],[STF for ADV]],Table2[[#This Row],[PVP For ADV]],Table2[[#This Row],[On Website]],Table2[[#This Row],[Setup Team Speak]]="Yes"),"Yes","No")</f>
        <v>No</v>
      </c>
    </row>
    <row r="215" spans="2:10">
      <c r="B215" s="24" t="str">
        <f>Table1[[#This Row],[Character name]]</f>
        <v>Kirito</v>
      </c>
      <c r="C215" s="25" t="str">
        <f>Table1[[#This Row],[At Handle]]</f>
        <v>quxilite</v>
      </c>
      <c r="D215" s="25" t="str">
        <f>Table1[[#This Row],[Fleet Rank]]</f>
        <v>0. Initiate</v>
      </c>
      <c r="E215" s="25">
        <f>Table1[[#This Row],[PVP For ADV]]</f>
        <v>0</v>
      </c>
      <c r="F215" s="25">
        <f>Table1[[#This Row],[STF Lead For ADV]]</f>
        <v>0</v>
      </c>
      <c r="G215" s="25" t="str">
        <f>IF(Table1[[#This Row],[LFC Still Needed For ADV]]&lt;0,"Yes","No")</f>
        <v>No</v>
      </c>
      <c r="H215">
        <f>Table1[[#This Row],[On Website]]</f>
        <v>0</v>
      </c>
      <c r="I215">
        <f>Table1[[#This Row],[Setup Team Speak]]</f>
        <v>0</v>
      </c>
      <c r="J215" s="26" t="str">
        <f>IF(AND(Table2[[#This Row],[STF for ADV]],Table2[[#This Row],[PVP For ADV]],Table2[[#This Row],[On Website]],Table2[[#This Row],[Setup Team Speak]]="Yes"),"Yes","No")</f>
        <v>No</v>
      </c>
    </row>
    <row r="216" spans="2:10">
      <c r="B216" s="24" t="str">
        <f>Table1[[#This Row],[Character name]]</f>
        <v>Kenton</v>
      </c>
      <c r="C216" s="25" t="str">
        <f>Table1[[#This Row],[At Handle]]</f>
        <v>R0adKi1l</v>
      </c>
      <c r="D216" s="25" t="str">
        <f>Table1[[#This Row],[Fleet Rank]]</f>
        <v>1. Junior Member</v>
      </c>
      <c r="E216" s="25">
        <f>Table1[[#This Row],[PVP For ADV]]</f>
        <v>0</v>
      </c>
      <c r="F216" s="25">
        <f>Table1[[#This Row],[STF Lead For ADV]]</f>
        <v>0</v>
      </c>
      <c r="G216" s="25" t="str">
        <f>IF(Table1[[#This Row],[LFC Still Needed For ADV]]&lt;0,"Yes","No")</f>
        <v>No</v>
      </c>
      <c r="H216">
        <f>Table1[[#This Row],[On Website]]</f>
        <v>0</v>
      </c>
      <c r="I216">
        <f>Table1[[#This Row],[Setup Team Speak]]</f>
        <v>0</v>
      </c>
      <c r="J216" s="26" t="str">
        <f>IF(AND(Table2[[#This Row],[STF for ADV]],Table2[[#This Row],[PVP For ADV]],Table2[[#This Row],[On Website]],Table2[[#This Row],[Setup Team Speak]]="Yes"),"Yes","No")</f>
        <v>No</v>
      </c>
    </row>
    <row r="217" spans="2:10">
      <c r="B217" s="24" t="str">
        <f>Table1[[#This Row],[Character name]]</f>
        <v>Rysian</v>
      </c>
      <c r="C217" s="25" t="str">
        <f>Table1[[#This Row],[At Handle]]</f>
        <v>R0adKi1l</v>
      </c>
      <c r="D217" s="25" t="str">
        <f>Table1[[#This Row],[Fleet Rank]]</f>
        <v>1. Junior Member</v>
      </c>
      <c r="E217" s="25">
        <f>Table1[[#This Row],[PVP For ADV]]</f>
        <v>0</v>
      </c>
      <c r="F217" s="25">
        <f>Table1[[#This Row],[STF Lead For ADV]]</f>
        <v>0</v>
      </c>
      <c r="G217" s="25" t="str">
        <f>IF(Table1[[#This Row],[LFC Still Needed For ADV]]&lt;0,"Yes","No")</f>
        <v>No</v>
      </c>
      <c r="H217">
        <f>Table1[[#This Row],[On Website]]</f>
        <v>0</v>
      </c>
      <c r="I217">
        <f>Table1[[#This Row],[Setup Team Speak]]</f>
        <v>0</v>
      </c>
      <c r="J217" s="26" t="str">
        <f>IF(AND(Table2[[#This Row],[STF for ADV]],Table2[[#This Row],[PVP For ADV]],Table2[[#This Row],[On Website]],Table2[[#This Row],[Setup Team Speak]]="Yes"),"Yes","No")</f>
        <v>No</v>
      </c>
    </row>
    <row r="218" spans="2:10">
      <c r="B218" s="24" t="str">
        <f>Table1[[#This Row],[Character name]]</f>
        <v>Hoku</v>
      </c>
      <c r="C218" s="25" t="str">
        <f>Table1[[#This Row],[At Handle]]</f>
        <v>Radil</v>
      </c>
      <c r="D218" s="25" t="str">
        <f>Table1[[#This Row],[Fleet Rank]]</f>
        <v>1. Junior Member</v>
      </c>
      <c r="E218" s="25">
        <f>Table1[[#This Row],[PVP For ADV]]</f>
        <v>0</v>
      </c>
      <c r="F218" s="25">
        <f>Table1[[#This Row],[STF Lead For ADV]]</f>
        <v>0</v>
      </c>
      <c r="G218" s="25" t="str">
        <f>IF(Table1[[#This Row],[LFC Still Needed For ADV]]&lt;0,"Yes","No")</f>
        <v>No</v>
      </c>
      <c r="H218">
        <f>Table1[[#This Row],[On Website]]</f>
        <v>0</v>
      </c>
      <c r="I218">
        <f>Table1[[#This Row],[Setup Team Speak]]</f>
        <v>0</v>
      </c>
      <c r="J218" s="26" t="str">
        <f>IF(AND(Table2[[#This Row],[STF for ADV]],Table2[[#This Row],[PVP For ADV]],Table2[[#This Row],[On Website]],Table2[[#This Row],[Setup Team Speak]]="Yes"),"Yes","No")</f>
        <v>No</v>
      </c>
    </row>
    <row r="219" spans="2:10">
      <c r="B219" s="24" t="str">
        <f>Table1[[#This Row],[Character name]]</f>
        <v>Plump</v>
      </c>
      <c r="C219" s="25" t="str">
        <f>Table1[[#This Row],[At Handle]]</f>
        <v>Radil</v>
      </c>
      <c r="D219" s="25" t="str">
        <f>Table1[[#This Row],[Fleet Rank]]</f>
        <v>1. Junior Member</v>
      </c>
      <c r="E219" s="25">
        <f>Table1[[#This Row],[PVP For ADV]]</f>
        <v>0</v>
      </c>
      <c r="F219" s="25">
        <f>Table1[[#This Row],[STF Lead For ADV]]</f>
        <v>0</v>
      </c>
      <c r="G219" s="25" t="str">
        <f>IF(Table1[[#This Row],[LFC Still Needed For ADV]]&lt;0,"Yes","No")</f>
        <v>No</v>
      </c>
      <c r="H219">
        <f>Table1[[#This Row],[On Website]]</f>
        <v>0</v>
      </c>
      <c r="I219">
        <f>Table1[[#This Row],[Setup Team Speak]]</f>
        <v>0</v>
      </c>
      <c r="J219" s="26" t="str">
        <f>IF(AND(Table2[[#This Row],[STF for ADV]],Table2[[#This Row],[PVP For ADV]],Table2[[#This Row],[On Website]],Table2[[#This Row],[Setup Team Speak]]="Yes"),"Yes","No")</f>
        <v>No</v>
      </c>
    </row>
    <row r="220" spans="2:10">
      <c r="B220" s="24" t="str">
        <f>Table1[[#This Row],[Character name]]</f>
        <v>Porkins</v>
      </c>
      <c r="C220" s="25" t="str">
        <f>Table1[[#This Row],[At Handle]]</f>
        <v>Radil</v>
      </c>
      <c r="D220" s="25" t="str">
        <f>Table1[[#This Row],[Fleet Rank]]</f>
        <v>1. Junior Member</v>
      </c>
      <c r="E220" s="25">
        <f>Table1[[#This Row],[PVP For ADV]]</f>
        <v>0</v>
      </c>
      <c r="F220" s="25">
        <f>Table1[[#This Row],[STF Lead For ADV]]</f>
        <v>0</v>
      </c>
      <c r="G220" s="25" t="str">
        <f>IF(Table1[[#This Row],[LFC Still Needed For ADV]]&lt;0,"Yes","No")</f>
        <v>No</v>
      </c>
      <c r="H220">
        <f>Table1[[#This Row],[On Website]]</f>
        <v>0</v>
      </c>
      <c r="I220">
        <f>Table1[[#This Row],[Setup Team Speak]]</f>
        <v>0</v>
      </c>
      <c r="J220" s="26" t="str">
        <f>IF(AND(Table2[[#This Row],[STF for ADV]],Table2[[#This Row],[PVP For ADV]],Table2[[#This Row],[On Website]],Table2[[#This Row],[Setup Team Speak]]="Yes"),"Yes","No")</f>
        <v>No</v>
      </c>
    </row>
    <row r="221" spans="2:10">
      <c r="B221" s="24" t="str">
        <f>Table1[[#This Row],[Character name]]</f>
        <v>ragnar</v>
      </c>
      <c r="C221" s="25" t="str">
        <f>Table1[[#This Row],[At Handle]]</f>
        <v>ragnar-black</v>
      </c>
      <c r="D221" s="25" t="str">
        <f>Table1[[#This Row],[Fleet Rank]]</f>
        <v>0. Initiate</v>
      </c>
      <c r="E221" s="25">
        <f>Table1[[#This Row],[PVP For ADV]]</f>
        <v>0</v>
      </c>
      <c r="F221" s="25">
        <f>Table1[[#This Row],[STF Lead For ADV]]</f>
        <v>0</v>
      </c>
      <c r="G221" s="25" t="str">
        <f>IF(Table1[[#This Row],[LFC Still Needed For ADV]]&lt;0,"Yes","No")</f>
        <v>No</v>
      </c>
      <c r="H221">
        <f>Table1[[#This Row],[On Website]]</f>
        <v>0</v>
      </c>
      <c r="I221">
        <f>Table1[[#This Row],[Setup Team Speak]]</f>
        <v>0</v>
      </c>
      <c r="J221" s="26" t="str">
        <f>IF(AND(Table2[[#This Row],[STF for ADV]],Table2[[#This Row],[PVP For ADV]],Table2[[#This Row],[On Website]],Table2[[#This Row],[Setup Team Speak]]="Yes"),"Yes","No")</f>
        <v>No</v>
      </c>
    </row>
    <row r="222" spans="2:10">
      <c r="B222" s="24" t="str">
        <f>Table1[[#This Row],[Character name]]</f>
        <v>Maiek</v>
      </c>
      <c r="C222" s="25" t="str">
        <f>Table1[[#This Row],[At Handle]]</f>
        <v>ramp4ge</v>
      </c>
      <c r="D222" s="25" t="str">
        <f>Table1[[#This Row],[Fleet Rank]]</f>
        <v>0. Initiate</v>
      </c>
      <c r="E222" s="25">
        <f>Table1[[#This Row],[PVP For ADV]]</f>
        <v>0</v>
      </c>
      <c r="F222" s="25">
        <f>Table1[[#This Row],[STF Lead For ADV]]</f>
        <v>0</v>
      </c>
      <c r="G222" s="25" t="str">
        <f>IF(Table1[[#This Row],[LFC Still Needed For ADV]]&lt;0,"Yes","No")</f>
        <v>No</v>
      </c>
      <c r="H222">
        <f>Table1[[#This Row],[On Website]]</f>
        <v>0</v>
      </c>
      <c r="I222">
        <f>Table1[[#This Row],[Setup Team Speak]]</f>
        <v>0</v>
      </c>
      <c r="J222" s="26" t="str">
        <f>IF(AND(Table2[[#This Row],[STF for ADV]],Table2[[#This Row],[PVP For ADV]],Table2[[#This Row],[On Website]],Table2[[#This Row],[Setup Team Speak]]="Yes"),"Yes","No")</f>
        <v>No</v>
      </c>
    </row>
    <row r="223" spans="2:10">
      <c r="B223" s="24" t="str">
        <f>Table1[[#This Row],[Character name]]</f>
        <v>Rayenak</v>
      </c>
      <c r="C223" s="25" t="str">
        <f>Table1[[#This Row],[At Handle]]</f>
        <v>rayenak</v>
      </c>
      <c r="D223" s="25" t="str">
        <f>Table1[[#This Row],[Fleet Rank]]</f>
        <v>0. Initiate</v>
      </c>
      <c r="E223" s="25">
        <f>Table1[[#This Row],[PVP For ADV]]</f>
        <v>0</v>
      </c>
      <c r="F223" s="25">
        <f>Table1[[#This Row],[STF Lead For ADV]]</f>
        <v>0</v>
      </c>
      <c r="G223" s="25" t="str">
        <f>IF(Table1[[#This Row],[LFC Still Needed For ADV]]&lt;0,"Yes","No")</f>
        <v>No</v>
      </c>
      <c r="H223">
        <f>Table1[[#This Row],[On Website]]</f>
        <v>0</v>
      </c>
      <c r="I223">
        <f>Table1[[#This Row],[Setup Team Speak]]</f>
        <v>0</v>
      </c>
      <c r="J223" s="26" t="str">
        <f>IF(AND(Table2[[#This Row],[STF for ADV]],Table2[[#This Row],[PVP For ADV]],Table2[[#This Row],[On Website]],Table2[[#This Row],[Setup Team Speak]]="Yes"),"Yes","No")</f>
        <v>No</v>
      </c>
    </row>
    <row r="224" spans="2:10">
      <c r="B224" s="24" t="str">
        <f>Table1[[#This Row],[Character name]]</f>
        <v>Rikos</v>
      </c>
      <c r="C224" s="25" t="str">
        <f>Table1[[#This Row],[At Handle]]</f>
        <v>Rikos_Monteflow</v>
      </c>
      <c r="D224" s="25" t="str">
        <f>Table1[[#This Row],[Fleet Rank]]</f>
        <v>0. Initiate</v>
      </c>
      <c r="E224" s="25">
        <f>Table1[[#This Row],[PVP For ADV]]</f>
        <v>0</v>
      </c>
      <c r="F224" s="25">
        <f>Table1[[#This Row],[STF Lead For ADV]]</f>
        <v>0</v>
      </c>
      <c r="G224" s="25" t="str">
        <f>IF(Table1[[#This Row],[LFC Still Needed For ADV]]&lt;0,"Yes","No")</f>
        <v>No</v>
      </c>
      <c r="H224">
        <f>Table1[[#This Row],[On Website]]</f>
        <v>0</v>
      </c>
      <c r="I224">
        <f>Table1[[#This Row],[Setup Team Speak]]</f>
        <v>0</v>
      </c>
      <c r="J224" s="26" t="str">
        <f>IF(AND(Table2[[#This Row],[STF for ADV]],Table2[[#This Row],[PVP For ADV]],Table2[[#This Row],[On Website]],Table2[[#This Row],[Setup Team Speak]]="Yes"),"Yes","No")</f>
        <v>No</v>
      </c>
    </row>
    <row r="225" spans="2:10">
      <c r="B225" s="24" t="str">
        <f>Table1[[#This Row],[Character name]]</f>
        <v>Robrwoman</v>
      </c>
      <c r="C225" s="25" t="str">
        <f>Table1[[#This Row],[At Handle]]</f>
        <v>Robrman</v>
      </c>
      <c r="D225" s="25" t="str">
        <f>Table1[[#This Row],[Fleet Rank]]</f>
        <v>0. Initiate</v>
      </c>
      <c r="E225" s="25">
        <f>Table1[[#This Row],[PVP For ADV]]</f>
        <v>0</v>
      </c>
      <c r="F225" s="25">
        <f>Table1[[#This Row],[STF Lead For ADV]]</f>
        <v>0</v>
      </c>
      <c r="G225" s="25" t="str">
        <f>IF(Table1[[#This Row],[LFC Still Needed For ADV]]&lt;0,"Yes","No")</f>
        <v>No</v>
      </c>
      <c r="H225">
        <f>Table1[[#This Row],[On Website]]</f>
        <v>0</v>
      </c>
      <c r="I225">
        <f>Table1[[#This Row],[Setup Team Speak]]</f>
        <v>0</v>
      </c>
      <c r="J225" s="26" t="str">
        <f>IF(AND(Table2[[#This Row],[STF for ADV]],Table2[[#This Row],[PVP For ADV]],Table2[[#This Row],[On Website]],Table2[[#This Row],[Setup Team Speak]]="Yes"),"Yes","No")</f>
        <v>No</v>
      </c>
    </row>
    <row r="226" spans="2:10">
      <c r="B226" s="24" t="str">
        <f>Table1[[#This Row],[Character name]]</f>
        <v>Lisa</v>
      </c>
      <c r="C226" s="25" t="str">
        <f>Table1[[#This Row],[At Handle]]</f>
        <v>rocketfan</v>
      </c>
      <c r="D226" s="25" t="str">
        <f>Table1[[#This Row],[Fleet Rank]]</f>
        <v>0. Initiate</v>
      </c>
      <c r="E226" s="25">
        <f>Table1[[#This Row],[PVP For ADV]]</f>
        <v>0</v>
      </c>
      <c r="F226" s="25">
        <f>Table1[[#This Row],[STF Lead For ADV]]</f>
        <v>0</v>
      </c>
      <c r="G226" s="25" t="str">
        <f>IF(Table1[[#This Row],[LFC Still Needed For ADV]]&lt;0,"Yes","No")</f>
        <v>Yes</v>
      </c>
      <c r="H226">
        <f>Table1[[#This Row],[On Website]]</f>
        <v>0</v>
      </c>
      <c r="I226">
        <f>Table1[[#This Row],[Setup Team Speak]]</f>
        <v>0</v>
      </c>
      <c r="J226" s="26" t="str">
        <f>IF(AND(Table2[[#This Row],[STF for ADV]],Table2[[#This Row],[PVP For ADV]],Table2[[#This Row],[On Website]],Table2[[#This Row],[Setup Team Speak]]="Yes"),"Yes","No")</f>
        <v>No</v>
      </c>
    </row>
    <row r="227" spans="2:10">
      <c r="B227" s="24" t="str">
        <f>Table1[[#This Row],[Character name]]</f>
        <v>Nessas</v>
      </c>
      <c r="C227" s="25" t="str">
        <f>Table1[[#This Row],[At Handle]]</f>
        <v>Rollo90000</v>
      </c>
      <c r="D227" s="25" t="str">
        <f>Table1[[#This Row],[Fleet Rank]]</f>
        <v>0. Initiate</v>
      </c>
      <c r="E227" s="25">
        <f>Table1[[#This Row],[PVP For ADV]]</f>
        <v>0</v>
      </c>
      <c r="F227" s="25">
        <f>Table1[[#This Row],[STF Lead For ADV]]</f>
        <v>0</v>
      </c>
      <c r="G227" s="25" t="str">
        <f>IF(Table1[[#This Row],[LFC Still Needed For ADV]]&lt;0,"Yes","No")</f>
        <v>No</v>
      </c>
      <c r="H227">
        <f>Table1[[#This Row],[On Website]]</f>
        <v>0</v>
      </c>
      <c r="I227">
        <f>Table1[[#This Row],[Setup Team Speak]]</f>
        <v>0</v>
      </c>
      <c r="J227" s="26" t="str">
        <f>IF(AND(Table2[[#This Row],[STF for ADV]],Table2[[#This Row],[PVP For ADV]],Table2[[#This Row],[On Website]],Table2[[#This Row],[Setup Team Speak]]="Yes"),"Yes","No")</f>
        <v>No</v>
      </c>
    </row>
    <row r="228" spans="2:10">
      <c r="B228" s="24" t="str">
        <f>Table1[[#This Row],[Character name]]</f>
        <v>rollo</v>
      </c>
      <c r="C228" s="25" t="str">
        <f>Table1[[#This Row],[At Handle]]</f>
        <v>Rollo90000</v>
      </c>
      <c r="D228" s="25" t="str">
        <f>Table1[[#This Row],[Fleet Rank]]</f>
        <v>0. Initiate</v>
      </c>
      <c r="E228" s="25">
        <f>Table1[[#This Row],[PVP For ADV]]</f>
        <v>0</v>
      </c>
      <c r="F228" s="25">
        <f>Table1[[#This Row],[STF Lead For ADV]]</f>
        <v>0</v>
      </c>
      <c r="G228" s="25" t="str">
        <f>IF(Table1[[#This Row],[LFC Still Needed For ADV]]&lt;0,"Yes","No")</f>
        <v>No</v>
      </c>
      <c r="H228">
        <f>Table1[[#This Row],[On Website]]</f>
        <v>0</v>
      </c>
      <c r="I228">
        <f>Table1[[#This Row],[Setup Team Speak]]</f>
        <v>0</v>
      </c>
      <c r="J228" s="26" t="str">
        <f>IF(AND(Table2[[#This Row],[STF for ADV]],Table2[[#This Row],[PVP For ADV]],Table2[[#This Row],[On Website]],Table2[[#This Row],[Setup Team Speak]]="Yes"),"Yes","No")</f>
        <v>No</v>
      </c>
    </row>
    <row r="229" spans="2:10">
      <c r="B229" s="24" t="str">
        <f>Table1[[#This Row],[Character name]]</f>
        <v>Noil</v>
      </c>
      <c r="C229" s="25" t="str">
        <f>Table1[[#This Row],[At Handle]]</f>
        <v>RWoehr</v>
      </c>
      <c r="D229" s="25" t="str">
        <f>Table1[[#This Row],[Fleet Rank]]</f>
        <v>1. Junior Member</v>
      </c>
      <c r="E229" s="25">
        <f>Table1[[#This Row],[PVP For ADV]]</f>
        <v>0</v>
      </c>
      <c r="F229" s="25">
        <f>Table1[[#This Row],[STF Lead For ADV]]</f>
        <v>0</v>
      </c>
      <c r="G229" s="25" t="str">
        <f>IF(Table1[[#This Row],[LFC Still Needed For ADV]]&lt;0,"Yes","No")</f>
        <v>Yes</v>
      </c>
      <c r="H229">
        <f>Table1[[#This Row],[On Website]]</f>
        <v>0</v>
      </c>
      <c r="I229">
        <f>Table1[[#This Row],[Setup Team Speak]]</f>
        <v>0</v>
      </c>
      <c r="J229" s="26" t="str">
        <f>IF(AND(Table2[[#This Row],[STF for ADV]],Table2[[#This Row],[PVP For ADV]],Table2[[#This Row],[On Website]],Table2[[#This Row],[Setup Team Speak]]="Yes"),"Yes","No")</f>
        <v>No</v>
      </c>
    </row>
    <row r="230" spans="2:10">
      <c r="B230" s="24" t="str">
        <f>Table1[[#This Row],[Character name]]</f>
        <v>Fagen</v>
      </c>
      <c r="C230" s="25" t="str">
        <f>Table1[[#This Row],[At Handle]]</f>
        <v>Sagen</v>
      </c>
      <c r="D230" s="25" t="str">
        <f>Table1[[#This Row],[Fleet Rank]]</f>
        <v>0. Initiate</v>
      </c>
      <c r="E230" s="25">
        <f>Table1[[#This Row],[PVP For ADV]]</f>
        <v>0</v>
      </c>
      <c r="F230" s="25">
        <f>Table1[[#This Row],[STF Lead For ADV]]</f>
        <v>0</v>
      </c>
      <c r="G230" s="25" t="str">
        <f>IF(Table1[[#This Row],[LFC Still Needed For ADV]]&lt;0,"Yes","No")</f>
        <v>No</v>
      </c>
      <c r="H230">
        <f>Table1[[#This Row],[On Website]]</f>
        <v>0</v>
      </c>
      <c r="I230">
        <f>Table1[[#This Row],[Setup Team Speak]]</f>
        <v>0</v>
      </c>
      <c r="J230" s="26" t="str">
        <f>IF(AND(Table2[[#This Row],[STF for ADV]],Table2[[#This Row],[PVP For ADV]],Table2[[#This Row],[On Website]],Table2[[#This Row],[Setup Team Speak]]="Yes"),"Yes","No")</f>
        <v>No</v>
      </c>
    </row>
    <row r="231" spans="2:10">
      <c r="B231" s="24" t="str">
        <f>Table1[[#This Row],[Character name]]</f>
        <v>Annie</v>
      </c>
      <c r="C231" s="25" t="str">
        <f>Table1[[#This Row],[At Handle]]</f>
        <v>saklin</v>
      </c>
      <c r="D231" s="25" t="str">
        <f>Table1[[#This Row],[Fleet Rank]]</f>
        <v>0. Initiate</v>
      </c>
      <c r="E231" s="25">
        <f>Table1[[#This Row],[PVP For ADV]]</f>
        <v>0</v>
      </c>
      <c r="F231" s="25">
        <f>Table1[[#This Row],[STF Lead For ADV]]</f>
        <v>0</v>
      </c>
      <c r="G231" s="25" t="str">
        <f>IF(Table1[[#This Row],[LFC Still Needed For ADV]]&lt;0,"Yes","No")</f>
        <v>No</v>
      </c>
      <c r="H231">
        <f>Table1[[#This Row],[On Website]]</f>
        <v>0</v>
      </c>
      <c r="I231">
        <f>Table1[[#This Row],[Setup Team Speak]]</f>
        <v>0</v>
      </c>
      <c r="J231" s="26" t="str">
        <f>IF(AND(Table2[[#This Row],[STF for ADV]],Table2[[#This Row],[PVP For ADV]],Table2[[#This Row],[On Website]],Table2[[#This Row],[Setup Team Speak]]="Yes"),"Yes","No")</f>
        <v>No</v>
      </c>
    </row>
    <row r="232" spans="2:10">
      <c r="B232" s="24" t="str">
        <f>Table1[[#This Row],[Character name]]</f>
        <v>Samurai_Pumpkin</v>
      </c>
      <c r="C232" s="25" t="str">
        <f>Table1[[#This Row],[At Handle]]</f>
        <v>Samurai_Pumpkin</v>
      </c>
      <c r="D232" s="25" t="str">
        <f>Table1[[#This Row],[Fleet Rank]]</f>
        <v>0. Initiate</v>
      </c>
      <c r="E232" s="25">
        <f>Table1[[#This Row],[PVP For ADV]]</f>
        <v>0</v>
      </c>
      <c r="F232" s="25">
        <f>Table1[[#This Row],[STF Lead For ADV]]</f>
        <v>0</v>
      </c>
      <c r="G232" s="25" t="str">
        <f>IF(Table1[[#This Row],[LFC Still Needed For ADV]]&lt;0,"Yes","No")</f>
        <v>No</v>
      </c>
      <c r="H232">
        <f>Table1[[#This Row],[On Website]]</f>
        <v>0</v>
      </c>
      <c r="I232">
        <f>Table1[[#This Row],[Setup Team Speak]]</f>
        <v>0</v>
      </c>
      <c r="J232" s="26" t="str">
        <f>IF(AND(Table2[[#This Row],[STF for ADV]],Table2[[#This Row],[PVP For ADV]],Table2[[#This Row],[On Website]],Table2[[#This Row],[Setup Team Speak]]="Yes"),"Yes","No")</f>
        <v>No</v>
      </c>
    </row>
    <row r="233" spans="2:10">
      <c r="B233" s="24" t="str">
        <f>Table1[[#This Row],[Character name]]</f>
        <v>sap</v>
      </c>
      <c r="C233" s="25" t="str">
        <f>Table1[[#This Row],[At Handle]]</f>
        <v>sapboy</v>
      </c>
      <c r="D233" s="25" t="str">
        <f>Table1[[#This Row],[Fleet Rank]]</f>
        <v>0. Initiate</v>
      </c>
      <c r="E233" s="25">
        <f>Table1[[#This Row],[PVP For ADV]]</f>
        <v>0</v>
      </c>
      <c r="F233" s="25">
        <f>Table1[[#This Row],[STF Lead For ADV]]</f>
        <v>0</v>
      </c>
      <c r="G233" s="25" t="str">
        <f>IF(Table1[[#This Row],[LFC Still Needed For ADV]]&lt;0,"Yes","No")</f>
        <v>No</v>
      </c>
      <c r="H233">
        <f>Table1[[#This Row],[On Website]]</f>
        <v>0</v>
      </c>
      <c r="I233">
        <f>Table1[[#This Row],[Setup Team Speak]]</f>
        <v>0</v>
      </c>
      <c r="J233" s="26" t="str">
        <f>IF(AND(Table2[[#This Row],[STF for ADV]],Table2[[#This Row],[PVP For ADV]],Table2[[#This Row],[On Website]],Table2[[#This Row],[Setup Team Speak]]="Yes"),"Yes","No")</f>
        <v>No</v>
      </c>
    </row>
    <row r="234" spans="2:10">
      <c r="B234" s="24" t="str">
        <f>Table1[[#This Row],[Character name]]</f>
        <v>Evach</v>
      </c>
      <c r="C234" s="25" t="str">
        <f>Table1[[#This Row],[At Handle]]</f>
        <v>SBC0021</v>
      </c>
      <c r="D234" s="25" t="str">
        <f>Table1[[#This Row],[Fleet Rank]]</f>
        <v>6. Senior Council</v>
      </c>
      <c r="E234" s="25">
        <f>Table1[[#This Row],[PVP For ADV]]</f>
        <v>0</v>
      </c>
      <c r="F234" s="25">
        <f>Table1[[#This Row],[STF Lead For ADV]]</f>
        <v>0</v>
      </c>
      <c r="G234" s="25" t="str">
        <f>IF(Table1[[#This Row],[LFC Still Needed For ADV]]&lt;0,"Yes","No")</f>
        <v>Yes</v>
      </c>
      <c r="H234">
        <f>Table1[[#This Row],[On Website]]</f>
        <v>0</v>
      </c>
      <c r="I234">
        <f>Table1[[#This Row],[Setup Team Speak]]</f>
        <v>0</v>
      </c>
      <c r="J234" s="26" t="str">
        <f>IF(AND(Table2[[#This Row],[STF for ADV]],Table2[[#This Row],[PVP For ADV]],Table2[[#This Row],[On Website]],Table2[[#This Row],[Setup Team Speak]]="Yes"),"Yes","No")</f>
        <v>No</v>
      </c>
    </row>
    <row r="235" spans="2:10">
      <c r="B235" s="24" t="str">
        <f>Table1[[#This Row],[Character name]]</f>
        <v>Evak</v>
      </c>
      <c r="C235" s="25" t="str">
        <f>Table1[[#This Row],[At Handle]]</f>
        <v>SBC0021</v>
      </c>
      <c r="D235" s="25" t="str">
        <f>Table1[[#This Row],[Fleet Rank]]</f>
        <v>6. Senior Council</v>
      </c>
      <c r="E235" s="25">
        <f>Table1[[#This Row],[PVP For ADV]]</f>
        <v>0</v>
      </c>
      <c r="F235" s="25">
        <f>Table1[[#This Row],[STF Lead For ADV]]</f>
        <v>0</v>
      </c>
      <c r="G235" s="25" t="str">
        <f>IF(Table1[[#This Row],[LFC Still Needed For ADV]]&lt;0,"Yes","No")</f>
        <v>Yes</v>
      </c>
      <c r="H235">
        <f>Table1[[#This Row],[On Website]]</f>
        <v>0</v>
      </c>
      <c r="I235">
        <f>Table1[[#This Row],[Setup Team Speak]]</f>
        <v>0</v>
      </c>
      <c r="J235" s="26" t="str">
        <f>IF(AND(Table2[[#This Row],[STF for ADV]],Table2[[#This Row],[PVP For ADV]],Table2[[#This Row],[On Website]],Table2[[#This Row],[Setup Team Speak]]="Yes"),"Yes","No")</f>
        <v>No</v>
      </c>
    </row>
    <row r="236" spans="2:10">
      <c r="B236" s="24" t="str">
        <f>Table1[[#This Row],[Character name]]</f>
        <v>Flik</v>
      </c>
      <c r="C236" s="25" t="str">
        <f>Table1[[#This Row],[At Handle]]</f>
        <v>SBC0021</v>
      </c>
      <c r="D236" s="25" t="str">
        <f>Table1[[#This Row],[Fleet Rank]]</f>
        <v>6. Senior Council</v>
      </c>
      <c r="E236" s="25">
        <f>Table1[[#This Row],[PVP For ADV]]</f>
        <v>0</v>
      </c>
      <c r="F236" s="25">
        <f>Table1[[#This Row],[STF Lead For ADV]]</f>
        <v>0</v>
      </c>
      <c r="G236" s="25" t="str">
        <f>IF(Table1[[#This Row],[LFC Still Needed For ADV]]&lt;0,"Yes","No")</f>
        <v>Yes</v>
      </c>
      <c r="H236">
        <f>Table1[[#This Row],[On Website]]</f>
        <v>0</v>
      </c>
      <c r="I236">
        <f>Table1[[#This Row],[Setup Team Speak]]</f>
        <v>0</v>
      </c>
      <c r="J236" s="26" t="str">
        <f>IF(AND(Table2[[#This Row],[STF for ADV]],Table2[[#This Row],[PVP For ADV]],Table2[[#This Row],[On Website]],Table2[[#This Row],[Setup Team Speak]]="Yes"),"Yes","No")</f>
        <v>No</v>
      </c>
    </row>
    <row r="237" spans="2:10">
      <c r="B237" s="24" t="str">
        <f>Table1[[#This Row],[Character name]]</f>
        <v>Jadzia</v>
      </c>
      <c r="C237" s="25" t="str">
        <f>Table1[[#This Row],[At Handle]]</f>
        <v>SBC0021</v>
      </c>
      <c r="D237" s="25" t="str">
        <f>Table1[[#This Row],[Fleet Rank]]</f>
        <v>6. Senior Council</v>
      </c>
      <c r="E237" s="25">
        <f>Table1[[#This Row],[PVP For ADV]]</f>
        <v>0</v>
      </c>
      <c r="F237" s="25">
        <f>Table1[[#This Row],[STF Lead For ADV]]</f>
        <v>0</v>
      </c>
      <c r="G237" s="25" t="str">
        <f>IF(Table1[[#This Row],[LFC Still Needed For ADV]]&lt;0,"Yes","No")</f>
        <v>Yes</v>
      </c>
      <c r="H237">
        <f>Table1[[#This Row],[On Website]]</f>
        <v>0</v>
      </c>
      <c r="I237">
        <f>Table1[[#This Row],[Setup Team Speak]]</f>
        <v>0</v>
      </c>
      <c r="J237" s="26" t="str">
        <f>IF(AND(Table2[[#This Row],[STF for ADV]],Table2[[#This Row],[PVP For ADV]],Table2[[#This Row],[On Website]],Table2[[#This Row],[Setup Team Speak]]="Yes"),"Yes","No")</f>
        <v>No</v>
      </c>
    </row>
    <row r="238" spans="2:10">
      <c r="B238" s="24" t="str">
        <f>Table1[[#This Row],[Character name]]</f>
        <v>LilBastar'd</v>
      </c>
      <c r="C238" s="25" t="str">
        <f>Table1[[#This Row],[At Handle]]</f>
        <v>SBC0021</v>
      </c>
      <c r="D238" s="25" t="str">
        <f>Table1[[#This Row],[Fleet Rank]]</f>
        <v>4. Consul Initiate</v>
      </c>
      <c r="E238" s="25">
        <f>Table1[[#This Row],[PVP For ADV]]</f>
        <v>0</v>
      </c>
      <c r="F238" s="25">
        <f>Table1[[#This Row],[STF Lead For ADV]]</f>
        <v>0</v>
      </c>
      <c r="G238" s="25" t="str">
        <f>IF(Table1[[#This Row],[LFC Still Needed For ADV]]&lt;0,"Yes","No")</f>
        <v>No</v>
      </c>
      <c r="H238">
        <f>Table1[[#This Row],[On Website]]</f>
        <v>0</v>
      </c>
      <c r="I238">
        <f>Table1[[#This Row],[Setup Team Speak]]</f>
        <v>0</v>
      </c>
      <c r="J238" s="26" t="str">
        <f>IF(AND(Table2[[#This Row],[STF for ADV]],Table2[[#This Row],[PVP For ADV]],Table2[[#This Row],[On Website]],Table2[[#This Row],[Setup Team Speak]]="Yes"),"Yes","No")</f>
        <v>No</v>
      </c>
    </row>
    <row r="239" spans="2:10">
      <c r="B239" s="24" t="str">
        <f>Table1[[#This Row],[Character name]]</f>
        <v>Eighteen</v>
      </c>
      <c r="C239" s="25" t="str">
        <f>Table1[[#This Row],[At Handle]]</f>
        <v>seaquest3062</v>
      </c>
      <c r="D239" s="25" t="str">
        <f>Table1[[#This Row],[Fleet Rank]]</f>
        <v>3. Senior Member</v>
      </c>
      <c r="E239" s="25">
        <f>Table1[[#This Row],[PVP For ADV]]</f>
        <v>0</v>
      </c>
      <c r="F239" s="25">
        <f>Table1[[#This Row],[STF Lead For ADV]]</f>
        <v>0</v>
      </c>
      <c r="G239" s="25" t="str">
        <f>IF(Table1[[#This Row],[LFC Still Needed For ADV]]&lt;0,"Yes","No")</f>
        <v>No</v>
      </c>
      <c r="H239">
        <f>Table1[[#This Row],[On Website]]</f>
        <v>0</v>
      </c>
      <c r="I239">
        <f>Table1[[#This Row],[Setup Team Speak]]</f>
        <v>0</v>
      </c>
      <c r="J239" s="26" t="str">
        <f>IF(AND(Table2[[#This Row],[STF for ADV]],Table2[[#This Row],[PVP For ADV]],Table2[[#This Row],[On Website]],Table2[[#This Row],[Setup Team Speak]]="Yes"),"Yes","No")</f>
        <v>No</v>
      </c>
    </row>
    <row r="240" spans="2:10">
      <c r="B240" s="24" t="str">
        <f>Table1[[#This Row],[Character name]]</f>
        <v>George</v>
      </c>
      <c r="C240" s="25" t="str">
        <f>Table1[[#This Row],[At Handle]]</f>
        <v>seaquest3062</v>
      </c>
      <c r="D240" s="25" t="str">
        <f>Table1[[#This Row],[Fleet Rank]]</f>
        <v>3. Senior Member</v>
      </c>
      <c r="E240" s="25">
        <f>Table1[[#This Row],[PVP For ADV]]</f>
        <v>0</v>
      </c>
      <c r="F240" s="25">
        <f>Table1[[#This Row],[STF Lead For ADV]]</f>
        <v>0</v>
      </c>
      <c r="G240" s="25" t="str">
        <f>IF(Table1[[#This Row],[LFC Still Needed For ADV]]&lt;0,"Yes","No")</f>
        <v>No</v>
      </c>
      <c r="H240">
        <f>Table1[[#This Row],[On Website]]</f>
        <v>0</v>
      </c>
      <c r="I240">
        <f>Table1[[#This Row],[Setup Team Speak]]</f>
        <v>0</v>
      </c>
      <c r="J240" s="26" t="str">
        <f>IF(AND(Table2[[#This Row],[STF for ADV]],Table2[[#This Row],[PVP For ADV]],Table2[[#This Row],[On Website]],Table2[[#This Row],[Setup Team Speak]]="Yes"),"Yes","No")</f>
        <v>No</v>
      </c>
    </row>
    <row r="241" spans="2:10">
      <c r="B241" s="24" t="str">
        <f>Table1[[#This Row],[Character name]]</f>
        <v>Kaarg</v>
      </c>
      <c r="C241" s="25" t="str">
        <f>Table1[[#This Row],[At Handle]]</f>
        <v>seaquest3062</v>
      </c>
      <c r="D241" s="25" t="str">
        <f>Table1[[#This Row],[Fleet Rank]]</f>
        <v>3. Senior Member</v>
      </c>
      <c r="E241" s="25">
        <f>Table1[[#This Row],[PVP For ADV]]</f>
        <v>0</v>
      </c>
      <c r="F241" s="25">
        <f>Table1[[#This Row],[STF Lead For ADV]]</f>
        <v>0</v>
      </c>
      <c r="G241" s="25" t="str">
        <f>IF(Table1[[#This Row],[LFC Still Needed For ADV]]&lt;0,"Yes","No")</f>
        <v>No</v>
      </c>
      <c r="H241">
        <f>Table1[[#This Row],[On Website]]</f>
        <v>0</v>
      </c>
      <c r="I241">
        <f>Table1[[#This Row],[Setup Team Speak]]</f>
        <v>0</v>
      </c>
      <c r="J241" s="26" t="str">
        <f>IF(AND(Table2[[#This Row],[STF for ADV]],Table2[[#This Row],[PVP For ADV]],Table2[[#This Row],[On Website]],Table2[[#This Row],[Setup Team Speak]]="Yes"),"Yes","No")</f>
        <v>No</v>
      </c>
    </row>
    <row r="242" spans="2:10">
      <c r="B242" s="24" t="str">
        <f>Table1[[#This Row],[Character name]]</f>
        <v>K'Les</v>
      </c>
      <c r="C242" s="25" t="str">
        <f>Table1[[#This Row],[At Handle]]</f>
        <v>seaquest3062</v>
      </c>
      <c r="D242" s="25" t="str">
        <f>Table1[[#This Row],[Fleet Rank]]</f>
        <v>3. Senior Member</v>
      </c>
      <c r="E242" s="25">
        <f>Table1[[#This Row],[PVP For ADV]]</f>
        <v>0</v>
      </c>
      <c r="F242" s="25">
        <f>Table1[[#This Row],[STF Lead For ADV]]</f>
        <v>0</v>
      </c>
      <c r="G242" s="25" t="str">
        <f>IF(Table1[[#This Row],[LFC Still Needed For ADV]]&lt;0,"Yes","No")</f>
        <v>No</v>
      </c>
      <c r="H242">
        <f>Table1[[#This Row],[On Website]]</f>
        <v>0</v>
      </c>
      <c r="I242">
        <f>Table1[[#This Row],[Setup Team Speak]]</f>
        <v>0</v>
      </c>
      <c r="J242" s="26" t="str">
        <f>IF(AND(Table2[[#This Row],[STF for ADV]],Table2[[#This Row],[PVP For ADV]],Table2[[#This Row],[On Website]],Table2[[#This Row],[Setup Team Speak]]="Yes"),"Yes","No")</f>
        <v>No</v>
      </c>
    </row>
    <row r="243" spans="2:10">
      <c r="B243" s="24" t="str">
        <f>Table1[[#This Row],[Character name]]</f>
        <v>Whiskers</v>
      </c>
      <c r="C243" s="25" t="str">
        <f>Table1[[#This Row],[At Handle]]</f>
        <v>seaquest3062</v>
      </c>
      <c r="D243" s="25" t="str">
        <f>Table1[[#This Row],[Fleet Rank]]</f>
        <v>3. Senior Member</v>
      </c>
      <c r="E243" s="25">
        <f>Table1[[#This Row],[PVP For ADV]]</f>
        <v>0</v>
      </c>
      <c r="F243" s="25">
        <f>Table1[[#This Row],[STF Lead For ADV]]</f>
        <v>0</v>
      </c>
      <c r="G243" s="25" t="str">
        <f>IF(Table1[[#This Row],[LFC Still Needed For ADV]]&lt;0,"Yes","No")</f>
        <v>No</v>
      </c>
      <c r="H243">
        <f>Table1[[#This Row],[On Website]]</f>
        <v>0</v>
      </c>
      <c r="I243">
        <f>Table1[[#This Row],[Setup Team Speak]]</f>
        <v>0</v>
      </c>
      <c r="J243" s="26" t="str">
        <f>IF(AND(Table2[[#This Row],[STF for ADV]],Table2[[#This Row],[PVP For ADV]],Table2[[#This Row],[On Website]],Table2[[#This Row],[Setup Team Speak]]="Yes"),"Yes","No")</f>
        <v>No</v>
      </c>
    </row>
    <row r="244" spans="2:10">
      <c r="B244" s="24" t="str">
        <f>Table1[[#This Row],[Character name]]</f>
        <v>Adams</v>
      </c>
      <c r="C244" s="25" t="str">
        <f>Table1[[#This Row],[At Handle]]</f>
        <v>sega1988</v>
      </c>
      <c r="D244" s="25" t="str">
        <f>Table1[[#This Row],[Fleet Rank]]</f>
        <v>1. Junior Member</v>
      </c>
      <c r="E244" s="25">
        <f>Table1[[#This Row],[PVP For ADV]]</f>
        <v>0</v>
      </c>
      <c r="F244" s="25">
        <f>Table1[[#This Row],[STF Lead For ADV]]</f>
        <v>0</v>
      </c>
      <c r="G244" s="25" t="str">
        <f>IF(Table1[[#This Row],[LFC Still Needed For ADV]]&lt;0,"Yes","No")</f>
        <v>No</v>
      </c>
      <c r="H244">
        <f>Table1[[#This Row],[On Website]]</f>
        <v>0</v>
      </c>
      <c r="I244">
        <f>Table1[[#This Row],[Setup Team Speak]]</f>
        <v>0</v>
      </c>
      <c r="J244" s="26" t="str">
        <f>IF(AND(Table2[[#This Row],[STF for ADV]],Table2[[#This Row],[PVP For ADV]],Table2[[#This Row],[On Website]],Table2[[#This Row],[Setup Team Speak]]="Yes"),"Yes","No")</f>
        <v>No</v>
      </c>
    </row>
    <row r="245" spans="2:10">
      <c r="B245" s="24" t="str">
        <f>Table1[[#This Row],[Character name]]</f>
        <v>Juran</v>
      </c>
      <c r="C245" s="25" t="str">
        <f>Table1[[#This Row],[At Handle]]</f>
        <v>SemiSuite</v>
      </c>
      <c r="D245" s="25" t="str">
        <f>Table1[[#This Row],[Fleet Rank]]</f>
        <v>0. Initiate</v>
      </c>
      <c r="E245" s="25">
        <f>Table1[[#This Row],[PVP For ADV]]</f>
        <v>0</v>
      </c>
      <c r="F245" s="25">
        <f>Table1[[#This Row],[STF Lead For ADV]]</f>
        <v>0</v>
      </c>
      <c r="G245" s="25" t="str">
        <f>IF(Table1[[#This Row],[LFC Still Needed For ADV]]&lt;0,"Yes","No")</f>
        <v>No</v>
      </c>
      <c r="H245">
        <f>Table1[[#This Row],[On Website]]</f>
        <v>0</v>
      </c>
      <c r="I245">
        <f>Table1[[#This Row],[Setup Team Speak]]</f>
        <v>0</v>
      </c>
      <c r="J245" s="26" t="str">
        <f>IF(AND(Table2[[#This Row],[STF for ADV]],Table2[[#This Row],[PVP For ADV]],Table2[[#This Row],[On Website]],Table2[[#This Row],[Setup Team Speak]]="Yes"),"Yes","No")</f>
        <v>No</v>
      </c>
    </row>
    <row r="246" spans="2:10">
      <c r="B246" s="24" t="str">
        <f>Table1[[#This Row],[Character name]]</f>
        <v>Tristan Bold</v>
      </c>
      <c r="C246" s="25" t="str">
        <f>Table1[[#This Row],[At Handle]]</f>
        <v>SFwriter</v>
      </c>
      <c r="D246" s="25" t="str">
        <f>Table1[[#This Row],[Fleet Rank]]</f>
        <v>0. Initiate</v>
      </c>
      <c r="E246" s="25">
        <f>Table1[[#This Row],[PVP For ADV]]</f>
        <v>0</v>
      </c>
      <c r="F246" s="25">
        <f>Table1[[#This Row],[STF Lead For ADV]]</f>
        <v>0</v>
      </c>
      <c r="G246" s="25" t="str">
        <f>IF(Table1[[#This Row],[LFC Still Needed For ADV]]&lt;0,"Yes","No")</f>
        <v>No</v>
      </c>
      <c r="H246">
        <f>Table1[[#This Row],[On Website]]</f>
        <v>0</v>
      </c>
      <c r="I246">
        <f>Table1[[#This Row],[Setup Team Speak]]</f>
        <v>0</v>
      </c>
      <c r="J246" s="26" t="str">
        <f>IF(AND(Table2[[#This Row],[STF for ADV]],Table2[[#This Row],[PVP For ADV]],Table2[[#This Row],[On Website]],Table2[[#This Row],[Setup Team Speak]]="Yes"),"Yes","No")</f>
        <v>No</v>
      </c>
    </row>
    <row r="247" spans="2:10">
      <c r="B247" s="24" t="str">
        <f>Table1[[#This Row],[Character name]]</f>
        <v>Krawll</v>
      </c>
      <c r="C247" s="25" t="str">
        <f>Table1[[#This Row],[At Handle]]</f>
        <v>Sgt.Krawll</v>
      </c>
      <c r="D247" s="25" t="str">
        <f>Table1[[#This Row],[Fleet Rank]]</f>
        <v>0. Initiate</v>
      </c>
      <c r="E247" s="25">
        <f>Table1[[#This Row],[PVP For ADV]]</f>
        <v>0</v>
      </c>
      <c r="F247" s="25">
        <f>Table1[[#This Row],[STF Lead For ADV]]</f>
        <v>0</v>
      </c>
      <c r="G247" s="25" t="str">
        <f>IF(Table1[[#This Row],[LFC Still Needed For ADV]]&lt;0,"Yes","No")</f>
        <v>No</v>
      </c>
      <c r="H247">
        <f>Table1[[#This Row],[On Website]]</f>
        <v>0</v>
      </c>
      <c r="I247">
        <f>Table1[[#This Row],[Setup Team Speak]]</f>
        <v>0</v>
      </c>
      <c r="J247" s="26" t="str">
        <f>IF(AND(Table2[[#This Row],[STF for ADV]],Table2[[#This Row],[PVP For ADV]],Table2[[#This Row],[On Website]],Table2[[#This Row],[Setup Team Speak]]="Yes"),"Yes","No")</f>
        <v>No</v>
      </c>
    </row>
    <row r="248" spans="2:10">
      <c r="B248" s="24" t="str">
        <f>Table1[[#This Row],[Character name]]</f>
        <v>Valamara</v>
      </c>
      <c r="C248" s="25" t="str">
        <f>Table1[[#This Row],[At Handle]]</f>
        <v>shaneeybabeey</v>
      </c>
      <c r="D248" s="25" t="str">
        <f>Table1[[#This Row],[Fleet Rank]]</f>
        <v>0. Initiate</v>
      </c>
      <c r="E248" s="25">
        <f>Table1[[#This Row],[PVP For ADV]]</f>
        <v>0</v>
      </c>
      <c r="F248" s="25">
        <f>Table1[[#This Row],[STF Lead For ADV]]</f>
        <v>0</v>
      </c>
      <c r="G248" s="25" t="str">
        <f>IF(Table1[[#This Row],[LFC Still Needed For ADV]]&lt;0,"Yes","No")</f>
        <v>No</v>
      </c>
      <c r="H248">
        <f>Table1[[#This Row],[On Website]]</f>
        <v>0</v>
      </c>
      <c r="I248">
        <f>Table1[[#This Row],[Setup Team Speak]]</f>
        <v>0</v>
      </c>
      <c r="J248" s="26" t="str">
        <f>IF(AND(Table2[[#This Row],[STF for ADV]],Table2[[#This Row],[PVP For ADV]],Table2[[#This Row],[On Website]],Table2[[#This Row],[Setup Team Speak]]="Yes"),"Yes","No")</f>
        <v>No</v>
      </c>
    </row>
    <row r="249" spans="2:10">
      <c r="B249" s="24" t="str">
        <f>Table1[[#This Row],[Character name]]</f>
        <v>Anthus</v>
      </c>
      <c r="C249" s="25" t="str">
        <f>Table1[[#This Row],[At Handle]]</f>
        <v>shaunmountfrord</v>
      </c>
      <c r="D249" s="25" t="str">
        <f>Table1[[#This Row],[Fleet Rank]]</f>
        <v>5. Council Member</v>
      </c>
      <c r="E249" s="25">
        <f>Table1[[#This Row],[PVP For ADV]]</f>
        <v>0</v>
      </c>
      <c r="F249" s="25">
        <f>Table1[[#This Row],[STF Lead For ADV]]</f>
        <v>0</v>
      </c>
      <c r="G249" s="25" t="str">
        <f>IF(Table1[[#This Row],[LFC Still Needed For ADV]]&lt;0,"Yes","No")</f>
        <v>Yes</v>
      </c>
      <c r="H249">
        <f>Table1[[#This Row],[On Website]]</f>
        <v>0</v>
      </c>
      <c r="I249">
        <f>Table1[[#This Row],[Setup Team Speak]]</f>
        <v>0</v>
      </c>
      <c r="J249" s="26" t="str">
        <f>IF(AND(Table2[[#This Row],[STF for ADV]],Table2[[#This Row],[PVP For ADV]],Table2[[#This Row],[On Website]],Table2[[#This Row],[Setup Team Speak]]="Yes"),"Yes","No")</f>
        <v>No</v>
      </c>
    </row>
    <row r="250" spans="2:10">
      <c r="B250" s="24" t="str">
        <f>Table1[[#This Row],[Character name]]</f>
        <v>Anthus-ENG</v>
      </c>
      <c r="C250" s="25" t="str">
        <f>Table1[[#This Row],[At Handle]]</f>
        <v>shaunmountfrord</v>
      </c>
      <c r="D250" s="25" t="str">
        <f>Table1[[#This Row],[Fleet Rank]]</f>
        <v>5. Council Member</v>
      </c>
      <c r="E250" s="25">
        <f>Table1[[#This Row],[PVP For ADV]]</f>
        <v>0</v>
      </c>
      <c r="F250" s="25">
        <f>Table1[[#This Row],[STF Lead For ADV]]</f>
        <v>0</v>
      </c>
      <c r="G250" s="25" t="str">
        <f>IF(Table1[[#This Row],[LFC Still Needed For ADV]]&lt;0,"Yes","No")</f>
        <v>Yes</v>
      </c>
      <c r="H250">
        <f>Table1[[#This Row],[On Website]]</f>
        <v>0</v>
      </c>
      <c r="I250">
        <f>Table1[[#This Row],[Setup Team Speak]]</f>
        <v>0</v>
      </c>
      <c r="J250" s="26" t="str">
        <f>IF(AND(Table2[[#This Row],[STF for ADV]],Table2[[#This Row],[PVP For ADV]],Table2[[#This Row],[On Website]],Table2[[#This Row],[Setup Team Speak]]="Yes"),"Yes","No")</f>
        <v>No</v>
      </c>
    </row>
    <row r="251" spans="2:10">
      <c r="B251" s="24" t="str">
        <f>Table1[[#This Row],[Character name]]</f>
        <v>Bran</v>
      </c>
      <c r="C251" s="25" t="str">
        <f>Table1[[#This Row],[At Handle]]</f>
        <v>Shiken</v>
      </c>
      <c r="D251" s="25" t="str">
        <f>Table1[[#This Row],[Fleet Rank]]</f>
        <v>5. Council Member</v>
      </c>
      <c r="E251" s="25">
        <f>Table1[[#This Row],[PVP For ADV]]</f>
        <v>0</v>
      </c>
      <c r="F251" s="25">
        <f>Table1[[#This Row],[STF Lead For ADV]]</f>
        <v>0</v>
      </c>
      <c r="G251" s="25" t="str">
        <f>IF(Table1[[#This Row],[LFC Still Needed For ADV]]&lt;0,"Yes","No")</f>
        <v>Yes</v>
      </c>
      <c r="H251">
        <f>Table1[[#This Row],[On Website]]</f>
        <v>0</v>
      </c>
      <c r="I251">
        <f>Table1[[#This Row],[Setup Team Speak]]</f>
        <v>0</v>
      </c>
      <c r="J251" s="26" t="str">
        <f>IF(AND(Table2[[#This Row],[STF for ADV]],Table2[[#This Row],[PVP For ADV]],Table2[[#This Row],[On Website]],Table2[[#This Row],[Setup Team Speak]]="Yes"),"Yes","No")</f>
        <v>No</v>
      </c>
    </row>
    <row r="252" spans="2:10">
      <c r="B252" s="24" t="str">
        <f>Table1[[#This Row],[Character name]]</f>
        <v>Shiken</v>
      </c>
      <c r="C252" s="25" t="str">
        <f>Table1[[#This Row],[At Handle]]</f>
        <v>Shiken</v>
      </c>
      <c r="D252" s="25" t="str">
        <f>Table1[[#This Row],[Fleet Rank]]</f>
        <v>5. Council Member</v>
      </c>
      <c r="E252" s="25">
        <f>Table1[[#This Row],[PVP For ADV]]</f>
        <v>0</v>
      </c>
      <c r="F252" s="25">
        <f>Table1[[#This Row],[STF Lead For ADV]]</f>
        <v>0</v>
      </c>
      <c r="G252" s="25" t="str">
        <f>IF(Table1[[#This Row],[LFC Still Needed For ADV]]&lt;0,"Yes","No")</f>
        <v>Yes</v>
      </c>
      <c r="H252">
        <f>Table1[[#This Row],[On Website]]</f>
        <v>0</v>
      </c>
      <c r="I252">
        <f>Table1[[#This Row],[Setup Team Speak]]</f>
        <v>0</v>
      </c>
      <c r="J252" s="26" t="str">
        <f>IF(AND(Table2[[#This Row],[STF for ADV]],Table2[[#This Row],[PVP For ADV]],Table2[[#This Row],[On Website]],Table2[[#This Row],[Setup Team Speak]]="Yes"),"Yes","No")</f>
        <v>No</v>
      </c>
    </row>
    <row r="253" spans="2:10">
      <c r="B253" s="24" t="str">
        <f>Table1[[#This Row],[Character name]]</f>
        <v>Shoopaman</v>
      </c>
      <c r="C253" s="25" t="str">
        <f>Table1[[#This Row],[At Handle]]</f>
        <v>Shoopaman</v>
      </c>
      <c r="D253" s="25" t="str">
        <f>Table1[[#This Row],[Fleet Rank]]</f>
        <v>3. Senior Member</v>
      </c>
      <c r="E253" s="25">
        <f>Table1[[#This Row],[PVP For ADV]]</f>
        <v>0</v>
      </c>
      <c r="F253" s="25">
        <f>Table1[[#This Row],[STF Lead For ADV]]</f>
        <v>0</v>
      </c>
      <c r="G253" s="25" t="str">
        <f>IF(Table1[[#This Row],[LFC Still Needed For ADV]]&lt;0,"Yes","No")</f>
        <v>Yes</v>
      </c>
      <c r="H253">
        <f>Table1[[#This Row],[On Website]]</f>
        <v>0</v>
      </c>
      <c r="I253">
        <f>Table1[[#This Row],[Setup Team Speak]]</f>
        <v>0</v>
      </c>
      <c r="J253" s="26" t="str">
        <f>IF(AND(Table2[[#This Row],[STF for ADV]],Table2[[#This Row],[PVP For ADV]],Table2[[#This Row],[On Website]],Table2[[#This Row],[Setup Team Speak]]="Yes"),"Yes","No")</f>
        <v>No</v>
      </c>
    </row>
    <row r="254" spans="2:10">
      <c r="B254" s="24" t="str">
        <f>Table1[[#This Row],[Character name]]</f>
        <v>Shoopaman TAC</v>
      </c>
      <c r="C254" s="25" t="str">
        <f>Table1[[#This Row],[At Handle]]</f>
        <v>Shoopaman</v>
      </c>
      <c r="D254" s="25" t="str">
        <f>Table1[[#This Row],[Fleet Rank]]</f>
        <v>3. Senior Member</v>
      </c>
      <c r="E254" s="25">
        <f>Table1[[#This Row],[PVP For ADV]]</f>
        <v>0</v>
      </c>
      <c r="F254" s="25">
        <f>Table1[[#This Row],[STF Lead For ADV]]</f>
        <v>0</v>
      </c>
      <c r="G254" s="25" t="str">
        <f>IF(Table1[[#This Row],[LFC Still Needed For ADV]]&lt;0,"Yes","No")</f>
        <v>Yes</v>
      </c>
      <c r="H254">
        <f>Table1[[#This Row],[On Website]]</f>
        <v>0</v>
      </c>
      <c r="I254">
        <f>Table1[[#This Row],[Setup Team Speak]]</f>
        <v>0</v>
      </c>
      <c r="J254" s="26" t="str">
        <f>IF(AND(Table2[[#This Row],[STF for ADV]],Table2[[#This Row],[PVP For ADV]],Table2[[#This Row],[On Website]],Table2[[#This Row],[Setup Team Speak]]="Yes"),"Yes","No")</f>
        <v>No</v>
      </c>
    </row>
    <row r="255" spans="2:10">
      <c r="B255" s="24" t="str">
        <f>Table1[[#This Row],[Character name]]</f>
        <v>Ten</v>
      </c>
      <c r="C255" s="25" t="str">
        <f>Table1[[#This Row],[At Handle]]</f>
        <v>SilverKitsune</v>
      </c>
      <c r="D255" s="25" t="str">
        <f>Table1[[#This Row],[Fleet Rank]]</f>
        <v>0. Initiate</v>
      </c>
      <c r="E255" s="25">
        <f>Table1[[#This Row],[PVP For ADV]]</f>
        <v>0</v>
      </c>
      <c r="F255" s="25">
        <f>Table1[[#This Row],[STF Lead For ADV]]</f>
        <v>0</v>
      </c>
      <c r="G255" s="25" t="str">
        <f>IF(Table1[[#This Row],[LFC Still Needed For ADV]]&lt;0,"Yes","No")</f>
        <v>No</v>
      </c>
      <c r="H255">
        <f>Table1[[#This Row],[On Website]]</f>
        <v>0</v>
      </c>
      <c r="I255">
        <f>Table1[[#This Row],[Setup Team Speak]]</f>
        <v>0</v>
      </c>
      <c r="J255" s="26" t="str">
        <f>IF(AND(Table2[[#This Row],[STF for ADV]],Table2[[#This Row],[PVP For ADV]],Table2[[#This Row],[On Website]],Table2[[#This Row],[Setup Team Speak]]="Yes"),"Yes","No")</f>
        <v>No</v>
      </c>
    </row>
    <row r="256" spans="2:10">
      <c r="B256" s="24" t="str">
        <f>Table1[[#This Row],[Character name]]</f>
        <v>M'eow</v>
      </c>
      <c r="C256" s="25" t="str">
        <f>Table1[[#This Row],[At Handle]]</f>
        <v>silvrbat85</v>
      </c>
      <c r="D256" s="25" t="str">
        <f>Table1[[#This Row],[Fleet Rank]]</f>
        <v>6. Senior Council</v>
      </c>
      <c r="E256" s="25">
        <f>Table1[[#This Row],[PVP For ADV]]</f>
        <v>0</v>
      </c>
      <c r="F256" s="25">
        <f>Table1[[#This Row],[STF Lead For ADV]]</f>
        <v>0</v>
      </c>
      <c r="G256" s="25" t="str">
        <f>IF(Table1[[#This Row],[LFC Still Needed For ADV]]&lt;0,"Yes","No")</f>
        <v>Yes</v>
      </c>
      <c r="H256">
        <f>Table1[[#This Row],[On Website]]</f>
        <v>0</v>
      </c>
      <c r="I256">
        <f>Table1[[#This Row],[Setup Team Speak]]</f>
        <v>0</v>
      </c>
      <c r="J256" s="26" t="str">
        <f>IF(AND(Table2[[#This Row],[STF for ADV]],Table2[[#This Row],[PVP For ADV]],Table2[[#This Row],[On Website]],Table2[[#This Row],[Setup Team Speak]]="Yes"),"Yes","No")</f>
        <v>No</v>
      </c>
    </row>
    <row r="257" spans="2:10">
      <c r="B257" s="24" t="str">
        <f>Table1[[#This Row],[Character name]]</f>
        <v>silver</v>
      </c>
      <c r="C257" s="25" t="str">
        <f>Table1[[#This Row],[At Handle]]</f>
        <v>silvrbat85</v>
      </c>
      <c r="D257" s="25" t="str">
        <f>Table1[[#This Row],[Fleet Rank]]</f>
        <v>6. Senior Council</v>
      </c>
      <c r="E257" s="25">
        <f>Table1[[#This Row],[PVP For ADV]]</f>
        <v>0</v>
      </c>
      <c r="F257" s="25">
        <f>Table1[[#This Row],[STF Lead For ADV]]</f>
        <v>0</v>
      </c>
      <c r="G257" s="25" t="str">
        <f>IF(Table1[[#This Row],[LFC Still Needed For ADV]]&lt;0,"Yes","No")</f>
        <v>Yes</v>
      </c>
      <c r="H257">
        <f>Table1[[#This Row],[On Website]]</f>
        <v>0</v>
      </c>
      <c r="I257">
        <f>Table1[[#This Row],[Setup Team Speak]]</f>
        <v>0</v>
      </c>
      <c r="J257" s="26" t="str">
        <f>IF(AND(Table2[[#This Row],[STF for ADV]],Table2[[#This Row],[PVP For ADV]],Table2[[#This Row],[On Website]],Table2[[#This Row],[Setup Team Speak]]="Yes"),"Yes","No")</f>
        <v>No</v>
      </c>
    </row>
    <row r="258" spans="2:10">
      <c r="B258" s="24" t="str">
        <f>Table1[[#This Row],[Character name]]</f>
        <v>SilverSFT</v>
      </c>
      <c r="C258" s="25" t="str">
        <f>Table1[[#This Row],[At Handle]]</f>
        <v>silvrbat85</v>
      </c>
      <c r="D258" s="25" t="str">
        <f>Table1[[#This Row],[Fleet Rank]]</f>
        <v>6. Senior Council</v>
      </c>
      <c r="E258" s="25">
        <f>Table1[[#This Row],[PVP For ADV]]</f>
        <v>0</v>
      </c>
      <c r="F258" s="25">
        <f>Table1[[#This Row],[STF Lead For ADV]]</f>
        <v>0</v>
      </c>
      <c r="G258" s="25" t="str">
        <f>IF(Table1[[#This Row],[LFC Still Needed For ADV]]&lt;0,"Yes","No")</f>
        <v>Yes</v>
      </c>
      <c r="H258">
        <f>Table1[[#This Row],[On Website]]</f>
        <v>0</v>
      </c>
      <c r="I258">
        <f>Table1[[#This Row],[Setup Team Speak]]</f>
        <v>0</v>
      </c>
      <c r="J258" s="26" t="str">
        <f>IF(AND(Table2[[#This Row],[STF for ADV]],Table2[[#This Row],[PVP For ADV]],Table2[[#This Row],[On Website]],Table2[[#This Row],[Setup Team Speak]]="Yes"),"Yes","No")</f>
        <v>No</v>
      </c>
    </row>
    <row r="259" spans="2:10">
      <c r="B259" s="24" t="str">
        <f>Table1[[#This Row],[Character name]]</f>
        <v>silvette</v>
      </c>
      <c r="C259" s="25" t="str">
        <f>Table1[[#This Row],[At Handle]]</f>
        <v>silvrbat85</v>
      </c>
      <c r="D259" s="25" t="str">
        <f>Table1[[#This Row],[Fleet Rank]]</f>
        <v>6. Senior Council</v>
      </c>
      <c r="E259" s="25">
        <f>Table1[[#This Row],[PVP For ADV]]</f>
        <v>0</v>
      </c>
      <c r="F259" s="25">
        <f>Table1[[#This Row],[STF Lead For ADV]]</f>
        <v>0</v>
      </c>
      <c r="G259" s="25" t="str">
        <f>IF(Table1[[#This Row],[LFC Still Needed For ADV]]&lt;0,"Yes","No")</f>
        <v>Yes</v>
      </c>
      <c r="H259">
        <f>Table1[[#This Row],[On Website]]</f>
        <v>0</v>
      </c>
      <c r="I259">
        <f>Table1[[#This Row],[Setup Team Speak]]</f>
        <v>0</v>
      </c>
      <c r="J259" s="26" t="str">
        <f>IF(AND(Table2[[#This Row],[STF for ADV]],Table2[[#This Row],[PVP For ADV]],Table2[[#This Row],[On Website]],Table2[[#This Row],[Setup Team Speak]]="Yes"),"Yes","No")</f>
        <v>No</v>
      </c>
    </row>
    <row r="260" spans="2:10">
      <c r="B260" s="24" t="str">
        <f>Table1[[#This Row],[Character name]]</f>
        <v>Taurek</v>
      </c>
      <c r="C260" s="25" t="str">
        <f>Table1[[#This Row],[At Handle]]</f>
        <v>silvrbat85</v>
      </c>
      <c r="D260" s="25" t="str">
        <f>Table1[[#This Row],[Fleet Rank]]</f>
        <v>6. Senior Council</v>
      </c>
      <c r="E260" s="25">
        <f>Table1[[#This Row],[PVP For ADV]]</f>
        <v>0</v>
      </c>
      <c r="F260" s="25">
        <f>Table1[[#This Row],[STF Lead For ADV]]</f>
        <v>0</v>
      </c>
      <c r="G260" s="25" t="str">
        <f>IF(Table1[[#This Row],[LFC Still Needed For ADV]]&lt;0,"Yes","No")</f>
        <v>Yes</v>
      </c>
      <c r="H260">
        <f>Table1[[#This Row],[On Website]]</f>
        <v>0</v>
      </c>
      <c r="I260">
        <f>Table1[[#This Row],[Setup Team Speak]]</f>
        <v>0</v>
      </c>
      <c r="J260" s="26" t="str">
        <f>IF(AND(Table2[[#This Row],[STF for ADV]],Table2[[#This Row],[PVP For ADV]],Table2[[#This Row],[On Website]],Table2[[#This Row],[Setup Team Speak]]="Yes"),"Yes","No")</f>
        <v>No</v>
      </c>
    </row>
    <row r="261" spans="2:10">
      <c r="B261" s="24" t="str">
        <f>Table1[[#This Row],[Character name]]</f>
        <v>Hon Wey</v>
      </c>
      <c r="C261" s="25" t="str">
        <f>Table1[[#This Row],[At Handle]]</f>
        <v>skevven</v>
      </c>
      <c r="D261" s="25" t="str">
        <f>Table1[[#This Row],[Fleet Rank]]</f>
        <v>0. Initiate</v>
      </c>
      <c r="E261" s="25">
        <f>Table1[[#This Row],[PVP For ADV]]</f>
        <v>0</v>
      </c>
      <c r="F261" s="25">
        <f>Table1[[#This Row],[STF Lead For ADV]]</f>
        <v>0</v>
      </c>
      <c r="G261" s="25" t="str">
        <f>IF(Table1[[#This Row],[LFC Still Needed For ADV]]&lt;0,"Yes","No")</f>
        <v>No</v>
      </c>
      <c r="H261">
        <f>Table1[[#This Row],[On Website]]</f>
        <v>0</v>
      </c>
      <c r="I261">
        <f>Table1[[#This Row],[Setup Team Speak]]</f>
        <v>0</v>
      </c>
      <c r="J261" s="26" t="str">
        <f>IF(AND(Table2[[#This Row],[STF for ADV]],Table2[[#This Row],[PVP For ADV]],Table2[[#This Row],[On Website]],Table2[[#This Row],[Setup Team Speak]]="Yes"),"Yes","No")</f>
        <v>No</v>
      </c>
    </row>
    <row r="262" spans="2:10">
      <c r="B262" s="24" t="str">
        <f>Table1[[#This Row],[Character name]]</f>
        <v>Six</v>
      </c>
      <c r="C262" s="25" t="str">
        <f>Table1[[#This Row],[At Handle]]</f>
        <v>sl3dg3hamm3r</v>
      </c>
      <c r="D262" s="25" t="str">
        <f>Table1[[#This Row],[Fleet Rank]]</f>
        <v>1. Junior Member</v>
      </c>
      <c r="E262" s="25">
        <f>Table1[[#This Row],[PVP For ADV]]</f>
        <v>0</v>
      </c>
      <c r="F262" s="25">
        <f>Table1[[#This Row],[STF Lead For ADV]]</f>
        <v>0</v>
      </c>
      <c r="G262" s="25" t="str">
        <f>IF(Table1[[#This Row],[LFC Still Needed For ADV]]&lt;0,"Yes","No")</f>
        <v>No</v>
      </c>
      <c r="H262">
        <f>Table1[[#This Row],[On Website]]</f>
        <v>0</v>
      </c>
      <c r="I262">
        <f>Table1[[#This Row],[Setup Team Speak]]</f>
        <v>0</v>
      </c>
      <c r="J262" s="26" t="str">
        <f>IF(AND(Table2[[#This Row],[STF for ADV]],Table2[[#This Row],[PVP For ADV]],Table2[[#This Row],[On Website]],Table2[[#This Row],[Setup Team Speak]]="Yes"),"Yes","No")</f>
        <v>No</v>
      </c>
    </row>
    <row r="263" spans="2:10">
      <c r="B263" s="24" t="str">
        <f>Table1[[#This Row],[Character name]]</f>
        <v>Thirteen</v>
      </c>
      <c r="C263" s="25" t="str">
        <f>Table1[[#This Row],[At Handle]]</f>
        <v>sl3dg3hamm3r</v>
      </c>
      <c r="D263" s="25" t="str">
        <f>Table1[[#This Row],[Fleet Rank]]</f>
        <v>1. Junior Member</v>
      </c>
      <c r="E263" s="25">
        <f>Table1[[#This Row],[PVP For ADV]]</f>
        <v>0</v>
      </c>
      <c r="F263" s="25">
        <f>Table1[[#This Row],[STF Lead For ADV]]</f>
        <v>0</v>
      </c>
      <c r="G263" s="25" t="str">
        <f>IF(Table1[[#This Row],[LFC Still Needed For ADV]]&lt;0,"Yes","No")</f>
        <v>No</v>
      </c>
      <c r="H263">
        <f>Table1[[#This Row],[On Website]]</f>
        <v>0</v>
      </c>
      <c r="I263">
        <f>Table1[[#This Row],[Setup Team Speak]]</f>
        <v>0</v>
      </c>
      <c r="J263" s="26" t="str">
        <f>IF(AND(Table2[[#This Row],[STF for ADV]],Table2[[#This Row],[PVP For ADV]],Table2[[#This Row],[On Website]],Table2[[#This Row],[Setup Team Speak]]="Yes"),"Yes","No")</f>
        <v>No</v>
      </c>
    </row>
    <row r="264" spans="2:10">
      <c r="B264" s="24" t="str">
        <f>Table1[[#This Row],[Character name]]</f>
        <v>Zoimi</v>
      </c>
      <c r="C264" s="25" t="str">
        <f>Table1[[#This Row],[At Handle]]</f>
        <v>sl3dg3hamm3r</v>
      </c>
      <c r="D264" s="25" t="str">
        <f>Table1[[#This Row],[Fleet Rank]]</f>
        <v>1. Junior Member</v>
      </c>
      <c r="E264" s="25">
        <f>Table1[[#This Row],[PVP For ADV]]</f>
        <v>0</v>
      </c>
      <c r="F264" s="25">
        <f>Table1[[#This Row],[STF Lead For ADV]]</f>
        <v>0</v>
      </c>
      <c r="G264" s="25" t="str">
        <f>IF(Table1[[#This Row],[LFC Still Needed For ADV]]&lt;0,"Yes","No")</f>
        <v>No</v>
      </c>
      <c r="H264">
        <f>Table1[[#This Row],[On Website]]</f>
        <v>0</v>
      </c>
      <c r="I264">
        <f>Table1[[#This Row],[Setup Team Speak]]</f>
        <v>0</v>
      </c>
      <c r="J264" s="26" t="str">
        <f>IF(AND(Table2[[#This Row],[STF for ADV]],Table2[[#This Row],[PVP For ADV]],Table2[[#This Row],[On Website]],Table2[[#This Row],[Setup Team Speak]]="Yes"),"Yes","No")</f>
        <v>No</v>
      </c>
    </row>
    <row r="265" spans="2:10">
      <c r="B265" s="24" t="str">
        <f>Table1[[#This Row],[Character name]]</f>
        <v>Talana</v>
      </c>
      <c r="C265" s="25" t="str">
        <f>Table1[[#This Row],[At Handle]]</f>
        <v>Slylandro</v>
      </c>
      <c r="D265" s="25" t="str">
        <f>Table1[[#This Row],[Fleet Rank]]</f>
        <v>1. Junior Member</v>
      </c>
      <c r="E265" s="25">
        <f>Table1[[#This Row],[PVP For ADV]]</f>
        <v>0</v>
      </c>
      <c r="F265" s="25">
        <f>Table1[[#This Row],[STF Lead For ADV]]</f>
        <v>0</v>
      </c>
      <c r="G265" s="25" t="str">
        <f>IF(Table1[[#This Row],[LFC Still Needed For ADV]]&lt;0,"Yes","No")</f>
        <v>No</v>
      </c>
      <c r="H265">
        <f>Table1[[#This Row],[On Website]]</f>
        <v>0</v>
      </c>
      <c r="I265">
        <f>Table1[[#This Row],[Setup Team Speak]]</f>
        <v>0</v>
      </c>
      <c r="J265" s="26" t="str">
        <f>IF(AND(Table2[[#This Row],[STF for ADV]],Table2[[#This Row],[PVP For ADV]],Table2[[#This Row],[On Website]],Table2[[#This Row],[Setup Team Speak]]="Yes"),"Yes","No")</f>
        <v>No</v>
      </c>
    </row>
    <row r="266" spans="2:10">
      <c r="B266" s="24" t="str">
        <f>Table1[[#This Row],[Character name]]</f>
        <v>smudge</v>
      </c>
      <c r="C266" s="25" t="str">
        <f>Table1[[#This Row],[At Handle]]</f>
        <v>smudge11</v>
      </c>
      <c r="D266" s="25" t="str">
        <f>Table1[[#This Row],[Fleet Rank]]</f>
        <v>0. Initiate</v>
      </c>
      <c r="E266" s="25">
        <f>Table1[[#This Row],[PVP For ADV]]</f>
        <v>0</v>
      </c>
      <c r="F266" s="25">
        <f>Table1[[#This Row],[STF Lead For ADV]]</f>
        <v>0</v>
      </c>
      <c r="G266" s="25" t="str">
        <f>IF(Table1[[#This Row],[LFC Still Needed For ADV]]&lt;0,"Yes","No")</f>
        <v>No</v>
      </c>
      <c r="H266">
        <f>Table1[[#This Row],[On Website]]</f>
        <v>0</v>
      </c>
      <c r="I266">
        <f>Table1[[#This Row],[Setup Team Speak]]</f>
        <v>0</v>
      </c>
      <c r="J266" s="26" t="str">
        <f>IF(AND(Table2[[#This Row],[STF for ADV]],Table2[[#This Row],[PVP For ADV]],Table2[[#This Row],[On Website]],Table2[[#This Row],[Setup Team Speak]]="Yes"),"Yes","No")</f>
        <v>No</v>
      </c>
    </row>
    <row r="267" spans="2:10">
      <c r="B267" s="24" t="str">
        <f>Table1[[#This Row],[Character name]]</f>
        <v>Steel</v>
      </c>
      <c r="C267" s="25" t="str">
        <f>Table1[[#This Row],[At Handle]]</f>
        <v>snowjeffe</v>
      </c>
      <c r="D267" s="25" t="str">
        <f>Table1[[#This Row],[Fleet Rank]]</f>
        <v>0. Initiate</v>
      </c>
      <c r="E267" s="25">
        <f>Table1[[#This Row],[PVP For ADV]]</f>
        <v>0</v>
      </c>
      <c r="F267" s="25">
        <f>Table1[[#This Row],[STF Lead For ADV]]</f>
        <v>0</v>
      </c>
      <c r="G267" s="25" t="str">
        <f>IF(Table1[[#This Row],[LFC Still Needed For ADV]]&lt;0,"Yes","No")</f>
        <v>No</v>
      </c>
      <c r="H267">
        <f>Table1[[#This Row],[On Website]]</f>
        <v>0</v>
      </c>
      <c r="I267">
        <f>Table1[[#This Row],[Setup Team Speak]]</f>
        <v>0</v>
      </c>
      <c r="J267" s="26" t="str">
        <f>IF(AND(Table2[[#This Row],[STF for ADV]],Table2[[#This Row],[PVP For ADV]],Table2[[#This Row],[On Website]],Table2[[#This Row],[Setup Team Speak]]="Yes"),"Yes","No")</f>
        <v>No</v>
      </c>
    </row>
    <row r="268" spans="2:10">
      <c r="B268" s="24" t="str">
        <f>Table1[[#This Row],[Character name]]</f>
        <v>Chipmunk</v>
      </c>
      <c r="C268" s="25" t="str">
        <f>Table1[[#This Row],[At Handle]]</f>
        <v>snugglesaurus</v>
      </c>
      <c r="D268" s="25" t="str">
        <f>Table1[[#This Row],[Fleet Rank]]</f>
        <v>0. Initiate</v>
      </c>
      <c r="E268" s="25">
        <f>Table1[[#This Row],[PVP For ADV]]</f>
        <v>0</v>
      </c>
      <c r="F268" s="25">
        <f>Table1[[#This Row],[STF Lead For ADV]]</f>
        <v>0</v>
      </c>
      <c r="G268" s="25" t="str">
        <f>IF(Table1[[#This Row],[LFC Still Needed For ADV]]&lt;0,"Yes","No")</f>
        <v>No</v>
      </c>
      <c r="H268">
        <f>Table1[[#This Row],[On Website]]</f>
        <v>0</v>
      </c>
      <c r="I268">
        <f>Table1[[#This Row],[Setup Team Speak]]</f>
        <v>0</v>
      </c>
      <c r="J268" s="26" t="str">
        <f>IF(AND(Table2[[#This Row],[STF for ADV]],Table2[[#This Row],[PVP For ADV]],Table2[[#This Row],[On Website]],Table2[[#This Row],[Setup Team Speak]]="Yes"),"Yes","No")</f>
        <v>No</v>
      </c>
    </row>
    <row r="269" spans="2:10">
      <c r="B269" s="24" t="str">
        <f>Table1[[#This Row],[Character name]]</f>
        <v>Snugglesaurus</v>
      </c>
      <c r="C269" s="25" t="str">
        <f>Table1[[#This Row],[At Handle]]</f>
        <v>snugglesaurus</v>
      </c>
      <c r="D269" s="25" t="str">
        <f>Table1[[#This Row],[Fleet Rank]]</f>
        <v>0. Initiate</v>
      </c>
      <c r="E269" s="25">
        <f>Table1[[#This Row],[PVP For ADV]]</f>
        <v>0</v>
      </c>
      <c r="F269" s="25">
        <f>Table1[[#This Row],[STF Lead For ADV]]</f>
        <v>0</v>
      </c>
      <c r="G269" s="25" t="str">
        <f>IF(Table1[[#This Row],[LFC Still Needed For ADV]]&lt;0,"Yes","No")</f>
        <v>No</v>
      </c>
      <c r="H269">
        <f>Table1[[#This Row],[On Website]]</f>
        <v>0</v>
      </c>
      <c r="I269">
        <f>Table1[[#This Row],[Setup Team Speak]]</f>
        <v>0</v>
      </c>
      <c r="J269" s="26" t="str">
        <f>IF(AND(Table2[[#This Row],[STF for ADV]],Table2[[#This Row],[PVP For ADV]],Table2[[#This Row],[On Website]],Table2[[#This Row],[Setup Team Speak]]="Yes"),"Yes","No")</f>
        <v>No</v>
      </c>
    </row>
    <row r="270" spans="2:10">
      <c r="B270" s="24" t="str">
        <f>Table1[[#This Row],[Character name]]</f>
        <v>M'Ralla</v>
      </c>
      <c r="C270" s="25" t="str">
        <f>Table1[[#This Row],[At Handle]]</f>
        <v>Solcee</v>
      </c>
      <c r="D270" s="25" t="str">
        <f>Table1[[#This Row],[Fleet Rank]]</f>
        <v>5. Council Member</v>
      </c>
      <c r="E270" s="25">
        <f>Table1[[#This Row],[PVP For ADV]]</f>
        <v>0</v>
      </c>
      <c r="F270" s="25">
        <f>Table1[[#This Row],[STF Lead For ADV]]</f>
        <v>0</v>
      </c>
      <c r="G270" s="25" t="str">
        <f>IF(Table1[[#This Row],[LFC Still Needed For ADV]]&lt;0,"Yes","No")</f>
        <v>Yes</v>
      </c>
      <c r="H270">
        <f>Table1[[#This Row],[On Website]]</f>
        <v>0</v>
      </c>
      <c r="I270">
        <f>Table1[[#This Row],[Setup Team Speak]]</f>
        <v>0</v>
      </c>
      <c r="J270" s="26" t="str">
        <f>IF(AND(Table2[[#This Row],[STF for ADV]],Table2[[#This Row],[PVP For ADV]],Table2[[#This Row],[On Website]],Table2[[#This Row],[Setup Team Speak]]="Yes"),"Yes","No")</f>
        <v>No</v>
      </c>
    </row>
    <row r="271" spans="2:10">
      <c r="B271" s="24" t="str">
        <f>Table1[[#This Row],[Character name]]</f>
        <v>Hell Hound 911</v>
      </c>
      <c r="C271" s="25" t="str">
        <f>Table1[[#This Row],[At Handle]]</f>
        <v>spock772</v>
      </c>
      <c r="D271" s="25" t="str">
        <f>Table1[[#This Row],[Fleet Rank]]</f>
        <v>0. Initiate</v>
      </c>
      <c r="E271" s="25">
        <f>Table1[[#This Row],[PVP For ADV]]</f>
        <v>0</v>
      </c>
      <c r="F271" s="25">
        <f>Table1[[#This Row],[STF Lead For ADV]]</f>
        <v>0</v>
      </c>
      <c r="G271" s="25" t="str">
        <f>IF(Table1[[#This Row],[LFC Still Needed For ADV]]&lt;0,"Yes","No")</f>
        <v>No</v>
      </c>
      <c r="H271">
        <f>Table1[[#This Row],[On Website]]</f>
        <v>0</v>
      </c>
      <c r="I271">
        <f>Table1[[#This Row],[Setup Team Speak]]</f>
        <v>0</v>
      </c>
      <c r="J271" s="26" t="str">
        <f>IF(AND(Table2[[#This Row],[STF for ADV]],Table2[[#This Row],[PVP For ADV]],Table2[[#This Row],[On Website]],Table2[[#This Row],[Setup Team Speak]]="Yes"),"Yes","No")</f>
        <v>No</v>
      </c>
    </row>
    <row r="272" spans="2:10">
      <c r="B272" s="24" t="str">
        <f>Table1[[#This Row],[Character name]]</f>
        <v>Taia</v>
      </c>
      <c r="C272" s="25" t="str">
        <f>Table1[[#This Row],[At Handle]]</f>
        <v>StarFury222</v>
      </c>
      <c r="D272" s="25" t="str">
        <f>Table1[[#This Row],[Fleet Rank]]</f>
        <v>0. Initiate</v>
      </c>
      <c r="E272" s="25">
        <f>Table1[[#This Row],[PVP For ADV]]</f>
        <v>0</v>
      </c>
      <c r="F272" s="25">
        <f>Table1[[#This Row],[STF Lead For ADV]]</f>
        <v>0</v>
      </c>
      <c r="G272" s="25" t="str">
        <f>IF(Table1[[#This Row],[LFC Still Needed For ADV]]&lt;0,"Yes","No")</f>
        <v>No</v>
      </c>
      <c r="H272">
        <f>Table1[[#This Row],[On Website]]</f>
        <v>0</v>
      </c>
      <c r="I272">
        <f>Table1[[#This Row],[Setup Team Speak]]</f>
        <v>0</v>
      </c>
      <c r="J272" s="26" t="str">
        <f>IF(AND(Table2[[#This Row],[STF for ADV]],Table2[[#This Row],[PVP For ADV]],Table2[[#This Row],[On Website]],Table2[[#This Row],[Setup Team Speak]]="Yes"),"Yes","No")</f>
        <v>No</v>
      </c>
    </row>
    <row r="273" spans="2:10">
      <c r="B273" s="24" t="str">
        <f>Table1[[#This Row],[Character name]]</f>
        <v>HUDSON</v>
      </c>
      <c r="C273" s="25" t="str">
        <f>Table1[[#This Row],[At Handle]]</f>
        <v>stealth8472</v>
      </c>
      <c r="D273" s="25" t="str">
        <f>Table1[[#This Row],[Fleet Rank]]</f>
        <v>0. Initiate</v>
      </c>
      <c r="E273" s="25">
        <f>Table1[[#This Row],[PVP For ADV]]</f>
        <v>0</v>
      </c>
      <c r="F273" s="25">
        <f>Table1[[#This Row],[STF Lead For ADV]]</f>
        <v>0</v>
      </c>
      <c r="G273" s="25" t="str">
        <f>IF(Table1[[#This Row],[LFC Still Needed For ADV]]&lt;0,"Yes","No")</f>
        <v>No</v>
      </c>
      <c r="H273">
        <f>Table1[[#This Row],[On Website]]</f>
        <v>0</v>
      </c>
      <c r="I273">
        <f>Table1[[#This Row],[Setup Team Speak]]</f>
        <v>0</v>
      </c>
      <c r="J273" s="26" t="str">
        <f>IF(AND(Table2[[#This Row],[STF for ADV]],Table2[[#This Row],[PVP For ADV]],Table2[[#This Row],[On Website]],Table2[[#This Row],[Setup Team Speak]]="Yes"),"Yes","No")</f>
        <v>No</v>
      </c>
    </row>
    <row r="274" spans="2:10">
      <c r="B274" s="24" t="str">
        <f>Table1[[#This Row],[Character name]]</f>
        <v>Jazz</v>
      </c>
      <c r="C274" s="25" t="str">
        <f>Table1[[#This Row],[At Handle]]</f>
        <v>stealth8472</v>
      </c>
      <c r="D274" s="25" t="str">
        <f>Table1[[#This Row],[Fleet Rank]]</f>
        <v>0. Initiate</v>
      </c>
      <c r="E274" s="25">
        <f>Table1[[#This Row],[PVP For ADV]]</f>
        <v>0</v>
      </c>
      <c r="F274" s="25">
        <f>Table1[[#This Row],[STF Lead For ADV]]</f>
        <v>0</v>
      </c>
      <c r="G274" s="25" t="str">
        <f>IF(Table1[[#This Row],[LFC Still Needed For ADV]]&lt;0,"Yes","No")</f>
        <v>No</v>
      </c>
      <c r="H274">
        <f>Table1[[#This Row],[On Website]]</f>
        <v>0</v>
      </c>
      <c r="I274">
        <f>Table1[[#This Row],[Setup Team Speak]]</f>
        <v>0</v>
      </c>
      <c r="J274" s="26" t="str">
        <f>IF(AND(Table2[[#This Row],[STF for ADV]],Table2[[#This Row],[PVP For ADV]],Table2[[#This Row],[On Website]],Table2[[#This Row],[Setup Team Speak]]="Yes"),"Yes","No")</f>
        <v>No</v>
      </c>
    </row>
    <row r="275" spans="2:10">
      <c r="B275" s="24" t="str">
        <f>Table1[[#This Row],[Character name]]</f>
        <v>Jordan</v>
      </c>
      <c r="C275" s="25" t="str">
        <f>Table1[[#This Row],[At Handle]]</f>
        <v>stealth8472</v>
      </c>
      <c r="D275" s="25" t="str">
        <f>Table1[[#This Row],[Fleet Rank]]</f>
        <v>0. Initiate</v>
      </c>
      <c r="E275" s="25">
        <f>Table1[[#This Row],[PVP For ADV]]</f>
        <v>0</v>
      </c>
      <c r="F275" s="25">
        <f>Table1[[#This Row],[STF Lead For ADV]]</f>
        <v>0</v>
      </c>
      <c r="G275" s="25" t="str">
        <f>IF(Table1[[#This Row],[LFC Still Needed For ADV]]&lt;0,"Yes","No")</f>
        <v>No</v>
      </c>
      <c r="H275">
        <f>Table1[[#This Row],[On Website]]</f>
        <v>0</v>
      </c>
      <c r="I275">
        <f>Table1[[#This Row],[Setup Team Speak]]</f>
        <v>0</v>
      </c>
      <c r="J275" s="26" t="str">
        <f>IF(AND(Table2[[#This Row],[STF for ADV]],Table2[[#This Row],[PVP For ADV]],Table2[[#This Row],[On Website]],Table2[[#This Row],[Setup Team Speak]]="Yes"),"Yes","No")</f>
        <v>No</v>
      </c>
    </row>
    <row r="276" spans="2:10">
      <c r="B276" s="24" t="str">
        <f>Table1[[#This Row],[Character name]]</f>
        <v>Travis</v>
      </c>
      <c r="C276" s="25" t="str">
        <f>Table1[[#This Row],[At Handle]]</f>
        <v>stjohnp</v>
      </c>
      <c r="D276" s="25" t="str">
        <f>Table1[[#This Row],[Fleet Rank]]</f>
        <v>0. Initiate</v>
      </c>
      <c r="E276" s="25">
        <f>Table1[[#This Row],[PVP For ADV]]</f>
        <v>0</v>
      </c>
      <c r="F276" s="25">
        <f>Table1[[#This Row],[STF Lead For ADV]]</f>
        <v>0</v>
      </c>
      <c r="G276" s="25" t="str">
        <f>IF(Table1[[#This Row],[LFC Still Needed For ADV]]&lt;0,"Yes","No")</f>
        <v>No</v>
      </c>
      <c r="H276">
        <f>Table1[[#This Row],[On Website]]</f>
        <v>0</v>
      </c>
      <c r="I276">
        <f>Table1[[#This Row],[Setup Team Speak]]</f>
        <v>0</v>
      </c>
      <c r="J276" s="26" t="str">
        <f>IF(AND(Table2[[#This Row],[STF for ADV]],Table2[[#This Row],[PVP For ADV]],Table2[[#This Row],[On Website]],Table2[[#This Row],[Setup Team Speak]]="Yes"),"Yes","No")</f>
        <v>No</v>
      </c>
    </row>
    <row r="277" spans="2:10">
      <c r="B277" s="24" t="str">
        <f>Table1[[#This Row],[Character name]]</f>
        <v>Betsuni</v>
      </c>
      <c r="C277" s="25" t="str">
        <f>Table1[[#This Row],[At Handle]]</f>
        <v>Sysop</v>
      </c>
      <c r="D277" s="25" t="str">
        <f>Table1[[#This Row],[Fleet Rank]]</f>
        <v>0. Initiate</v>
      </c>
      <c r="E277" s="25">
        <f>Table1[[#This Row],[PVP For ADV]]</f>
        <v>0</v>
      </c>
      <c r="F277" s="25">
        <f>Table1[[#This Row],[STF Lead For ADV]]</f>
        <v>0</v>
      </c>
      <c r="G277" s="25" t="str">
        <f>IF(Table1[[#This Row],[LFC Still Needed For ADV]]&lt;0,"Yes","No")</f>
        <v>No</v>
      </c>
      <c r="H277">
        <f>Table1[[#This Row],[On Website]]</f>
        <v>0</v>
      </c>
      <c r="I277">
        <f>Table1[[#This Row],[Setup Team Speak]]</f>
        <v>0</v>
      </c>
      <c r="J277" s="26" t="str">
        <f>IF(AND(Table2[[#This Row],[STF for ADV]],Table2[[#This Row],[PVP For ADV]],Table2[[#This Row],[On Website]],Table2[[#This Row],[Setup Team Speak]]="Yes"),"Yes","No")</f>
        <v>No</v>
      </c>
    </row>
    <row r="278" spans="2:10">
      <c r="B278" s="24" t="str">
        <f>Table1[[#This Row],[Character name]]</f>
        <v>Kaybayen</v>
      </c>
      <c r="C278" s="25" t="str">
        <f>Table1[[#This Row],[At Handle]]</f>
        <v>tak178</v>
      </c>
      <c r="D278" s="25" t="str">
        <f>Table1[[#This Row],[Fleet Rank]]</f>
        <v>0. Initiate</v>
      </c>
      <c r="E278" s="25">
        <f>Table1[[#This Row],[PVP For ADV]]</f>
        <v>0</v>
      </c>
      <c r="F278" s="25">
        <f>Table1[[#This Row],[STF Lead For ADV]]</f>
        <v>0</v>
      </c>
      <c r="G278" s="25" t="str">
        <f>IF(Table1[[#This Row],[LFC Still Needed For ADV]]&lt;0,"Yes","No")</f>
        <v>No</v>
      </c>
      <c r="H278">
        <f>Table1[[#This Row],[On Website]]</f>
        <v>0</v>
      </c>
      <c r="I278">
        <f>Table1[[#This Row],[Setup Team Speak]]</f>
        <v>0</v>
      </c>
      <c r="J278" s="26" t="str">
        <f>IF(AND(Table2[[#This Row],[STF for ADV]],Table2[[#This Row],[PVP For ADV]],Table2[[#This Row],[On Website]],Table2[[#This Row],[Setup Team Speak]]="Yes"),"Yes","No")</f>
        <v>No</v>
      </c>
    </row>
    <row r="279" spans="2:10">
      <c r="B279" s="24" t="str">
        <f>Table1[[#This Row],[Character name]]</f>
        <v>Jariz</v>
      </c>
      <c r="C279" s="25" t="str">
        <f>Table1[[#This Row],[At Handle]]</f>
        <v>talrew</v>
      </c>
      <c r="D279" s="25" t="str">
        <f>Table1[[#This Row],[Fleet Rank]]</f>
        <v>1. Junior Member</v>
      </c>
      <c r="E279" s="25">
        <f>Table1[[#This Row],[PVP For ADV]]</f>
        <v>0</v>
      </c>
      <c r="F279" s="25">
        <f>Table1[[#This Row],[STF Lead For ADV]]</f>
        <v>0</v>
      </c>
      <c r="G279" s="25" t="str">
        <f>IF(Table1[[#This Row],[LFC Still Needed For ADV]]&lt;0,"Yes","No")</f>
        <v>No</v>
      </c>
      <c r="H279">
        <f>Table1[[#This Row],[On Website]]</f>
        <v>0</v>
      </c>
      <c r="I279">
        <f>Table1[[#This Row],[Setup Team Speak]]</f>
        <v>0</v>
      </c>
      <c r="J279" s="26" t="str">
        <f>IF(AND(Table2[[#This Row],[STF for ADV]],Table2[[#This Row],[PVP For ADV]],Table2[[#This Row],[On Website]],Table2[[#This Row],[Setup Team Speak]]="Yes"),"Yes","No")</f>
        <v>No</v>
      </c>
    </row>
    <row r="280" spans="2:10">
      <c r="B280" s="24" t="str">
        <f>Table1[[#This Row],[Character name]]</f>
        <v>Misha</v>
      </c>
      <c r="C280" s="25" t="str">
        <f>Table1[[#This Row],[At Handle]]</f>
        <v>talrew</v>
      </c>
      <c r="D280" s="25" t="str">
        <f>Table1[[#This Row],[Fleet Rank]]</f>
        <v>1. Junior Member</v>
      </c>
      <c r="E280" s="25">
        <f>Table1[[#This Row],[PVP For ADV]]</f>
        <v>0</v>
      </c>
      <c r="F280" s="25">
        <f>Table1[[#This Row],[STF Lead For ADV]]</f>
        <v>0</v>
      </c>
      <c r="G280" s="25" t="str">
        <f>IF(Table1[[#This Row],[LFC Still Needed For ADV]]&lt;0,"Yes","No")</f>
        <v>No</v>
      </c>
      <c r="H280">
        <f>Table1[[#This Row],[On Website]]</f>
        <v>0</v>
      </c>
      <c r="I280">
        <f>Table1[[#This Row],[Setup Team Speak]]</f>
        <v>0</v>
      </c>
      <c r="J280" s="26" t="str">
        <f>IF(AND(Table2[[#This Row],[STF for ADV]],Table2[[#This Row],[PVP For ADV]],Table2[[#This Row],[On Website]],Table2[[#This Row],[Setup Team Speak]]="Yes"),"Yes","No")</f>
        <v>No</v>
      </c>
    </row>
    <row r="281" spans="2:10">
      <c r="B281" s="24" t="str">
        <f>Table1[[#This Row],[Character name]]</f>
        <v>Shameka</v>
      </c>
      <c r="C281" s="25" t="str">
        <f>Table1[[#This Row],[At Handle]]</f>
        <v>talrew</v>
      </c>
      <c r="D281" s="25" t="str">
        <f>Table1[[#This Row],[Fleet Rank]]</f>
        <v>1. Junior Member</v>
      </c>
      <c r="E281" s="25">
        <f>Table1[[#This Row],[PVP For ADV]]</f>
        <v>0</v>
      </c>
      <c r="F281" s="25">
        <f>Table1[[#This Row],[STF Lead For ADV]]</f>
        <v>0</v>
      </c>
      <c r="G281" s="25" t="str">
        <f>IF(Table1[[#This Row],[LFC Still Needed For ADV]]&lt;0,"Yes","No")</f>
        <v>No</v>
      </c>
      <c r="H281">
        <f>Table1[[#This Row],[On Website]]</f>
        <v>0</v>
      </c>
      <c r="I281">
        <f>Table1[[#This Row],[Setup Team Speak]]</f>
        <v>0</v>
      </c>
      <c r="J281" s="26" t="str">
        <f>IF(AND(Table2[[#This Row],[STF for ADV]],Table2[[#This Row],[PVP For ADV]],Table2[[#This Row],[On Website]],Table2[[#This Row],[Setup Team Speak]]="Yes"),"Yes","No")</f>
        <v>No</v>
      </c>
    </row>
    <row r="282" spans="2:10">
      <c r="B282" s="24" t="str">
        <f>Table1[[#This Row],[Character name]]</f>
        <v>Dumat</v>
      </c>
      <c r="C282" s="25" t="str">
        <f>Table1[[#This Row],[At Handle]]</f>
        <v>Tanthal</v>
      </c>
      <c r="D282" s="25" t="str">
        <f>Table1[[#This Row],[Fleet Rank]]</f>
        <v>2. Member</v>
      </c>
      <c r="E282" s="25">
        <f>Table1[[#This Row],[PVP For ADV]]</f>
        <v>0</v>
      </c>
      <c r="F282" s="25">
        <f>Table1[[#This Row],[STF Lead For ADV]]</f>
        <v>0</v>
      </c>
      <c r="G282" s="25" t="str">
        <f>IF(Table1[[#This Row],[LFC Still Needed For ADV]]&lt;0,"Yes","No")</f>
        <v>No</v>
      </c>
      <c r="H282">
        <f>Table1[[#This Row],[On Website]]</f>
        <v>0</v>
      </c>
      <c r="I282">
        <f>Table1[[#This Row],[Setup Team Speak]]</f>
        <v>0</v>
      </c>
      <c r="J282" s="26" t="str">
        <f>IF(AND(Table2[[#This Row],[STF for ADV]],Table2[[#This Row],[PVP For ADV]],Table2[[#This Row],[On Website]],Table2[[#This Row],[Setup Team Speak]]="Yes"),"Yes","No")</f>
        <v>No</v>
      </c>
    </row>
    <row r="283" spans="2:10">
      <c r="B283" s="24" t="str">
        <f>Table1[[#This Row],[Character name]]</f>
        <v>Kepler</v>
      </c>
      <c r="C283" s="25" t="str">
        <f>Table1[[#This Row],[At Handle]]</f>
        <v>Tanthal</v>
      </c>
      <c r="D283" s="25" t="str">
        <f>Table1[[#This Row],[Fleet Rank]]</f>
        <v>2. Member</v>
      </c>
      <c r="E283" s="25">
        <f>Table1[[#This Row],[PVP For ADV]]</f>
        <v>0</v>
      </c>
      <c r="F283" s="25">
        <f>Table1[[#This Row],[STF Lead For ADV]]</f>
        <v>0</v>
      </c>
      <c r="G283" s="25" t="str">
        <f>IF(Table1[[#This Row],[LFC Still Needed For ADV]]&lt;0,"Yes","No")</f>
        <v>No</v>
      </c>
      <c r="H283">
        <f>Table1[[#This Row],[On Website]]</f>
        <v>0</v>
      </c>
      <c r="I283">
        <f>Table1[[#This Row],[Setup Team Speak]]</f>
        <v>0</v>
      </c>
      <c r="J283" s="26" t="str">
        <f>IF(AND(Table2[[#This Row],[STF for ADV]],Table2[[#This Row],[PVP For ADV]],Table2[[#This Row],[On Website]],Table2[[#This Row],[Setup Team Speak]]="Yes"),"Yes","No")</f>
        <v>No</v>
      </c>
    </row>
    <row r="284" spans="2:10">
      <c r="B284" s="24" t="str">
        <f>Table1[[#This Row],[Character name]]</f>
        <v>Tanthal</v>
      </c>
      <c r="C284" s="25" t="str">
        <f>Table1[[#This Row],[At Handle]]</f>
        <v>Tanthal</v>
      </c>
      <c r="D284" s="25" t="str">
        <f>Table1[[#This Row],[Fleet Rank]]</f>
        <v>2. Member</v>
      </c>
      <c r="E284" s="25">
        <f>Table1[[#This Row],[PVP For ADV]]</f>
        <v>0</v>
      </c>
      <c r="F284" s="25">
        <f>Table1[[#This Row],[STF Lead For ADV]]</f>
        <v>0</v>
      </c>
      <c r="G284" s="25" t="str">
        <f>IF(Table1[[#This Row],[LFC Still Needed For ADV]]&lt;0,"Yes","No")</f>
        <v>No</v>
      </c>
      <c r="H284">
        <f>Table1[[#This Row],[On Website]]</f>
        <v>0</v>
      </c>
      <c r="I284">
        <f>Table1[[#This Row],[Setup Team Speak]]</f>
        <v>0</v>
      </c>
      <c r="J284" s="26" t="str">
        <f>IF(AND(Table2[[#This Row],[STF for ADV]],Table2[[#This Row],[PVP For ADV]],Table2[[#This Row],[On Website]],Table2[[#This Row],[Setup Team Speak]]="Yes"),"Yes","No")</f>
        <v>No</v>
      </c>
    </row>
    <row r="285" spans="2:10">
      <c r="B285" s="24" t="str">
        <f>Table1[[#This Row],[Character name]]</f>
        <v>Duncan</v>
      </c>
      <c r="C285" s="25" t="str">
        <f>Table1[[#This Row],[At Handle]]</f>
        <v>technocricket</v>
      </c>
      <c r="D285" s="25" t="str">
        <f>Table1[[#This Row],[Fleet Rank]]</f>
        <v>0. Initiate</v>
      </c>
      <c r="E285" s="25">
        <f>Table1[[#This Row],[PVP For ADV]]</f>
        <v>0</v>
      </c>
      <c r="F285" s="25">
        <f>Table1[[#This Row],[STF Lead For ADV]]</f>
        <v>0</v>
      </c>
      <c r="G285" s="25" t="str">
        <f>IF(Table1[[#This Row],[LFC Still Needed For ADV]]&lt;0,"Yes","No")</f>
        <v>No</v>
      </c>
      <c r="H285">
        <f>Table1[[#This Row],[On Website]]</f>
        <v>0</v>
      </c>
      <c r="I285">
        <f>Table1[[#This Row],[Setup Team Speak]]</f>
        <v>0</v>
      </c>
      <c r="J285" s="26" t="str">
        <f>IF(AND(Table2[[#This Row],[STF for ADV]],Table2[[#This Row],[PVP For ADV]],Table2[[#This Row],[On Website]],Table2[[#This Row],[Setup Team Speak]]="Yes"),"Yes","No")</f>
        <v>No</v>
      </c>
    </row>
    <row r="286" spans="2:10">
      <c r="B286" s="24" t="str">
        <f>Table1[[#This Row],[Character name]]</f>
        <v>Fox</v>
      </c>
      <c r="C286" s="25" t="str">
        <f>Table1[[#This Row],[At Handle]]</f>
        <v>Terahn</v>
      </c>
      <c r="D286" s="25" t="str">
        <f>Table1[[#This Row],[Fleet Rank]]</f>
        <v>0. Initiate</v>
      </c>
      <c r="E286" s="25">
        <f>Table1[[#This Row],[PVP For ADV]]</f>
        <v>0</v>
      </c>
      <c r="F286" s="25">
        <f>Table1[[#This Row],[STF Lead For ADV]]</f>
        <v>0</v>
      </c>
      <c r="G286" s="25" t="str">
        <f>IF(Table1[[#This Row],[LFC Still Needed For ADV]]&lt;0,"Yes","No")</f>
        <v>No</v>
      </c>
      <c r="H286">
        <f>Table1[[#This Row],[On Website]]</f>
        <v>0</v>
      </c>
      <c r="I286">
        <f>Table1[[#This Row],[Setup Team Speak]]</f>
        <v>0</v>
      </c>
      <c r="J286" s="26" t="str">
        <f>IF(AND(Table2[[#This Row],[STF for ADV]],Table2[[#This Row],[PVP For ADV]],Table2[[#This Row],[On Website]],Table2[[#This Row],[Setup Team Speak]]="Yes"),"Yes","No")</f>
        <v>No</v>
      </c>
    </row>
    <row r="287" spans="2:10">
      <c r="B287" s="24" t="str">
        <f>Table1[[#This Row],[Character name]]</f>
        <v>Ryeseda</v>
      </c>
      <c r="C287" s="25" t="str">
        <f>Table1[[#This Row],[At Handle]]</f>
        <v>thechris1026</v>
      </c>
      <c r="D287" s="25" t="str">
        <f>Table1[[#This Row],[Fleet Rank]]</f>
        <v>0. Initiate</v>
      </c>
      <c r="E287" s="25">
        <f>Table1[[#This Row],[PVP For ADV]]</f>
        <v>0</v>
      </c>
      <c r="F287" s="25">
        <f>Table1[[#This Row],[STF Lead For ADV]]</f>
        <v>0</v>
      </c>
      <c r="G287" s="25" t="str">
        <f>IF(Table1[[#This Row],[LFC Still Needed For ADV]]&lt;0,"Yes","No")</f>
        <v>No</v>
      </c>
      <c r="H287">
        <f>Table1[[#This Row],[On Website]]</f>
        <v>0</v>
      </c>
      <c r="I287">
        <f>Table1[[#This Row],[Setup Team Speak]]</f>
        <v>0</v>
      </c>
      <c r="J287" s="26" t="str">
        <f>IF(AND(Table2[[#This Row],[STF for ADV]],Table2[[#This Row],[PVP For ADV]],Table2[[#This Row],[On Website]],Table2[[#This Row],[Setup Team Speak]]="Yes"),"Yes","No")</f>
        <v>No</v>
      </c>
    </row>
    <row r="288" spans="2:10">
      <c r="B288" s="24" t="str">
        <f>Table1[[#This Row],[Character name]]</f>
        <v>Siz</v>
      </c>
      <c r="C288" s="25" t="str">
        <f>Table1[[#This Row],[At Handle]]</f>
        <v>Tillzy</v>
      </c>
      <c r="D288" s="25" t="str">
        <f>Table1[[#This Row],[Fleet Rank]]</f>
        <v>0. Initiate</v>
      </c>
      <c r="E288" s="25">
        <f>Table1[[#This Row],[PVP For ADV]]</f>
        <v>0</v>
      </c>
      <c r="F288" s="25">
        <f>Table1[[#This Row],[STF Lead For ADV]]</f>
        <v>0</v>
      </c>
      <c r="G288" s="25" t="str">
        <f>IF(Table1[[#This Row],[LFC Still Needed For ADV]]&lt;0,"Yes","No")</f>
        <v>No</v>
      </c>
      <c r="H288">
        <f>Table1[[#This Row],[On Website]]</f>
        <v>0</v>
      </c>
      <c r="I288">
        <f>Table1[[#This Row],[Setup Team Speak]]</f>
        <v>0</v>
      </c>
      <c r="J288" s="26" t="str">
        <f>IF(AND(Table2[[#This Row],[STF for ADV]],Table2[[#This Row],[PVP For ADV]],Table2[[#This Row],[On Website]],Table2[[#This Row],[Setup Team Speak]]="Yes"),"Yes","No")</f>
        <v>No</v>
      </c>
    </row>
    <row r="289" spans="2:10">
      <c r="B289" s="24" t="str">
        <f>Table1[[#This Row],[Character name]]</f>
        <v>Ezekiel</v>
      </c>
      <c r="C289" s="25" t="str">
        <f>Table1[[#This Row],[At Handle]]</f>
        <v>TimecopE01</v>
      </c>
      <c r="D289" s="25" t="str">
        <f>Table1[[#This Row],[Fleet Rank]]</f>
        <v>1. Junior Member</v>
      </c>
      <c r="E289" s="25">
        <f>Table1[[#This Row],[PVP For ADV]]</f>
        <v>0</v>
      </c>
      <c r="F289" s="25">
        <f>Table1[[#This Row],[STF Lead For ADV]]</f>
        <v>0</v>
      </c>
      <c r="G289" s="25" t="str">
        <f>IF(Table1[[#This Row],[LFC Still Needed For ADV]]&lt;0,"Yes","No")</f>
        <v>No</v>
      </c>
      <c r="H289">
        <f>Table1[[#This Row],[On Website]]</f>
        <v>0</v>
      </c>
      <c r="I289">
        <f>Table1[[#This Row],[Setup Team Speak]]</f>
        <v>0</v>
      </c>
      <c r="J289" s="26" t="str">
        <f>IF(AND(Table2[[#This Row],[STF for ADV]],Table2[[#This Row],[PVP For ADV]],Table2[[#This Row],[On Website]],Table2[[#This Row],[Setup Team Speak]]="Yes"),"Yes","No")</f>
        <v>No</v>
      </c>
    </row>
    <row r="290" spans="2:10">
      <c r="B290" s="24" t="str">
        <f>Table1[[#This Row],[Character name]]</f>
        <v>Leviticus</v>
      </c>
      <c r="C290" s="25" t="str">
        <f>Table1[[#This Row],[At Handle]]</f>
        <v>TimecopEO1</v>
      </c>
      <c r="D290" s="25" t="str">
        <f>Table1[[#This Row],[Fleet Rank]]</f>
        <v>1. Junior Member</v>
      </c>
      <c r="E290" s="25">
        <f>Table1[[#This Row],[PVP For ADV]]</f>
        <v>0</v>
      </c>
      <c r="F290" s="25">
        <f>Table1[[#This Row],[STF Lead For ADV]]</f>
        <v>0</v>
      </c>
      <c r="G290" s="25" t="str">
        <f>IF(Table1[[#This Row],[LFC Still Needed For ADV]]&lt;0,"Yes","No")</f>
        <v>No</v>
      </c>
      <c r="H290">
        <f>Table1[[#This Row],[On Website]]</f>
        <v>0</v>
      </c>
      <c r="I290">
        <f>Table1[[#This Row],[Setup Team Speak]]</f>
        <v>0</v>
      </c>
      <c r="J290" s="26" t="str">
        <f>IF(AND(Table2[[#This Row],[STF for ADV]],Table2[[#This Row],[PVP For ADV]],Table2[[#This Row],[On Website]],Table2[[#This Row],[Setup Team Speak]]="Yes"),"Yes","No")</f>
        <v>No</v>
      </c>
    </row>
    <row r="291" spans="2:10">
      <c r="B291" s="24" t="str">
        <f>Table1[[#This Row],[Character name]]</f>
        <v>Zeke</v>
      </c>
      <c r="C291" s="25" t="str">
        <f>Table1[[#This Row],[At Handle]]</f>
        <v>TimecopEO1</v>
      </c>
      <c r="D291" s="25" t="str">
        <f>Table1[[#This Row],[Fleet Rank]]</f>
        <v>1. Junior Member</v>
      </c>
      <c r="E291" s="25">
        <f>Table1[[#This Row],[PVP For ADV]]</f>
        <v>0</v>
      </c>
      <c r="F291" s="25">
        <f>Table1[[#This Row],[STF Lead For ADV]]</f>
        <v>0</v>
      </c>
      <c r="G291" s="25" t="str">
        <f>IF(Table1[[#This Row],[LFC Still Needed For ADV]]&lt;0,"Yes","No")</f>
        <v>No</v>
      </c>
      <c r="H291">
        <f>Table1[[#This Row],[On Website]]</f>
        <v>0</v>
      </c>
      <c r="I291">
        <f>Table1[[#This Row],[Setup Team Speak]]</f>
        <v>0</v>
      </c>
      <c r="J291" s="26" t="str">
        <f>IF(AND(Table2[[#This Row],[STF for ADV]],Table2[[#This Row],[PVP For ADV]],Table2[[#This Row],[On Website]],Table2[[#This Row],[Setup Team Speak]]="Yes"),"Yes","No")</f>
        <v>No</v>
      </c>
    </row>
    <row r="292" spans="2:10">
      <c r="B292" s="24" t="str">
        <f>Table1[[#This Row],[Character name]]</f>
        <v>Tipsy</v>
      </c>
      <c r="C292" s="25" t="str">
        <f>Table1[[#This Row],[At Handle]]</f>
        <v>TipsyTen</v>
      </c>
      <c r="D292" s="25" t="str">
        <f>Table1[[#This Row],[Fleet Rank]]</f>
        <v>0. Initiate</v>
      </c>
      <c r="E292" s="25">
        <f>Table1[[#This Row],[PVP For ADV]]</f>
        <v>0</v>
      </c>
      <c r="F292" s="25">
        <f>Table1[[#This Row],[STF Lead For ADV]]</f>
        <v>0</v>
      </c>
      <c r="G292" s="25" t="str">
        <f>IF(Table1[[#This Row],[LFC Still Needed For ADV]]&lt;0,"Yes","No")</f>
        <v>No</v>
      </c>
      <c r="H292">
        <f>Table1[[#This Row],[On Website]]</f>
        <v>0</v>
      </c>
      <c r="I292">
        <f>Table1[[#This Row],[Setup Team Speak]]</f>
        <v>0</v>
      </c>
      <c r="J292" s="26" t="str">
        <f>IF(AND(Table2[[#This Row],[STF for ADV]],Table2[[#This Row],[PVP For ADV]],Table2[[#This Row],[On Website]],Table2[[#This Row],[Setup Team Speak]]="Yes"),"Yes","No")</f>
        <v>No</v>
      </c>
    </row>
    <row r="293" spans="2:10">
      <c r="B293" s="24" t="str">
        <f>Table1[[#This Row],[Character name]]</f>
        <v>Tipsy Ten</v>
      </c>
      <c r="C293" s="25" t="str">
        <f>Table1[[#This Row],[At Handle]]</f>
        <v>TipsyTen</v>
      </c>
      <c r="D293" s="25" t="str">
        <f>Table1[[#This Row],[Fleet Rank]]</f>
        <v>0. Initiate</v>
      </c>
      <c r="E293" s="25">
        <f>Table1[[#This Row],[PVP For ADV]]</f>
        <v>0</v>
      </c>
      <c r="F293" s="25">
        <f>Table1[[#This Row],[STF Lead For ADV]]</f>
        <v>0</v>
      </c>
      <c r="G293" s="25" t="str">
        <f>IF(Table1[[#This Row],[LFC Still Needed For ADV]]&lt;0,"Yes","No")</f>
        <v>No</v>
      </c>
      <c r="H293">
        <f>Table1[[#This Row],[On Website]]</f>
        <v>0</v>
      </c>
      <c r="I293">
        <f>Table1[[#This Row],[Setup Team Speak]]</f>
        <v>0</v>
      </c>
      <c r="J293" s="26" t="str">
        <f>IF(AND(Table2[[#This Row],[STF for ADV]],Table2[[#This Row],[PVP For ADV]],Table2[[#This Row],[On Website]],Table2[[#This Row],[Setup Team Speak]]="Yes"),"Yes","No")</f>
        <v>No</v>
      </c>
    </row>
    <row r="294" spans="2:10">
      <c r="B294" s="24" t="str">
        <f>Table1[[#This Row],[Character name]]</f>
        <v>Ineluki</v>
      </c>
      <c r="C294" s="25" t="str">
        <f>Table1[[#This Row],[At Handle]]</f>
        <v>Tohuq</v>
      </c>
      <c r="D294" s="25" t="str">
        <f>Table1[[#This Row],[Fleet Rank]]</f>
        <v>0. Initiate</v>
      </c>
      <c r="E294" s="25">
        <f>Table1[[#This Row],[PVP For ADV]]</f>
        <v>0</v>
      </c>
      <c r="F294" s="25">
        <f>Table1[[#This Row],[STF Lead For ADV]]</f>
        <v>0</v>
      </c>
      <c r="G294" s="25" t="str">
        <f>IF(Table1[[#This Row],[LFC Still Needed For ADV]]&lt;0,"Yes","No")</f>
        <v>No</v>
      </c>
      <c r="H294">
        <f>Table1[[#This Row],[On Website]]</f>
        <v>0</v>
      </c>
      <c r="I294">
        <f>Table1[[#This Row],[Setup Team Speak]]</f>
        <v>0</v>
      </c>
      <c r="J294" s="26" t="str">
        <f>IF(AND(Table2[[#This Row],[STF for ADV]],Table2[[#This Row],[PVP For ADV]],Table2[[#This Row],[On Website]],Table2[[#This Row],[Setup Team Speak]]="Yes"),"Yes","No")</f>
        <v>No</v>
      </c>
    </row>
    <row r="295" spans="2:10">
      <c r="B295" s="24" t="str">
        <f>Table1[[#This Row],[Character name]]</f>
        <v>Tohuq</v>
      </c>
      <c r="C295" s="25" t="str">
        <f>Table1[[#This Row],[At Handle]]</f>
        <v>Tohuq</v>
      </c>
      <c r="D295" s="25" t="str">
        <f>Table1[[#This Row],[Fleet Rank]]</f>
        <v>0. Initiate</v>
      </c>
      <c r="E295" s="25">
        <f>Table1[[#This Row],[PVP For ADV]]</f>
        <v>0</v>
      </c>
      <c r="F295" s="25">
        <f>Table1[[#This Row],[STF Lead For ADV]]</f>
        <v>0</v>
      </c>
      <c r="G295" s="25" t="str">
        <f>IF(Table1[[#This Row],[LFC Still Needed For ADV]]&lt;0,"Yes","No")</f>
        <v>No</v>
      </c>
      <c r="H295">
        <f>Table1[[#This Row],[On Website]]</f>
        <v>0</v>
      </c>
      <c r="I295">
        <f>Table1[[#This Row],[Setup Team Speak]]</f>
        <v>0</v>
      </c>
      <c r="J295" s="26" t="str">
        <f>IF(AND(Table2[[#This Row],[STF for ADV]],Table2[[#This Row],[PVP For ADV]],Table2[[#This Row],[On Website]],Table2[[#This Row],[Setup Team Speak]]="Yes"),"Yes","No")</f>
        <v>No</v>
      </c>
    </row>
    <row r="296" spans="2:10">
      <c r="B296" s="24" t="str">
        <f>Table1[[#This Row],[Character name]]</f>
        <v>Truenight</v>
      </c>
      <c r="C296" s="25" t="str">
        <f>Table1[[#This Row],[At Handle]]</f>
        <v>Truenight</v>
      </c>
      <c r="D296" s="25" t="str">
        <f>Table1[[#This Row],[Fleet Rank]]</f>
        <v>0. Initiate</v>
      </c>
      <c r="E296" s="25">
        <f>Table1[[#This Row],[PVP For ADV]]</f>
        <v>0</v>
      </c>
      <c r="F296" s="25">
        <f>Table1[[#This Row],[STF Lead For ADV]]</f>
        <v>0</v>
      </c>
      <c r="G296" s="25" t="str">
        <f>IF(Table1[[#This Row],[LFC Still Needed For ADV]]&lt;0,"Yes","No")</f>
        <v>No</v>
      </c>
      <c r="H296">
        <f>Table1[[#This Row],[On Website]]</f>
        <v>0</v>
      </c>
      <c r="I296">
        <f>Table1[[#This Row],[Setup Team Speak]]</f>
        <v>0</v>
      </c>
      <c r="J296" s="26" t="str">
        <f>IF(AND(Table2[[#This Row],[STF for ADV]],Table2[[#This Row],[PVP For ADV]],Table2[[#This Row],[On Website]],Table2[[#This Row],[Setup Team Speak]]="Yes"),"Yes","No")</f>
        <v>No</v>
      </c>
    </row>
    <row r="297" spans="2:10">
      <c r="B297" s="24" t="str">
        <f>Table1[[#This Row],[Character name]]</f>
        <v>Makoto Aoshi</v>
      </c>
      <c r="C297" s="25" t="str">
        <f>Table1[[#This Row],[At Handle]]</f>
        <v>TshenQin</v>
      </c>
      <c r="D297" s="25" t="str">
        <f>Table1[[#This Row],[Fleet Rank]]</f>
        <v>0. Initiate</v>
      </c>
      <c r="E297" s="25">
        <f>Table1[[#This Row],[PVP For ADV]]</f>
        <v>0</v>
      </c>
      <c r="F297" s="25">
        <f>Table1[[#This Row],[STF Lead For ADV]]</f>
        <v>0</v>
      </c>
      <c r="G297" s="25" t="str">
        <f>IF(Table1[[#This Row],[LFC Still Needed For ADV]]&lt;0,"Yes","No")</f>
        <v>No</v>
      </c>
      <c r="H297">
        <f>Table1[[#This Row],[On Website]]</f>
        <v>0</v>
      </c>
      <c r="I297">
        <f>Table1[[#This Row],[Setup Team Speak]]</f>
        <v>0</v>
      </c>
      <c r="J297" s="26" t="str">
        <f>IF(AND(Table2[[#This Row],[STF for ADV]],Table2[[#This Row],[PVP For ADV]],Table2[[#This Row],[On Website]],Table2[[#This Row],[Setup Team Speak]]="Yes"),"Yes","No")</f>
        <v>No</v>
      </c>
    </row>
    <row r="298" spans="2:10">
      <c r="B298" s="24" t="str">
        <f>Table1[[#This Row],[Character name]]</f>
        <v>Murasaki</v>
      </c>
      <c r="C298" s="25" t="str">
        <f>Table1[[#This Row],[At Handle]]</f>
        <v>TshenQin</v>
      </c>
      <c r="D298" s="25" t="str">
        <f>Table1[[#This Row],[Fleet Rank]]</f>
        <v>0. Initiate</v>
      </c>
      <c r="E298" s="25">
        <f>Table1[[#This Row],[PVP For ADV]]</f>
        <v>0</v>
      </c>
      <c r="F298" s="25">
        <f>Table1[[#This Row],[STF Lead For ADV]]</f>
        <v>0</v>
      </c>
      <c r="G298" s="25" t="str">
        <f>IF(Table1[[#This Row],[LFC Still Needed For ADV]]&lt;0,"Yes","No")</f>
        <v>No</v>
      </c>
      <c r="H298">
        <f>Table1[[#This Row],[On Website]]</f>
        <v>0</v>
      </c>
      <c r="I298">
        <f>Table1[[#This Row],[Setup Team Speak]]</f>
        <v>0</v>
      </c>
      <c r="J298" s="26" t="str">
        <f>IF(AND(Table2[[#This Row],[STF for ADV]],Table2[[#This Row],[PVP For ADV]],Table2[[#This Row],[On Website]],Table2[[#This Row],[Setup Team Speak]]="Yes"),"Yes","No")</f>
        <v>No</v>
      </c>
    </row>
    <row r="299" spans="2:10">
      <c r="B299" s="24" t="str">
        <f>Table1[[#This Row],[Character name]]</f>
        <v>Connor</v>
      </c>
      <c r="C299" s="25" t="str">
        <f>Table1[[#This Row],[At Handle]]</f>
        <v>tubatitan88</v>
      </c>
      <c r="D299" s="25" t="str">
        <f>Table1[[#This Row],[Fleet Rank]]</f>
        <v>0. Initiate</v>
      </c>
      <c r="E299" s="25">
        <f>Table1[[#This Row],[PVP For ADV]]</f>
        <v>0</v>
      </c>
      <c r="F299" s="25">
        <f>Table1[[#This Row],[STF Lead For ADV]]</f>
        <v>0</v>
      </c>
      <c r="G299" s="25" t="str">
        <f>IF(Table1[[#This Row],[LFC Still Needed For ADV]]&lt;0,"Yes","No")</f>
        <v>No</v>
      </c>
      <c r="H299">
        <f>Table1[[#This Row],[On Website]]</f>
        <v>0</v>
      </c>
      <c r="I299">
        <f>Table1[[#This Row],[Setup Team Speak]]</f>
        <v>0</v>
      </c>
      <c r="J299" s="26" t="str">
        <f>IF(AND(Table2[[#This Row],[STF for ADV]],Table2[[#This Row],[PVP For ADV]],Table2[[#This Row],[On Website]],Table2[[#This Row],[Setup Team Speak]]="Yes"),"Yes","No")</f>
        <v>No</v>
      </c>
    </row>
    <row r="300" spans="2:10">
      <c r="B300" s="24" t="str">
        <f>Table1[[#This Row],[Character name]]</f>
        <v>Sulak</v>
      </c>
      <c r="C300" s="25" t="str">
        <f>Table1[[#This Row],[At Handle]]</f>
        <v>vandukreen</v>
      </c>
      <c r="D300" s="25" t="str">
        <f>Table1[[#This Row],[Fleet Rank]]</f>
        <v>0. Initiate</v>
      </c>
      <c r="E300" s="25">
        <f>Table1[[#This Row],[PVP For ADV]]</f>
        <v>0</v>
      </c>
      <c r="F300" s="25">
        <f>Table1[[#This Row],[STF Lead For ADV]]</f>
        <v>0</v>
      </c>
      <c r="G300" s="25" t="str">
        <f>IF(Table1[[#This Row],[LFC Still Needed For ADV]]&lt;0,"Yes","No")</f>
        <v>No</v>
      </c>
      <c r="H300">
        <f>Table1[[#This Row],[On Website]]</f>
        <v>0</v>
      </c>
      <c r="I300">
        <f>Table1[[#This Row],[Setup Team Speak]]</f>
        <v>0</v>
      </c>
      <c r="J300" s="26" t="str">
        <f>IF(AND(Table2[[#This Row],[STF for ADV]],Table2[[#This Row],[PVP For ADV]],Table2[[#This Row],[On Website]],Table2[[#This Row],[Setup Team Speak]]="Yes"),"Yes","No")</f>
        <v>No</v>
      </c>
    </row>
    <row r="301" spans="2:10">
      <c r="B301" s="24" t="str">
        <f>Table1[[#This Row],[Character name]]</f>
        <v>Vanis</v>
      </c>
      <c r="C301" s="25" t="str">
        <f>Table1[[#This Row],[At Handle]]</f>
        <v>Vanrea</v>
      </c>
      <c r="D301" s="25" t="str">
        <f>Table1[[#This Row],[Fleet Rank]]</f>
        <v>0. Initiate</v>
      </c>
      <c r="E301" s="25">
        <f>Table1[[#This Row],[PVP For ADV]]</f>
        <v>0</v>
      </c>
      <c r="F301" s="25">
        <f>Table1[[#This Row],[STF Lead For ADV]]</f>
        <v>0</v>
      </c>
      <c r="G301" s="25" t="str">
        <f>IF(Table1[[#This Row],[LFC Still Needed For ADV]]&lt;0,"Yes","No")</f>
        <v>No</v>
      </c>
      <c r="H301">
        <f>Table1[[#This Row],[On Website]]</f>
        <v>0</v>
      </c>
      <c r="I301">
        <f>Table1[[#This Row],[Setup Team Speak]]</f>
        <v>0</v>
      </c>
      <c r="J301" s="26" t="str">
        <f>IF(AND(Table2[[#This Row],[STF for ADV]],Table2[[#This Row],[PVP For ADV]],Table2[[#This Row],[On Website]],Table2[[#This Row],[Setup Team Speak]]="Yes"),"Yes","No")</f>
        <v>No</v>
      </c>
    </row>
    <row r="302" spans="2:10">
      <c r="B302" s="24" t="str">
        <f>Table1[[#This Row],[Character name]]</f>
        <v>Venussa</v>
      </c>
      <c r="C302" s="25" t="str">
        <f>Table1[[#This Row],[At Handle]]</f>
        <v>Viscosia</v>
      </c>
      <c r="D302" s="25" t="str">
        <f>Table1[[#This Row],[Fleet Rank]]</f>
        <v>0. Initiate</v>
      </c>
      <c r="E302" s="25">
        <f>Table1[[#This Row],[PVP For ADV]]</f>
        <v>0</v>
      </c>
      <c r="F302" s="25">
        <f>Table1[[#This Row],[STF Lead For ADV]]</f>
        <v>0</v>
      </c>
      <c r="G302" s="25" t="str">
        <f>IF(Table1[[#This Row],[LFC Still Needed For ADV]]&lt;0,"Yes","No")</f>
        <v>No</v>
      </c>
      <c r="H302">
        <f>Table1[[#This Row],[On Website]]</f>
        <v>0</v>
      </c>
      <c r="I302">
        <f>Table1[[#This Row],[Setup Team Speak]]</f>
        <v>0</v>
      </c>
      <c r="J302" s="26" t="str">
        <f>IF(AND(Table2[[#This Row],[STF for ADV]],Table2[[#This Row],[PVP For ADV]],Table2[[#This Row],[On Website]],Table2[[#This Row],[Setup Team Speak]]="Yes"),"Yes","No")</f>
        <v>No</v>
      </c>
    </row>
    <row r="303" spans="2:10">
      <c r="B303" s="24" t="str">
        <f>Table1[[#This Row],[Character name]]</f>
        <v>Ehjoss</v>
      </c>
      <c r="C303" s="25" t="str">
        <f>Table1[[#This Row],[At Handle]]</f>
        <v>VodkaTonic</v>
      </c>
      <c r="D303" s="25" t="str">
        <f>Table1[[#This Row],[Fleet Rank]]</f>
        <v>1. Junior Member</v>
      </c>
      <c r="E303" s="25">
        <f>Table1[[#This Row],[PVP For ADV]]</f>
        <v>0</v>
      </c>
      <c r="F303" s="25">
        <f>Table1[[#This Row],[STF Lead For ADV]]</f>
        <v>0</v>
      </c>
      <c r="G303" s="25" t="str">
        <f>IF(Table1[[#This Row],[LFC Still Needed For ADV]]&lt;0,"Yes","No")</f>
        <v>No</v>
      </c>
      <c r="H303">
        <f>Table1[[#This Row],[On Website]]</f>
        <v>0</v>
      </c>
      <c r="I303">
        <f>Table1[[#This Row],[Setup Team Speak]]</f>
        <v>0</v>
      </c>
      <c r="J303" s="26" t="str">
        <f>IF(AND(Table2[[#This Row],[STF for ADV]],Table2[[#This Row],[PVP For ADV]],Table2[[#This Row],[On Website]],Table2[[#This Row],[Setup Team Speak]]="Yes"),"Yes","No")</f>
        <v>No</v>
      </c>
    </row>
    <row r="304" spans="2:10">
      <c r="B304" s="24" t="str">
        <f>Table1[[#This Row],[Character name]]</f>
        <v>Verindi</v>
      </c>
      <c r="C304" s="25" t="str">
        <f>Table1[[#This Row],[At Handle]]</f>
        <v>vorinda</v>
      </c>
      <c r="D304" s="25" t="str">
        <f>Table1[[#This Row],[Fleet Rank]]</f>
        <v>0. Initiate</v>
      </c>
      <c r="E304" s="25">
        <f>Table1[[#This Row],[PVP For ADV]]</f>
        <v>0</v>
      </c>
      <c r="F304" s="25">
        <f>Table1[[#This Row],[STF Lead For ADV]]</f>
        <v>0</v>
      </c>
      <c r="G304" s="25" t="str">
        <f>IF(Table1[[#This Row],[LFC Still Needed For ADV]]&lt;0,"Yes","No")</f>
        <v>No</v>
      </c>
      <c r="H304">
        <f>Table1[[#This Row],[On Website]]</f>
        <v>0</v>
      </c>
      <c r="I304">
        <f>Table1[[#This Row],[Setup Team Speak]]</f>
        <v>0</v>
      </c>
      <c r="J304" s="26" t="str">
        <f>IF(AND(Table2[[#This Row],[STF for ADV]],Table2[[#This Row],[PVP For ADV]],Table2[[#This Row],[On Website]],Table2[[#This Row],[Setup Team Speak]]="Yes"),"Yes","No")</f>
        <v>No</v>
      </c>
    </row>
    <row r="305" spans="2:10">
      <c r="B305" s="24" t="str">
        <f>Table1[[#This Row],[Character name]]</f>
        <v>Miss Vr</v>
      </c>
      <c r="C305" s="25" t="str">
        <f>Table1[[#This Row],[At Handle]]</f>
        <v>vrnightmare</v>
      </c>
      <c r="D305" s="25" t="str">
        <f>Table1[[#This Row],[Fleet Rank]]</f>
        <v>1. Junior Member</v>
      </c>
      <c r="E305" s="25">
        <f>Table1[[#This Row],[PVP For ADV]]</f>
        <v>0</v>
      </c>
      <c r="F305" s="25">
        <f>Table1[[#This Row],[STF Lead For ADV]]</f>
        <v>0</v>
      </c>
      <c r="G305" s="25" t="str">
        <f>IF(Table1[[#This Row],[LFC Still Needed For ADV]]&lt;0,"Yes","No")</f>
        <v>No</v>
      </c>
      <c r="H305">
        <f>Table1[[#This Row],[On Website]]</f>
        <v>0</v>
      </c>
      <c r="I305">
        <f>Table1[[#This Row],[Setup Team Speak]]</f>
        <v>0</v>
      </c>
      <c r="J305" s="26" t="str">
        <f>IF(AND(Table2[[#This Row],[STF for ADV]],Table2[[#This Row],[PVP For ADV]],Table2[[#This Row],[On Website]],Table2[[#This Row],[Setup Team Speak]]="Yes"),"Yes","No")</f>
        <v>No</v>
      </c>
    </row>
    <row r="306" spans="2:10">
      <c r="B306" s="24" t="str">
        <f>Table1[[#This Row],[Character name]]</f>
        <v>Virtual</v>
      </c>
      <c r="C306" s="25" t="str">
        <f>Table1[[#This Row],[At Handle]]</f>
        <v>vrnightmare</v>
      </c>
      <c r="D306" s="25" t="str">
        <f>Table1[[#This Row],[Fleet Rank]]</f>
        <v>1. Junior Member</v>
      </c>
      <c r="E306" s="25">
        <f>Table1[[#This Row],[PVP For ADV]]</f>
        <v>0</v>
      </c>
      <c r="F306" s="25">
        <f>Table1[[#This Row],[STF Lead For ADV]]</f>
        <v>0</v>
      </c>
      <c r="G306" s="25" t="str">
        <f>IF(Table1[[#This Row],[LFC Still Needed For ADV]]&lt;0,"Yes","No")</f>
        <v>No</v>
      </c>
      <c r="H306">
        <f>Table1[[#This Row],[On Website]]</f>
        <v>0</v>
      </c>
      <c r="I306">
        <f>Table1[[#This Row],[Setup Team Speak]]</f>
        <v>0</v>
      </c>
      <c r="J306" s="26" t="str">
        <f>IF(AND(Table2[[#This Row],[STF for ADV]],Table2[[#This Row],[PVP For ADV]],Table2[[#This Row],[On Website]],Table2[[#This Row],[Setup Team Speak]]="Yes"),"Yes","No")</f>
        <v>No</v>
      </c>
    </row>
    <row r="307" spans="2:10">
      <c r="B307" s="24" t="str">
        <f>Table1[[#This Row],[Character name]]</f>
        <v>Ryker.Two</v>
      </c>
      <c r="C307" s="25" t="str">
        <f>Table1[[#This Row],[At Handle]]</f>
        <v>vwuff</v>
      </c>
      <c r="D307" s="25" t="str">
        <f>Table1[[#This Row],[Fleet Rank]]</f>
        <v>0. Initiate</v>
      </c>
      <c r="E307" s="25">
        <f>Table1[[#This Row],[PVP For ADV]]</f>
        <v>0</v>
      </c>
      <c r="F307" s="25">
        <f>Table1[[#This Row],[STF Lead For ADV]]</f>
        <v>0</v>
      </c>
      <c r="G307" s="25" t="str">
        <f>IF(Table1[[#This Row],[LFC Still Needed For ADV]]&lt;0,"Yes","No")</f>
        <v>No</v>
      </c>
      <c r="H307">
        <f>Table1[[#This Row],[On Website]]</f>
        <v>0</v>
      </c>
      <c r="I307">
        <f>Table1[[#This Row],[Setup Team Speak]]</f>
        <v>0</v>
      </c>
      <c r="J307" s="26" t="str">
        <f>IF(AND(Table2[[#This Row],[STF for ADV]],Table2[[#This Row],[PVP For ADV]],Table2[[#This Row],[On Website]],Table2[[#This Row],[Setup Team Speak]]="Yes"),"Yes","No")</f>
        <v>No</v>
      </c>
    </row>
    <row r="308" spans="2:10">
      <c r="B308" s="24" t="str">
        <f>Table1[[#This Row],[Character name]]</f>
        <v>Aeru</v>
      </c>
      <c r="C308" s="25" t="str">
        <f>Table1[[#This Row],[At Handle]]</f>
        <v>vykorprime</v>
      </c>
      <c r="D308" s="25" t="str">
        <f>Table1[[#This Row],[Fleet Rank]]</f>
        <v>5. Council Member</v>
      </c>
      <c r="E308" s="25">
        <f>Table1[[#This Row],[PVP For ADV]]</f>
        <v>0</v>
      </c>
      <c r="F308" s="25">
        <f>Table1[[#This Row],[STF Lead For ADV]]</f>
        <v>0</v>
      </c>
      <c r="G308" s="25" t="str">
        <f>IF(Table1[[#This Row],[LFC Still Needed For ADV]]&lt;0,"Yes","No")</f>
        <v>No</v>
      </c>
      <c r="H308">
        <f>Table1[[#This Row],[On Website]]</f>
        <v>0</v>
      </c>
      <c r="I308">
        <f>Table1[[#This Row],[Setup Team Speak]]</f>
        <v>0</v>
      </c>
      <c r="J308" s="26" t="str">
        <f>IF(AND(Table2[[#This Row],[STF for ADV]],Table2[[#This Row],[PVP For ADV]],Table2[[#This Row],[On Website]],Table2[[#This Row],[Setup Team Speak]]="Yes"),"Yes","No")</f>
        <v>No</v>
      </c>
    </row>
    <row r="309" spans="2:10">
      <c r="B309" s="24" t="str">
        <f>Table1[[#This Row],[Character name]]</f>
        <v>Miri</v>
      </c>
      <c r="C309" s="25" t="str">
        <f>Table1[[#This Row],[At Handle]]</f>
        <v>vykorprime</v>
      </c>
      <c r="D309" s="25" t="str">
        <f>Table1[[#This Row],[Fleet Rank]]</f>
        <v>5. Council Member</v>
      </c>
      <c r="E309" s="25">
        <f>Table1[[#This Row],[PVP For ADV]]</f>
        <v>0</v>
      </c>
      <c r="F309" s="25">
        <f>Table1[[#This Row],[STF Lead For ADV]]</f>
        <v>0</v>
      </c>
      <c r="G309" s="25" t="str">
        <f>IF(Table1[[#This Row],[LFC Still Needed For ADV]]&lt;0,"Yes","No")</f>
        <v>Yes</v>
      </c>
      <c r="H309">
        <f>Table1[[#This Row],[On Website]]</f>
        <v>0</v>
      </c>
      <c r="I309">
        <f>Table1[[#This Row],[Setup Team Speak]]</f>
        <v>0</v>
      </c>
      <c r="J309" s="26" t="str">
        <f>IF(AND(Table2[[#This Row],[STF for ADV]],Table2[[#This Row],[PVP For ADV]],Table2[[#This Row],[On Website]],Table2[[#This Row],[Setup Team Speak]]="Yes"),"Yes","No")</f>
        <v>No</v>
      </c>
    </row>
    <row r="310" spans="2:10">
      <c r="B310" s="24" t="str">
        <f>Table1[[#This Row],[Character name]]</f>
        <v>Serrana</v>
      </c>
      <c r="C310" s="25" t="str">
        <f>Table1[[#This Row],[At Handle]]</f>
        <v>vykorprime</v>
      </c>
      <c r="D310" s="25" t="str">
        <f>Table1[[#This Row],[Fleet Rank]]</f>
        <v>5. Council Member</v>
      </c>
      <c r="E310" s="25">
        <f>Table1[[#This Row],[PVP For ADV]]</f>
        <v>0</v>
      </c>
      <c r="F310" s="25">
        <f>Table1[[#This Row],[STF Lead For ADV]]</f>
        <v>0</v>
      </c>
      <c r="G310" s="25" t="str">
        <f>IF(Table1[[#This Row],[LFC Still Needed For ADV]]&lt;0,"Yes","No")</f>
        <v>Yes</v>
      </c>
      <c r="H310">
        <f>Table1[[#This Row],[On Website]]</f>
        <v>0</v>
      </c>
      <c r="I310">
        <f>Table1[[#This Row],[Setup Team Speak]]</f>
        <v>0</v>
      </c>
      <c r="J310" s="26" t="str">
        <f>IF(AND(Table2[[#This Row],[STF for ADV]],Table2[[#This Row],[PVP For ADV]],Table2[[#This Row],[On Website]],Table2[[#This Row],[Setup Team Speak]]="Yes"),"Yes","No")</f>
        <v>No</v>
      </c>
    </row>
    <row r="311" spans="2:10">
      <c r="B311" s="24" t="str">
        <f>Table1[[#This Row],[Character name]]</f>
        <v>Adough</v>
      </c>
      <c r="C311" s="25" t="str">
        <f>Table1[[#This Row],[At Handle]]</f>
        <v>wefdsfs</v>
      </c>
      <c r="D311" s="25" t="str">
        <f>Table1[[#This Row],[Fleet Rank]]</f>
        <v>0. Initiate</v>
      </c>
      <c r="E311" s="25">
        <f>Table1[[#This Row],[PVP For ADV]]</f>
        <v>0</v>
      </c>
      <c r="F311" s="25">
        <f>Table1[[#This Row],[STF Lead For ADV]]</f>
        <v>0</v>
      </c>
      <c r="G311" s="25" t="str">
        <f>IF(Table1[[#This Row],[LFC Still Needed For ADV]]&lt;0,"Yes","No")</f>
        <v>No</v>
      </c>
      <c r="H311">
        <f>Table1[[#This Row],[On Website]]</f>
        <v>0</v>
      </c>
      <c r="I311">
        <f>Table1[[#This Row],[Setup Team Speak]]</f>
        <v>0</v>
      </c>
      <c r="J311" s="26" t="str">
        <f>IF(AND(Table2[[#This Row],[STF for ADV]],Table2[[#This Row],[PVP For ADV]],Table2[[#This Row],[On Website]],Table2[[#This Row],[Setup Team Speak]]="Yes"),"Yes","No")</f>
        <v>No</v>
      </c>
    </row>
    <row r="312" spans="2:10">
      <c r="B312" s="24" t="str">
        <f>Table1[[#This Row],[Character name]]</f>
        <v>Abay</v>
      </c>
      <c r="C312" s="25" t="str">
        <f>Table1[[#This Row],[At Handle]]</f>
        <v>whitewolf007</v>
      </c>
      <c r="D312" s="25" t="str">
        <f>Table1[[#This Row],[Fleet Rank]]</f>
        <v>0. Initiate</v>
      </c>
      <c r="E312" s="25">
        <f>Table1[[#This Row],[PVP For ADV]]</f>
        <v>0</v>
      </c>
      <c r="F312" s="25">
        <f>Table1[[#This Row],[STF Lead For ADV]]</f>
        <v>0</v>
      </c>
      <c r="G312" s="25" t="str">
        <f>IF(Table1[[#This Row],[LFC Still Needed For ADV]]&lt;0,"Yes","No")</f>
        <v>No</v>
      </c>
      <c r="H312">
        <f>Table1[[#This Row],[On Website]]</f>
        <v>0</v>
      </c>
      <c r="I312">
        <f>Table1[[#This Row],[Setup Team Speak]]</f>
        <v>0</v>
      </c>
      <c r="J312" s="26" t="str">
        <f>IF(AND(Table2[[#This Row],[STF for ADV]],Table2[[#This Row],[PVP For ADV]],Table2[[#This Row],[On Website]],Table2[[#This Row],[Setup Team Speak]]="Yes"),"Yes","No")</f>
        <v>No</v>
      </c>
    </row>
    <row r="313" spans="2:10">
      <c r="B313" s="24" t="str">
        <f>Table1[[#This Row],[Character name]]</f>
        <v>Brence</v>
      </c>
      <c r="C313" s="25" t="str">
        <f>Table1[[#This Row],[At Handle]]</f>
        <v>whitewolf007</v>
      </c>
      <c r="D313" s="25" t="str">
        <f>Table1[[#This Row],[Fleet Rank]]</f>
        <v>0. Initiate</v>
      </c>
      <c r="E313" s="25">
        <f>Table1[[#This Row],[PVP For ADV]]</f>
        <v>0</v>
      </c>
      <c r="F313" s="25">
        <f>Table1[[#This Row],[STF Lead For ADV]]</f>
        <v>0</v>
      </c>
      <c r="G313" s="25" t="str">
        <f>IF(Table1[[#This Row],[LFC Still Needed For ADV]]&lt;0,"Yes","No")</f>
        <v>No</v>
      </c>
      <c r="H313">
        <f>Table1[[#This Row],[On Website]]</f>
        <v>0</v>
      </c>
      <c r="I313">
        <f>Table1[[#This Row],[Setup Team Speak]]</f>
        <v>0</v>
      </c>
      <c r="J313" s="26" t="str">
        <f>IF(AND(Table2[[#This Row],[STF for ADV]],Table2[[#This Row],[PVP For ADV]],Table2[[#This Row],[On Website]],Table2[[#This Row],[Setup Team Speak]]="Yes"),"Yes","No")</f>
        <v>No</v>
      </c>
    </row>
    <row r="314" spans="2:10">
      <c r="B314" s="24" t="str">
        <f>Table1[[#This Row],[Character name]]</f>
        <v>Magnus</v>
      </c>
      <c r="C314" s="25" t="str">
        <f>Table1[[#This Row],[At Handle]]</f>
        <v>Windomace</v>
      </c>
      <c r="D314" s="25" t="str">
        <f>Table1[[#This Row],[Fleet Rank]]</f>
        <v>0. Initiate</v>
      </c>
      <c r="E314" s="25">
        <f>Table1[[#This Row],[PVP For ADV]]</f>
        <v>0</v>
      </c>
      <c r="F314" s="25">
        <f>Table1[[#This Row],[STF Lead For ADV]]</f>
        <v>0</v>
      </c>
      <c r="G314" s="25" t="str">
        <f>IF(Table1[[#This Row],[LFC Still Needed For ADV]]&lt;0,"Yes","No")</f>
        <v>No</v>
      </c>
      <c r="H314">
        <f>Table1[[#This Row],[On Website]]</f>
        <v>0</v>
      </c>
      <c r="I314">
        <f>Table1[[#This Row],[Setup Team Speak]]</f>
        <v>0</v>
      </c>
      <c r="J314" s="26" t="str">
        <f>IF(AND(Table2[[#This Row],[STF for ADV]],Table2[[#This Row],[PVP For ADV]],Table2[[#This Row],[On Website]],Table2[[#This Row],[Setup Team Speak]]="Yes"),"Yes","No")</f>
        <v>No</v>
      </c>
    </row>
    <row r="315" spans="2:10">
      <c r="B315" s="24" t="str">
        <f>Table1[[#This Row],[Character name]]</f>
        <v>R'Reon</v>
      </c>
      <c r="C315" s="25" t="str">
        <f>Table1[[#This Row],[At Handle]]</f>
        <v>Windomace</v>
      </c>
      <c r="D315" s="25" t="str">
        <f>Table1[[#This Row],[Fleet Rank]]</f>
        <v>0. Initiate</v>
      </c>
      <c r="E315" s="25">
        <f>Table1[[#This Row],[PVP For ADV]]</f>
        <v>0</v>
      </c>
      <c r="F315" s="25">
        <f>Table1[[#This Row],[STF Lead For ADV]]</f>
        <v>0</v>
      </c>
      <c r="G315" s="25" t="str">
        <f>IF(Table1[[#This Row],[LFC Still Needed For ADV]]&lt;0,"Yes","No")</f>
        <v>No</v>
      </c>
      <c r="H315">
        <f>Table1[[#This Row],[On Website]]</f>
        <v>0</v>
      </c>
      <c r="I315">
        <f>Table1[[#This Row],[Setup Team Speak]]</f>
        <v>0</v>
      </c>
      <c r="J315" s="26" t="str">
        <f>IF(AND(Table2[[#This Row],[STF for ADV]],Table2[[#This Row],[PVP For ADV]],Table2[[#This Row],[On Website]],Table2[[#This Row],[Setup Team Speak]]="Yes"),"Yes","No")</f>
        <v>No</v>
      </c>
    </row>
    <row r="316" spans="2:10">
      <c r="B316" s="24" t="str">
        <f>Table1[[#This Row],[Character name]]</f>
        <v>Socrates</v>
      </c>
      <c r="C316" s="25" t="str">
        <f>Table1[[#This Row],[At Handle]]</f>
        <v>wisesocrates</v>
      </c>
      <c r="D316" s="25" t="str">
        <f>Table1[[#This Row],[Fleet Rank]]</f>
        <v>1. Junior Member</v>
      </c>
      <c r="E316" s="25">
        <f>Table1[[#This Row],[PVP For ADV]]</f>
        <v>0</v>
      </c>
      <c r="F316" s="25">
        <f>Table1[[#This Row],[STF Lead For ADV]]</f>
        <v>0</v>
      </c>
      <c r="G316" s="25" t="str">
        <f>IF(Table1[[#This Row],[LFC Still Needed For ADV]]&lt;0,"Yes","No")</f>
        <v>No</v>
      </c>
      <c r="H316">
        <f>Table1[[#This Row],[On Website]]</f>
        <v>0</v>
      </c>
      <c r="I316">
        <f>Table1[[#This Row],[Setup Team Speak]]</f>
        <v>0</v>
      </c>
      <c r="J316" s="26" t="str">
        <f>IF(AND(Table2[[#This Row],[STF for ADV]],Table2[[#This Row],[PVP For ADV]],Table2[[#This Row],[On Website]],Table2[[#This Row],[Setup Team Speak]]="Yes"),"Yes","No")</f>
        <v>No</v>
      </c>
    </row>
    <row r="317" spans="2:10">
      <c r="B317" s="24" t="str">
        <f>Table1[[#This Row],[Character name]]</f>
        <v>Ssaed</v>
      </c>
      <c r="C317" s="25" t="str">
        <f>Table1[[#This Row],[At Handle]]</f>
        <v>Wolfton</v>
      </c>
      <c r="D317" s="25" t="str">
        <f>Table1[[#This Row],[Fleet Rank]]</f>
        <v>2. Member</v>
      </c>
      <c r="E317" s="25">
        <f>Table1[[#This Row],[PVP For ADV]]</f>
        <v>0</v>
      </c>
      <c r="F317" s="25">
        <f>Table1[[#This Row],[STF Lead For ADV]]</f>
        <v>0</v>
      </c>
      <c r="G317" s="25" t="str">
        <f>IF(Table1[[#This Row],[LFC Still Needed For ADV]]&lt;0,"Yes","No")</f>
        <v>No</v>
      </c>
      <c r="H317">
        <f>Table1[[#This Row],[On Website]]</f>
        <v>0</v>
      </c>
      <c r="I317">
        <f>Table1[[#This Row],[Setup Team Speak]]</f>
        <v>0</v>
      </c>
      <c r="J317" s="26" t="str">
        <f>IF(AND(Table2[[#This Row],[STF for ADV]],Table2[[#This Row],[PVP For ADV]],Table2[[#This Row],[On Website]],Table2[[#This Row],[Setup Team Speak]]="Yes"),"Yes","No")</f>
        <v>No</v>
      </c>
    </row>
    <row r="318" spans="2:10">
      <c r="B318" s="24" t="str">
        <f>Table1[[#This Row],[Character name]]</f>
        <v>Ssaed Thraisihaer</v>
      </c>
      <c r="C318" s="25" t="str">
        <f>Table1[[#This Row],[At Handle]]</f>
        <v>Wolfton</v>
      </c>
      <c r="D318" s="25" t="str">
        <f>Table1[[#This Row],[Fleet Rank]]</f>
        <v>2. Member</v>
      </c>
      <c r="E318" s="25">
        <f>Table1[[#This Row],[PVP For ADV]]</f>
        <v>0</v>
      </c>
      <c r="F318" s="25">
        <f>Table1[[#This Row],[STF Lead For ADV]]</f>
        <v>0</v>
      </c>
      <c r="G318" s="25" t="str">
        <f>IF(Table1[[#This Row],[LFC Still Needed For ADV]]&lt;0,"Yes","No")</f>
        <v>No</v>
      </c>
      <c r="H318">
        <f>Table1[[#This Row],[On Website]]</f>
        <v>0</v>
      </c>
      <c r="I318">
        <f>Table1[[#This Row],[Setup Team Speak]]</f>
        <v>0</v>
      </c>
      <c r="J318" s="26" t="str">
        <f>IF(AND(Table2[[#This Row],[STF for ADV]],Table2[[#This Row],[PVP For ADV]],Table2[[#This Row],[On Website]],Table2[[#This Row],[Setup Team Speak]]="Yes"),"Yes","No")</f>
        <v>No</v>
      </c>
    </row>
    <row r="319" spans="2:10">
      <c r="B319" s="24" t="str">
        <f>Table1[[#This Row],[Character name]]</f>
        <v>Ssaedeyiv</v>
      </c>
      <c r="C319" s="25" t="str">
        <f>Table1[[#This Row],[At Handle]]</f>
        <v>Wolfton</v>
      </c>
      <c r="D319" s="25" t="str">
        <f>Table1[[#This Row],[Fleet Rank]]</f>
        <v>2. Member</v>
      </c>
      <c r="E319" s="25">
        <f>Table1[[#This Row],[PVP For ADV]]</f>
        <v>0</v>
      </c>
      <c r="F319" s="25">
        <f>Table1[[#This Row],[STF Lead For ADV]]</f>
        <v>0</v>
      </c>
      <c r="G319" s="25" t="str">
        <f>IF(Table1[[#This Row],[LFC Still Needed For ADV]]&lt;0,"Yes","No")</f>
        <v>No</v>
      </c>
      <c r="H319">
        <f>Table1[[#This Row],[On Website]]</f>
        <v>0</v>
      </c>
      <c r="I319">
        <f>Table1[[#This Row],[Setup Team Speak]]</f>
        <v>0</v>
      </c>
      <c r="J319" s="26" t="str">
        <f>IF(AND(Table2[[#This Row],[STF for ADV]],Table2[[#This Row],[PVP For ADV]],Table2[[#This Row],[On Website]],Table2[[#This Row],[Setup Team Speak]]="Yes"),"Yes","No")</f>
        <v>No</v>
      </c>
    </row>
    <row r="320" spans="2:10">
      <c r="B320" s="24" t="str">
        <f>Table1[[#This Row],[Character name]]</f>
        <v>Ssaedeyiv Tr'Traisihaer</v>
      </c>
      <c r="C320" s="25" t="str">
        <f>Table1[[#This Row],[At Handle]]</f>
        <v>Wolfton</v>
      </c>
      <c r="D320" s="25" t="str">
        <f>Table1[[#This Row],[Fleet Rank]]</f>
        <v>2. Member</v>
      </c>
      <c r="E320" s="25">
        <f>Table1[[#This Row],[PVP For ADV]]</f>
        <v>0</v>
      </c>
      <c r="F320" s="25">
        <f>Table1[[#This Row],[STF Lead For ADV]]</f>
        <v>0</v>
      </c>
      <c r="G320" s="25" t="str">
        <f>IF(Table1[[#This Row],[LFC Still Needed For ADV]]&lt;0,"Yes","No")</f>
        <v>No</v>
      </c>
      <c r="H320">
        <f>Table1[[#This Row],[On Website]]</f>
        <v>0</v>
      </c>
      <c r="I320">
        <f>Table1[[#This Row],[Setup Team Speak]]</f>
        <v>0</v>
      </c>
      <c r="J320" s="26" t="str">
        <f>IF(AND(Table2[[#This Row],[STF for ADV]],Table2[[#This Row],[PVP For ADV]],Table2[[#This Row],[On Website]],Table2[[#This Row],[Setup Team Speak]]="Yes"),"Yes","No")</f>
        <v>No</v>
      </c>
    </row>
    <row r="321" spans="2:10">
      <c r="B321" s="24" t="str">
        <f>Table1[[#This Row],[Character name]]</f>
        <v>Wolfton</v>
      </c>
      <c r="C321" s="25" t="str">
        <f>Table1[[#This Row],[At Handle]]</f>
        <v>Wolfton</v>
      </c>
      <c r="D321" s="25" t="str">
        <f>Table1[[#This Row],[Fleet Rank]]</f>
        <v>2. Member</v>
      </c>
      <c r="E321" s="25">
        <f>Table1[[#This Row],[PVP For ADV]]</f>
        <v>0</v>
      </c>
      <c r="F321" s="25">
        <f>Table1[[#This Row],[STF Lead For ADV]]</f>
        <v>0</v>
      </c>
      <c r="G321" s="25" t="str">
        <f>IF(Table1[[#This Row],[LFC Still Needed For ADV]]&lt;0,"Yes","No")</f>
        <v>No</v>
      </c>
      <c r="H321">
        <f>Table1[[#This Row],[On Website]]</f>
        <v>0</v>
      </c>
      <c r="I321">
        <f>Table1[[#This Row],[Setup Team Speak]]</f>
        <v>0</v>
      </c>
      <c r="J321" s="26" t="str">
        <f>IF(AND(Table2[[#This Row],[STF for ADV]],Table2[[#This Row],[PVP For ADV]],Table2[[#This Row],[On Website]],Table2[[#This Row],[Setup Team Speak]]="Yes"),"Yes","No")</f>
        <v>No</v>
      </c>
    </row>
    <row r="322" spans="2:10">
      <c r="B322" s="24" t="str">
        <f>Table1[[#This Row],[Character name]]</f>
        <v>xavi</v>
      </c>
      <c r="C322" s="25" t="str">
        <f>Table1[[#This Row],[At Handle]]</f>
        <v>xavi8212</v>
      </c>
      <c r="D322" s="25" t="str">
        <f>Table1[[#This Row],[Fleet Rank]]</f>
        <v>0. Initiate</v>
      </c>
      <c r="E322" s="25">
        <f>Table1[[#This Row],[PVP For ADV]]</f>
        <v>0</v>
      </c>
      <c r="F322" s="25">
        <f>Table1[[#This Row],[STF Lead For ADV]]</f>
        <v>0</v>
      </c>
      <c r="G322" s="25" t="str">
        <f>IF(Table1[[#This Row],[LFC Still Needed For ADV]]&lt;0,"Yes","No")</f>
        <v>No</v>
      </c>
      <c r="H322">
        <f>Table1[[#This Row],[On Website]]</f>
        <v>0</v>
      </c>
      <c r="I322">
        <f>Table1[[#This Row],[Setup Team Speak]]</f>
        <v>0</v>
      </c>
      <c r="J322" s="26" t="str">
        <f>IF(AND(Table2[[#This Row],[STF for ADV]],Table2[[#This Row],[PVP For ADV]],Table2[[#This Row],[On Website]],Table2[[#This Row],[Setup Team Speak]]="Yes"),"Yes","No")</f>
        <v>No</v>
      </c>
    </row>
    <row r="323" spans="2:10">
      <c r="B323" s="24" t="str">
        <f>Table1[[#This Row],[Character name]]</f>
        <v>Beel Zabub</v>
      </c>
      <c r="C323" s="25" t="str">
        <f>Table1[[#This Row],[At Handle]]</f>
        <v>XenoXarcavian</v>
      </c>
      <c r="D323" s="25" t="str">
        <f>Table1[[#This Row],[Fleet Rank]]</f>
        <v>5. Council Member</v>
      </c>
      <c r="E323" s="25">
        <f>Table1[[#This Row],[PVP For ADV]]</f>
        <v>0</v>
      </c>
      <c r="F323" s="25">
        <f>Table1[[#This Row],[STF Lead For ADV]]</f>
        <v>0</v>
      </c>
      <c r="G323" s="25" t="str">
        <f>IF(Table1[[#This Row],[LFC Still Needed For ADV]]&lt;0,"Yes","No")</f>
        <v>Yes</v>
      </c>
      <c r="H323">
        <f>Table1[[#This Row],[On Website]]</f>
        <v>0</v>
      </c>
      <c r="I323">
        <f>Table1[[#This Row],[Setup Team Speak]]</f>
        <v>0</v>
      </c>
      <c r="J323" s="26" t="str">
        <f>IF(AND(Table2[[#This Row],[STF for ADV]],Table2[[#This Row],[PVP For ADV]],Table2[[#This Row],[On Website]],Table2[[#This Row],[Setup Team Speak]]="Yes"),"Yes","No")</f>
        <v>No</v>
      </c>
    </row>
    <row r="324" spans="2:10">
      <c r="B324" s="24" t="str">
        <f>Table1[[#This Row],[Character name]]</f>
        <v>Magno Lon</v>
      </c>
      <c r="C324" s="25" t="str">
        <f>Table1[[#This Row],[At Handle]]</f>
        <v>XenoXarcavian</v>
      </c>
      <c r="D324" s="25" t="str">
        <f>Table1[[#This Row],[Fleet Rank]]</f>
        <v>5. Council Member</v>
      </c>
      <c r="E324" s="25">
        <f>Table1[[#This Row],[PVP For ADV]]</f>
        <v>0</v>
      </c>
      <c r="F324" s="25">
        <f>Table1[[#This Row],[STF Lead For ADV]]</f>
        <v>0</v>
      </c>
      <c r="G324" s="25" t="str">
        <f>IF(Table1[[#This Row],[LFC Still Needed For ADV]]&lt;0,"Yes","No")</f>
        <v>Yes</v>
      </c>
      <c r="H324">
        <f>Table1[[#This Row],[On Website]]</f>
        <v>0</v>
      </c>
      <c r="I324">
        <f>Table1[[#This Row],[Setup Team Speak]]</f>
        <v>0</v>
      </c>
      <c r="J324" s="26" t="str">
        <f>IF(AND(Table2[[#This Row],[STF for ADV]],Table2[[#This Row],[PVP For ADV]],Table2[[#This Row],[On Website]],Table2[[#This Row],[Setup Team Speak]]="Yes"),"Yes","No")</f>
        <v>No</v>
      </c>
    </row>
    <row r="325" spans="2:10">
      <c r="B325" s="24" t="str">
        <f>Table1[[#This Row],[Character name]]</f>
        <v>Paul</v>
      </c>
      <c r="C325" s="25" t="str">
        <f>Table1[[#This Row],[At Handle]]</f>
        <v>XenoXarcavian</v>
      </c>
      <c r="D325" s="25" t="str">
        <f>Table1[[#This Row],[Fleet Rank]]</f>
        <v>5. Council Member</v>
      </c>
      <c r="E325" s="25">
        <f>Table1[[#This Row],[PVP For ADV]]</f>
        <v>0</v>
      </c>
      <c r="F325" s="25">
        <f>Table1[[#This Row],[STF Lead For ADV]]</f>
        <v>0</v>
      </c>
      <c r="G325" s="25" t="str">
        <f>IF(Table1[[#This Row],[LFC Still Needed For ADV]]&lt;0,"Yes","No")</f>
        <v>Yes</v>
      </c>
      <c r="H325">
        <f>Table1[[#This Row],[On Website]]</f>
        <v>0</v>
      </c>
      <c r="I325">
        <f>Table1[[#This Row],[Setup Team Speak]]</f>
        <v>0</v>
      </c>
      <c r="J325" s="26" t="str">
        <f>IF(AND(Table2[[#This Row],[STF for ADV]],Table2[[#This Row],[PVP For ADV]],Table2[[#This Row],[On Website]],Table2[[#This Row],[Setup Team Speak]]="Yes"),"Yes","No")</f>
        <v>No</v>
      </c>
    </row>
    <row r="326" spans="2:10">
      <c r="B326" s="24" t="str">
        <f>Table1[[#This Row],[Character name]]</f>
        <v>Chris</v>
      </c>
      <c r="C326" s="25" t="str">
        <f>Table1[[#This Row],[At Handle]]</f>
        <v>XWRed5W3</v>
      </c>
      <c r="D326" s="25" t="str">
        <f>Table1[[#This Row],[Fleet Rank]]</f>
        <v>0. Initiate</v>
      </c>
      <c r="E326" s="25">
        <f>Table1[[#This Row],[PVP For ADV]]</f>
        <v>0</v>
      </c>
      <c r="F326" s="25">
        <f>Table1[[#This Row],[STF Lead For ADV]]</f>
        <v>0</v>
      </c>
      <c r="G326" s="25" t="str">
        <f>IF(Table1[[#This Row],[LFC Still Needed For ADV]]&lt;0,"Yes","No")</f>
        <v>No</v>
      </c>
      <c r="H326">
        <f>Table1[[#This Row],[On Website]]</f>
        <v>0</v>
      </c>
      <c r="I326">
        <f>Table1[[#This Row],[Setup Team Speak]]</f>
        <v>0</v>
      </c>
      <c r="J326" s="26" t="str">
        <f>IF(AND(Table2[[#This Row],[STF for ADV]],Table2[[#This Row],[PVP For ADV]],Table2[[#This Row],[On Website]],Table2[[#This Row],[Setup Team Speak]]="Yes"),"Yes","No")</f>
        <v>No</v>
      </c>
    </row>
    <row r="327" spans="2:10">
      <c r="B327" s="24" t="str">
        <f>Table1[[#This Row],[Character name]]</f>
        <v>Kirian</v>
      </c>
      <c r="C327" s="25" t="str">
        <f>Table1[[#This Row],[At Handle]]</f>
        <v>Zenie</v>
      </c>
      <c r="D327" s="25" t="str">
        <f>Table1[[#This Row],[Fleet Rank]]</f>
        <v>0. Initiate</v>
      </c>
      <c r="E327" s="25">
        <f>Table1[[#This Row],[PVP For ADV]]</f>
        <v>0</v>
      </c>
      <c r="F327" s="25">
        <f>Table1[[#This Row],[STF Lead For ADV]]</f>
        <v>0</v>
      </c>
      <c r="G327" s="25" t="str">
        <f>IF(Table1[[#This Row],[LFC Still Needed For ADV]]&lt;0,"Yes","No")</f>
        <v>No</v>
      </c>
      <c r="H327">
        <f>Table1[[#This Row],[On Website]]</f>
        <v>0</v>
      </c>
      <c r="I327">
        <f>Table1[[#This Row],[Setup Team Speak]]</f>
        <v>0</v>
      </c>
      <c r="J327" s="26" t="str">
        <f>IF(AND(Table2[[#This Row],[STF for ADV]],Table2[[#This Row],[PVP For ADV]],Table2[[#This Row],[On Website]],Table2[[#This Row],[Setup Team Speak]]="Yes"),"Yes","No")</f>
        <v>No</v>
      </c>
    </row>
    <row r="328" spans="2:10">
      <c r="B328" s="24" t="str">
        <f>Table1[[#This Row],[Character name]]</f>
        <v>Meraxes</v>
      </c>
      <c r="C328" s="25" t="str">
        <f>Table1[[#This Row],[At Handle]]</f>
        <v>Zenryoku</v>
      </c>
      <c r="D328" s="25" t="str">
        <f>Table1[[#This Row],[Fleet Rank]]</f>
        <v>0. Initiate</v>
      </c>
      <c r="E328" s="25">
        <f>Table1[[#This Row],[PVP For ADV]]</f>
        <v>0</v>
      </c>
      <c r="F328" s="25">
        <f>Table1[[#This Row],[STF Lead For ADV]]</f>
        <v>0</v>
      </c>
      <c r="G328" s="25" t="str">
        <f>IF(Table1[[#This Row],[LFC Still Needed For ADV]]&lt;0,"Yes","No")</f>
        <v>No</v>
      </c>
      <c r="H328">
        <f>Table1[[#This Row],[On Website]]</f>
        <v>0</v>
      </c>
      <c r="I328">
        <f>Table1[[#This Row],[Setup Team Speak]]</f>
        <v>0</v>
      </c>
      <c r="J328" s="26" t="str">
        <f>IF(AND(Table2[[#This Row],[STF for ADV]],Table2[[#This Row],[PVP For ADV]],Table2[[#This Row],[On Website]],Table2[[#This Row],[Setup Team Speak]]="Yes"),"Yes","No")</f>
        <v>No</v>
      </c>
    </row>
    <row r="329" spans="2:10">
      <c r="B329" s="24" t="str">
        <f>Table1[[#This Row],[Character name]]</f>
        <v>Jadcia</v>
      </c>
      <c r="C329" s="25" t="str">
        <f>Table1[[#This Row],[At Handle]]</f>
        <v>zergi1</v>
      </c>
      <c r="D329" s="25" t="str">
        <f>Table1[[#This Row],[Fleet Rank]]</f>
        <v>1. Junior Member</v>
      </c>
      <c r="E329" s="25">
        <f>Table1[[#This Row],[PVP For ADV]]</f>
        <v>0</v>
      </c>
      <c r="F329" s="25">
        <f>Table1[[#This Row],[STF Lead For ADV]]</f>
        <v>0</v>
      </c>
      <c r="G329" s="25" t="str">
        <f>IF(Table1[[#This Row],[LFC Still Needed For ADV]]&lt;0,"Yes","No")</f>
        <v>No</v>
      </c>
      <c r="H329">
        <f>Table1[[#This Row],[On Website]]</f>
        <v>0</v>
      </c>
      <c r="I329">
        <f>Table1[[#This Row],[Setup Team Speak]]</f>
        <v>0</v>
      </c>
      <c r="J329" s="26" t="str">
        <f>IF(AND(Table2[[#This Row],[STF for ADV]],Table2[[#This Row],[PVP For ADV]],Table2[[#This Row],[On Website]],Table2[[#This Row],[Setup Team Speak]]="Yes"),"Yes","No")</f>
        <v>No</v>
      </c>
    </row>
    <row r="330" spans="2:10">
      <c r="B330" s="24" t="str">
        <f>Table1[[#This Row],[Character name]]</f>
        <v>Kolve</v>
      </c>
      <c r="C330" s="25" t="str">
        <f>Table1[[#This Row],[At Handle]]</f>
        <v>Zorsea</v>
      </c>
      <c r="D330" s="25" t="str">
        <f>Table1[[#This Row],[Fleet Rank]]</f>
        <v>1. Junior Member</v>
      </c>
      <c r="E330" s="25">
        <f>Table1[[#This Row],[PVP For ADV]]</f>
        <v>0</v>
      </c>
      <c r="F330" s="25">
        <f>Table1[[#This Row],[STF Lead For ADV]]</f>
        <v>0</v>
      </c>
      <c r="G330" s="25" t="str">
        <f>IF(Table1[[#This Row],[LFC Still Needed For ADV]]&lt;0,"Yes","No")</f>
        <v>No</v>
      </c>
      <c r="H330">
        <f>Table1[[#This Row],[On Website]]</f>
        <v>0</v>
      </c>
      <c r="I330">
        <f>Table1[[#This Row],[Setup Team Speak]]</f>
        <v>0</v>
      </c>
      <c r="J330" s="26" t="str">
        <f>IF(AND(Table2[[#This Row],[STF for ADV]],Table2[[#This Row],[PVP For ADV]],Table2[[#This Row],[On Website]],Table2[[#This Row],[Setup Team Speak]]="Yes"),"Yes","No")</f>
        <v>No</v>
      </c>
    </row>
    <row r="331" spans="2:10">
      <c r="B331" s="24" t="str">
        <f>Table1[[#This Row],[Character name]]</f>
        <v>Zrooper</v>
      </c>
      <c r="C331" s="25" t="str">
        <f>Table1[[#This Row],[At Handle]]</f>
        <v>Zrooper</v>
      </c>
      <c r="D331" s="25" t="str">
        <f>Table1[[#This Row],[Fleet Rank]]</f>
        <v>0. Initiate</v>
      </c>
      <c r="E331" s="25">
        <f>Table1[[#This Row],[PVP For ADV]]</f>
        <v>0</v>
      </c>
      <c r="F331" s="25">
        <f>Table1[[#This Row],[STF Lead For ADV]]</f>
        <v>0</v>
      </c>
      <c r="G331" s="25" t="str">
        <f>IF(Table1[[#This Row],[LFC Still Needed For ADV]]&lt;0,"Yes","No")</f>
        <v>No</v>
      </c>
      <c r="H331">
        <f>Table1[[#This Row],[On Website]]</f>
        <v>0</v>
      </c>
      <c r="I331">
        <f>Table1[[#This Row],[Setup Team Speak]]</f>
        <v>0</v>
      </c>
      <c r="J331" s="26" t="str">
        <f>IF(AND(Table2[[#This Row],[STF for ADV]],Table2[[#This Row],[PVP For ADV]],Table2[[#This Row],[On Website]],Table2[[#This Row],[Setup Team Speak]]="Yes"),"Yes","No")</f>
        <v>No</v>
      </c>
    </row>
    <row r="332" spans="2:10">
      <c r="B332" s="24" t="str">
        <f>Table1[[#This Row],[Character name]]</f>
        <v>Juniio</v>
      </c>
      <c r="C332" s="25" t="str">
        <f>Table1[[#This Row],[At Handle]]</f>
        <v>zuenior10</v>
      </c>
      <c r="D332" s="25" t="str">
        <f>Table1[[#This Row],[Fleet Rank]]</f>
        <v>0. Initiate</v>
      </c>
      <c r="E332" s="25">
        <f>Table1[[#This Row],[PVP For ADV]]</f>
        <v>0</v>
      </c>
      <c r="F332" s="25">
        <f>Table1[[#This Row],[STF Lead For ADV]]</f>
        <v>0</v>
      </c>
      <c r="G332" s="25" t="str">
        <f>IF(Table1[[#This Row],[LFC Still Needed For ADV]]&lt;0,"Yes","No")</f>
        <v>No</v>
      </c>
      <c r="H332">
        <f>Table1[[#This Row],[On Website]]</f>
        <v>0</v>
      </c>
      <c r="I332">
        <f>Table1[[#This Row],[Setup Team Speak]]</f>
        <v>0</v>
      </c>
      <c r="J332" s="26" t="str">
        <f>IF(AND(Table2[[#This Row],[STF for ADV]],Table2[[#This Row],[PVP For ADV]],Table2[[#This Row],[On Website]],Table2[[#This Row],[Setup Team Speak]]="Yes"),"Yes","No")</f>
        <v>No</v>
      </c>
    </row>
    <row r="333" spans="2:10">
      <c r="B333" s="24">
        <f>Table1[[#This Row],[Character name]]</f>
        <v>0</v>
      </c>
      <c r="C333" s="25">
        <f>Table1[[#This Row],[At Handle]]</f>
        <v>0</v>
      </c>
      <c r="D333" s="25">
        <f>Table1[[#This Row],[Fleet Rank]]</f>
        <v>0</v>
      </c>
      <c r="E333" s="25">
        <f>Table1[[#This Row],[PVP For ADV]]</f>
        <v>0</v>
      </c>
      <c r="F333" s="25">
        <f>Table1[[#This Row],[STF Lead For ADV]]</f>
        <v>0</v>
      </c>
      <c r="G333" s="25" t="str">
        <f>IF(Table1[[#This Row],[LFC Still Needed For ADV]]&lt;0,"Yes","No")</f>
        <v>No</v>
      </c>
      <c r="H333">
        <f>Table1[[#This Row],[On Website]]</f>
        <v>0</v>
      </c>
      <c r="I333">
        <f>Table1[[#This Row],[Setup Team Speak]]</f>
        <v>0</v>
      </c>
      <c r="J333" s="26" t="str">
        <f>IF(AND(Table2[[#This Row],[STF for ADV]],Table2[[#This Row],[PVP For ADV]],Table2[[#This Row],[On Website]],Table2[[#This Row],[Setup Team Speak]]="Yes"),"Yes","No")</f>
        <v>No</v>
      </c>
    </row>
    <row r="334" spans="2:10">
      <c r="B334" s="24">
        <f>Table1[[#This Row],[Character name]]</f>
        <v>0</v>
      </c>
      <c r="C334" s="25">
        <f>Table1[[#This Row],[At Handle]]</f>
        <v>0</v>
      </c>
      <c r="D334" s="25">
        <f>Table1[[#This Row],[Fleet Rank]]</f>
        <v>0</v>
      </c>
      <c r="E334" s="25">
        <f>Table1[[#This Row],[PVP For ADV]]</f>
        <v>0</v>
      </c>
      <c r="F334" s="25">
        <f>Table1[[#This Row],[STF Lead For ADV]]</f>
        <v>0</v>
      </c>
      <c r="G334" s="25" t="str">
        <f>IF(Table1[[#This Row],[LFC Still Needed For ADV]]&lt;0,"Yes","No")</f>
        <v>No</v>
      </c>
      <c r="H334">
        <f>Table1[[#This Row],[On Website]]</f>
        <v>0</v>
      </c>
      <c r="I334">
        <f>Table1[[#This Row],[Setup Team Speak]]</f>
        <v>0</v>
      </c>
      <c r="J334" s="26" t="str">
        <f>IF(AND(Table2[[#This Row],[STF for ADV]],Table2[[#This Row],[PVP For ADV]],Table2[[#This Row],[On Website]],Table2[[#This Row],[Setup Team Speak]]="Yes"),"Yes","No")</f>
        <v>No</v>
      </c>
    </row>
    <row r="335" spans="2:10">
      <c r="B335" s="24">
        <f>Table1[[#This Row],[Character name]]</f>
        <v>0</v>
      </c>
      <c r="C335" s="25">
        <f>Table1[[#This Row],[At Handle]]</f>
        <v>0</v>
      </c>
      <c r="D335" s="25">
        <f>Table1[[#This Row],[Fleet Rank]]</f>
        <v>0</v>
      </c>
      <c r="E335" s="25">
        <f>Table1[[#This Row],[PVP For ADV]]</f>
        <v>0</v>
      </c>
      <c r="F335" s="25">
        <f>Table1[[#This Row],[STF Lead For ADV]]</f>
        <v>0</v>
      </c>
      <c r="G335" s="25" t="str">
        <f>IF(Table1[[#This Row],[LFC Still Needed For ADV]]&lt;0,"Yes","No")</f>
        <v>No</v>
      </c>
      <c r="H335">
        <f>Table1[[#This Row],[On Website]]</f>
        <v>0</v>
      </c>
      <c r="I335">
        <f>Table1[[#This Row],[Setup Team Speak]]</f>
        <v>0</v>
      </c>
      <c r="J335" s="26" t="str">
        <f>IF(AND(Table2[[#This Row],[STF for ADV]],Table2[[#This Row],[PVP For ADV]],Table2[[#This Row],[On Website]],Table2[[#This Row],[Setup Team Speak]]="Yes"),"Yes","No")</f>
        <v>No</v>
      </c>
    </row>
    <row r="336" spans="2:10">
      <c r="B336" s="24">
        <f>Table1[[#This Row],[Character name]]</f>
        <v>0</v>
      </c>
      <c r="C336" s="25">
        <f>Table1[[#This Row],[At Handle]]</f>
        <v>0</v>
      </c>
      <c r="D336" s="25">
        <f>Table1[[#This Row],[Fleet Rank]]</f>
        <v>0</v>
      </c>
      <c r="E336" s="25">
        <f>Table1[[#This Row],[PVP For ADV]]</f>
        <v>0</v>
      </c>
      <c r="F336" s="25">
        <f>Table1[[#This Row],[STF Lead For ADV]]</f>
        <v>0</v>
      </c>
      <c r="G336" s="25" t="str">
        <f>IF(Table1[[#This Row],[LFC Still Needed For ADV]]&lt;0,"Yes","No")</f>
        <v>No</v>
      </c>
      <c r="H336">
        <f>Table1[[#This Row],[On Website]]</f>
        <v>0</v>
      </c>
      <c r="I336">
        <f>Table1[[#This Row],[Setup Team Speak]]</f>
        <v>0</v>
      </c>
      <c r="J336" s="26" t="str">
        <f>IF(AND(Table2[[#This Row],[STF for ADV]],Table2[[#This Row],[PVP For ADV]],Table2[[#This Row],[On Website]],Table2[[#This Row],[Setup Team Speak]]="Yes"),"Yes","No")</f>
        <v>No</v>
      </c>
    </row>
    <row r="337" spans="2:10">
      <c r="B337" s="24">
        <f>Table1[[#This Row],[Character name]]</f>
        <v>0</v>
      </c>
      <c r="C337" s="25">
        <f>Table1[[#This Row],[At Handle]]</f>
        <v>0</v>
      </c>
      <c r="D337" s="25">
        <f>Table1[[#This Row],[Fleet Rank]]</f>
        <v>0</v>
      </c>
      <c r="E337" s="25">
        <f>Table1[[#This Row],[PVP For ADV]]</f>
        <v>0</v>
      </c>
      <c r="F337" s="25">
        <f>Table1[[#This Row],[STF Lead For ADV]]</f>
        <v>0</v>
      </c>
      <c r="G337" s="25" t="str">
        <f>IF(Table1[[#This Row],[LFC Still Needed For ADV]]&lt;0,"Yes","No")</f>
        <v>No</v>
      </c>
      <c r="H337">
        <f>Table1[[#This Row],[On Website]]</f>
        <v>0</v>
      </c>
      <c r="I337">
        <f>Table1[[#This Row],[Setup Team Speak]]</f>
        <v>0</v>
      </c>
      <c r="J337" s="26" t="str">
        <f>IF(AND(Table2[[#This Row],[STF for ADV]],Table2[[#This Row],[PVP For ADV]],Table2[[#This Row],[On Website]],Table2[[#This Row],[Setup Team Speak]]="Yes"),"Yes","No")</f>
        <v>No</v>
      </c>
    </row>
    <row r="338" spans="2:10">
      <c r="B338" s="24">
        <f>Table1[[#This Row],[Character name]]</f>
        <v>0</v>
      </c>
      <c r="C338" s="25">
        <f>Table1[[#This Row],[At Handle]]</f>
        <v>0</v>
      </c>
      <c r="D338" s="25">
        <f>Table1[[#This Row],[Fleet Rank]]</f>
        <v>0</v>
      </c>
      <c r="E338" s="25">
        <f>Table1[[#This Row],[PVP For ADV]]</f>
        <v>0</v>
      </c>
      <c r="F338" s="25">
        <f>Table1[[#This Row],[STF Lead For ADV]]</f>
        <v>0</v>
      </c>
      <c r="G338" s="25" t="str">
        <f>IF(Table1[[#This Row],[LFC Still Needed For ADV]]&lt;0,"Yes","No")</f>
        <v>No</v>
      </c>
      <c r="H338">
        <f>Table1[[#This Row],[On Website]]</f>
        <v>0</v>
      </c>
      <c r="I338">
        <f>Table1[[#This Row],[Setup Team Speak]]</f>
        <v>0</v>
      </c>
      <c r="J338" s="26" t="str">
        <f>IF(AND(Table2[[#This Row],[STF for ADV]],Table2[[#This Row],[PVP For ADV]],Table2[[#This Row],[On Website]],Table2[[#This Row],[Setup Team Speak]]="Yes"),"Yes","No")</f>
        <v>No</v>
      </c>
    </row>
    <row r="339" spans="2:10">
      <c r="B339" s="24">
        <f>Table1[[#This Row],[Character name]]</f>
        <v>0</v>
      </c>
      <c r="C339" s="25">
        <f>Table1[[#This Row],[At Handle]]</f>
        <v>0</v>
      </c>
      <c r="D339" s="25">
        <f>Table1[[#This Row],[Fleet Rank]]</f>
        <v>0</v>
      </c>
      <c r="E339" s="25">
        <f>Table1[[#This Row],[PVP For ADV]]</f>
        <v>0</v>
      </c>
      <c r="F339" s="25">
        <f>Table1[[#This Row],[STF Lead For ADV]]</f>
        <v>0</v>
      </c>
      <c r="G339" s="25" t="str">
        <f>IF(Table1[[#This Row],[LFC Still Needed For ADV]]&lt;0,"Yes","No")</f>
        <v>No</v>
      </c>
      <c r="H339">
        <f>Table1[[#This Row],[On Website]]</f>
        <v>0</v>
      </c>
      <c r="I339">
        <f>Table1[[#This Row],[Setup Team Speak]]</f>
        <v>0</v>
      </c>
      <c r="J339" s="26" t="str">
        <f>IF(AND(Table2[[#This Row],[STF for ADV]],Table2[[#This Row],[PVP For ADV]],Table2[[#This Row],[On Website]],Table2[[#This Row],[Setup Team Speak]]="Yes"),"Yes","No")</f>
        <v>No</v>
      </c>
    </row>
    <row r="340" spans="2:10">
      <c r="B340" s="24">
        <f>Table1[[#This Row],[Character name]]</f>
        <v>0</v>
      </c>
      <c r="C340" s="25">
        <f>Table1[[#This Row],[At Handle]]</f>
        <v>0</v>
      </c>
      <c r="D340" s="25">
        <f>Table1[[#This Row],[Fleet Rank]]</f>
        <v>0</v>
      </c>
      <c r="E340" s="25">
        <f>Table1[[#This Row],[PVP For ADV]]</f>
        <v>0</v>
      </c>
      <c r="F340" s="25">
        <f>Table1[[#This Row],[STF Lead For ADV]]</f>
        <v>0</v>
      </c>
      <c r="G340" s="25" t="str">
        <f>IF(Table1[[#This Row],[LFC Still Needed For ADV]]&lt;0,"Yes","No")</f>
        <v>No</v>
      </c>
      <c r="H340">
        <f>Table1[[#This Row],[On Website]]</f>
        <v>0</v>
      </c>
      <c r="I340">
        <f>Table1[[#This Row],[Setup Team Speak]]</f>
        <v>0</v>
      </c>
      <c r="J340" s="26" t="str">
        <f>IF(AND(Table2[[#This Row],[STF for ADV]],Table2[[#This Row],[PVP For ADV]],Table2[[#This Row],[On Website]],Table2[[#This Row],[Setup Team Speak]]="Yes"),"Yes","No")</f>
        <v>No</v>
      </c>
    </row>
    <row r="341" spans="2:10">
      <c r="B341" s="24">
        <f>Table1[[#This Row],[Character name]]</f>
        <v>0</v>
      </c>
      <c r="C341" s="25">
        <f>Table1[[#This Row],[At Handle]]</f>
        <v>0</v>
      </c>
      <c r="D341" s="25">
        <f>Table1[[#This Row],[Fleet Rank]]</f>
        <v>0</v>
      </c>
      <c r="E341" s="25">
        <f>Table1[[#This Row],[PVP For ADV]]</f>
        <v>0</v>
      </c>
      <c r="F341" s="25">
        <f>Table1[[#This Row],[STF Lead For ADV]]</f>
        <v>0</v>
      </c>
      <c r="G341" s="25" t="str">
        <f>IF(Table1[[#This Row],[LFC Still Needed For ADV]]&lt;0,"Yes","No")</f>
        <v>No</v>
      </c>
      <c r="H341">
        <f>Table1[[#This Row],[On Website]]</f>
        <v>0</v>
      </c>
      <c r="I341">
        <f>Table1[[#This Row],[Setup Team Speak]]</f>
        <v>0</v>
      </c>
      <c r="J341" s="26" t="str">
        <f>IF(AND(Table2[[#This Row],[STF for ADV]],Table2[[#This Row],[PVP For ADV]],Table2[[#This Row],[On Website]],Table2[[#This Row],[Setup Team Speak]]="Yes"),"Yes","No")</f>
        <v>No</v>
      </c>
    </row>
    <row r="342" spans="2:10">
      <c r="B342" s="24">
        <f>Table1[[#This Row],[Character name]]</f>
        <v>0</v>
      </c>
      <c r="C342" s="25">
        <f>Table1[[#This Row],[At Handle]]</f>
        <v>0</v>
      </c>
      <c r="D342" s="25">
        <f>Table1[[#This Row],[Fleet Rank]]</f>
        <v>0</v>
      </c>
      <c r="E342" s="25">
        <f>Table1[[#This Row],[PVP For ADV]]</f>
        <v>0</v>
      </c>
      <c r="F342" s="25">
        <f>Table1[[#This Row],[STF Lead For ADV]]</f>
        <v>0</v>
      </c>
      <c r="G342" s="25" t="str">
        <f>IF(Table1[[#This Row],[LFC Still Needed For ADV]]&lt;0,"Yes","No")</f>
        <v>No</v>
      </c>
      <c r="H342">
        <f>Table1[[#This Row],[On Website]]</f>
        <v>0</v>
      </c>
      <c r="I342">
        <f>Table1[[#This Row],[Setup Team Speak]]</f>
        <v>0</v>
      </c>
      <c r="J342" s="26" t="str">
        <f>IF(AND(Table2[[#This Row],[STF for ADV]],Table2[[#This Row],[PVP For ADV]],Table2[[#This Row],[On Website]],Table2[[#This Row],[Setup Team Speak]]="Yes"),"Yes","No")</f>
        <v>No</v>
      </c>
    </row>
    <row r="343" spans="2:10">
      <c r="B343" s="24">
        <f>Table1[[#This Row],[Character name]]</f>
        <v>0</v>
      </c>
      <c r="C343" s="25">
        <f>Table1[[#This Row],[At Handle]]</f>
        <v>0</v>
      </c>
      <c r="D343" s="25">
        <f>Table1[[#This Row],[Fleet Rank]]</f>
        <v>0</v>
      </c>
      <c r="E343" s="25">
        <f>Table1[[#This Row],[PVP For ADV]]</f>
        <v>0</v>
      </c>
      <c r="F343" s="25">
        <f>Table1[[#This Row],[STF Lead For ADV]]</f>
        <v>0</v>
      </c>
      <c r="G343" s="25" t="str">
        <f>IF(Table1[[#This Row],[LFC Still Needed For ADV]]&lt;0,"Yes","No")</f>
        <v>No</v>
      </c>
      <c r="H343">
        <f>Table1[[#This Row],[On Website]]</f>
        <v>0</v>
      </c>
      <c r="I343">
        <f>Table1[[#This Row],[Setup Team Speak]]</f>
        <v>0</v>
      </c>
      <c r="J343" s="26" t="str">
        <f>IF(AND(Table2[[#This Row],[STF for ADV]],Table2[[#This Row],[PVP For ADV]],Table2[[#This Row],[On Website]],Table2[[#This Row],[Setup Team Speak]]="Yes"),"Yes","No")</f>
        <v>No</v>
      </c>
    </row>
    <row r="344" spans="2:10">
      <c r="B344" s="24">
        <f>Table1[[#This Row],[Character name]]</f>
        <v>0</v>
      </c>
      <c r="C344" s="25">
        <f>Table1[[#This Row],[At Handle]]</f>
        <v>0</v>
      </c>
      <c r="D344" s="25">
        <f>Table1[[#This Row],[Fleet Rank]]</f>
        <v>0</v>
      </c>
      <c r="E344" s="25">
        <f>Table1[[#This Row],[PVP For ADV]]</f>
        <v>0</v>
      </c>
      <c r="F344" s="25">
        <f>Table1[[#This Row],[STF Lead For ADV]]</f>
        <v>0</v>
      </c>
      <c r="G344" s="25" t="str">
        <f>IF(Table1[[#This Row],[LFC Still Needed For ADV]]&lt;0,"Yes","No")</f>
        <v>No</v>
      </c>
      <c r="H344">
        <f>Table1[[#This Row],[On Website]]</f>
        <v>0</v>
      </c>
      <c r="I344">
        <f>Table1[[#This Row],[Setup Team Speak]]</f>
        <v>0</v>
      </c>
      <c r="J344" s="26" t="str">
        <f>IF(AND(Table2[[#This Row],[STF for ADV]],Table2[[#This Row],[PVP For ADV]],Table2[[#This Row],[On Website]],Table2[[#This Row],[Setup Team Speak]]="Yes"),"Yes","No")</f>
        <v>No</v>
      </c>
    </row>
    <row r="345" spans="2:10">
      <c r="B345" s="24">
        <f>Table1[[#This Row],[Character name]]</f>
        <v>0</v>
      </c>
      <c r="C345" s="25">
        <f>Table1[[#This Row],[At Handle]]</f>
        <v>0</v>
      </c>
      <c r="D345" s="25">
        <f>Table1[[#This Row],[Fleet Rank]]</f>
        <v>0</v>
      </c>
      <c r="E345" s="25">
        <f>Table1[[#This Row],[PVP For ADV]]</f>
        <v>0</v>
      </c>
      <c r="F345" s="25">
        <f>Table1[[#This Row],[STF Lead For ADV]]</f>
        <v>0</v>
      </c>
      <c r="G345" s="25" t="str">
        <f>IF(Table1[[#This Row],[LFC Still Needed For ADV]]&lt;0,"Yes","No")</f>
        <v>No</v>
      </c>
      <c r="H345">
        <f>Table1[[#This Row],[On Website]]</f>
        <v>0</v>
      </c>
      <c r="I345">
        <f>Table1[[#This Row],[Setup Team Speak]]</f>
        <v>0</v>
      </c>
      <c r="J345" s="26" t="str">
        <f>IF(AND(Table2[[#This Row],[STF for ADV]],Table2[[#This Row],[PVP For ADV]],Table2[[#This Row],[On Website]],Table2[[#This Row],[Setup Team Speak]]="Yes"),"Yes","No")</f>
        <v>No</v>
      </c>
    </row>
    <row r="346" spans="2:10">
      <c r="B346" s="24">
        <f>Table1[[#This Row],[Character name]]</f>
        <v>0</v>
      </c>
      <c r="C346" s="25">
        <f>Table1[[#This Row],[At Handle]]</f>
        <v>0</v>
      </c>
      <c r="D346" s="25">
        <f>Table1[[#This Row],[Fleet Rank]]</f>
        <v>0</v>
      </c>
      <c r="E346" s="25">
        <f>Table1[[#This Row],[PVP For ADV]]</f>
        <v>0</v>
      </c>
      <c r="F346" s="25">
        <f>Table1[[#This Row],[STF Lead For ADV]]</f>
        <v>0</v>
      </c>
      <c r="G346" s="25" t="str">
        <f>IF(Table1[[#This Row],[LFC Still Needed For ADV]]&lt;0,"Yes","No")</f>
        <v>No</v>
      </c>
      <c r="H346">
        <f>Table1[[#This Row],[On Website]]</f>
        <v>0</v>
      </c>
      <c r="I346">
        <f>Table1[[#This Row],[Setup Team Speak]]</f>
        <v>0</v>
      </c>
      <c r="J346" s="26" t="str">
        <f>IF(AND(Table2[[#This Row],[STF for ADV]],Table2[[#This Row],[PVP For ADV]],Table2[[#This Row],[On Website]],Table2[[#This Row],[Setup Team Speak]]="Yes"),"Yes","No")</f>
        <v>No</v>
      </c>
    </row>
    <row r="347" spans="2:10">
      <c r="B347" s="24">
        <f>Table1[[#This Row],[Character name]]</f>
        <v>0</v>
      </c>
      <c r="C347" s="25">
        <f>Table1[[#This Row],[At Handle]]</f>
        <v>0</v>
      </c>
      <c r="D347" s="25">
        <f>Table1[[#This Row],[Fleet Rank]]</f>
        <v>0</v>
      </c>
      <c r="E347" s="25">
        <f>Table1[[#This Row],[PVP For ADV]]</f>
        <v>0</v>
      </c>
      <c r="F347" s="25">
        <f>Table1[[#This Row],[STF Lead For ADV]]</f>
        <v>0</v>
      </c>
      <c r="G347" s="25" t="str">
        <f>IF(Table1[[#This Row],[LFC Still Needed For ADV]]&lt;0,"Yes","No")</f>
        <v>No</v>
      </c>
      <c r="H347">
        <f>Table1[[#This Row],[On Website]]</f>
        <v>0</v>
      </c>
      <c r="I347">
        <f>Table1[[#This Row],[Setup Team Speak]]</f>
        <v>0</v>
      </c>
      <c r="J347" s="26" t="str">
        <f>IF(AND(Table2[[#This Row],[STF for ADV]],Table2[[#This Row],[PVP For ADV]],Table2[[#This Row],[On Website]],Table2[[#This Row],[Setup Team Speak]]="Yes"),"Yes","No")</f>
        <v>No</v>
      </c>
    </row>
    <row r="348" spans="2:10">
      <c r="B348" s="24">
        <f>Table1[[#This Row],[Character name]]</f>
        <v>0</v>
      </c>
      <c r="C348" s="25">
        <f>Table1[[#This Row],[At Handle]]</f>
        <v>0</v>
      </c>
      <c r="D348" s="25">
        <f>Table1[[#This Row],[Fleet Rank]]</f>
        <v>0</v>
      </c>
      <c r="E348" s="25">
        <f>Table1[[#This Row],[PVP For ADV]]</f>
        <v>0</v>
      </c>
      <c r="F348" s="25">
        <f>Table1[[#This Row],[STF Lead For ADV]]</f>
        <v>0</v>
      </c>
      <c r="G348" s="25" t="str">
        <f>IF(Table1[[#This Row],[LFC Still Needed For ADV]]&lt;0,"Yes","No")</f>
        <v>No</v>
      </c>
      <c r="H348">
        <f>Table1[[#This Row],[On Website]]</f>
        <v>0</v>
      </c>
      <c r="I348">
        <f>Table1[[#This Row],[Setup Team Speak]]</f>
        <v>0</v>
      </c>
      <c r="J348" s="26" t="str">
        <f>IF(AND(Table2[[#This Row],[STF for ADV]],Table2[[#This Row],[PVP For ADV]],Table2[[#This Row],[On Website]],Table2[[#This Row],[Setup Team Speak]]="Yes"),"Yes","No")</f>
        <v>No</v>
      </c>
    </row>
    <row r="349" spans="2:10">
      <c r="B349" s="24">
        <f>Table1[[#This Row],[Character name]]</f>
        <v>0</v>
      </c>
      <c r="C349" s="25">
        <f>Table1[[#This Row],[At Handle]]</f>
        <v>0</v>
      </c>
      <c r="D349" s="25">
        <f>Table1[[#This Row],[Fleet Rank]]</f>
        <v>0</v>
      </c>
      <c r="E349" s="25">
        <f>Table1[[#This Row],[PVP For ADV]]</f>
        <v>0</v>
      </c>
      <c r="F349" s="25">
        <f>Table1[[#This Row],[STF Lead For ADV]]</f>
        <v>0</v>
      </c>
      <c r="G349" s="25" t="str">
        <f>IF(Table1[[#This Row],[LFC Still Needed For ADV]]&lt;0,"Yes","No")</f>
        <v>No</v>
      </c>
      <c r="H349">
        <f>Table1[[#This Row],[On Website]]</f>
        <v>0</v>
      </c>
      <c r="I349">
        <f>Table1[[#This Row],[Setup Team Speak]]</f>
        <v>0</v>
      </c>
      <c r="J349" s="26" t="str">
        <f>IF(AND(Table2[[#This Row],[STF for ADV]],Table2[[#This Row],[PVP For ADV]],Table2[[#This Row],[On Website]],Table2[[#This Row],[Setup Team Speak]]="Yes"),"Yes","No")</f>
        <v>No</v>
      </c>
    </row>
    <row r="350" spans="2:10">
      <c r="B350" s="24">
        <f>Table1[[#This Row],[Character name]]</f>
        <v>0</v>
      </c>
      <c r="C350" s="25">
        <f>Table1[[#This Row],[At Handle]]</f>
        <v>0</v>
      </c>
      <c r="D350" s="25">
        <f>Table1[[#This Row],[Fleet Rank]]</f>
        <v>0</v>
      </c>
      <c r="E350" s="25">
        <f>Table1[[#This Row],[PVP For ADV]]</f>
        <v>0</v>
      </c>
      <c r="F350" s="25">
        <f>Table1[[#This Row],[STF Lead For ADV]]</f>
        <v>0</v>
      </c>
      <c r="G350" s="25" t="str">
        <f>IF(Table1[[#This Row],[LFC Still Needed For ADV]]&lt;0,"Yes","No")</f>
        <v>No</v>
      </c>
      <c r="H350">
        <f>Table1[[#This Row],[On Website]]</f>
        <v>0</v>
      </c>
      <c r="I350">
        <f>Table1[[#This Row],[Setup Team Speak]]</f>
        <v>0</v>
      </c>
      <c r="J350" s="26" t="str">
        <f>IF(AND(Table2[[#This Row],[STF for ADV]],Table2[[#This Row],[PVP For ADV]],Table2[[#This Row],[On Website]],Table2[[#This Row],[Setup Team Speak]]="Yes"),"Yes","No")</f>
        <v>No</v>
      </c>
    </row>
    <row r="351" spans="2:10">
      <c r="B351" s="24">
        <f>Table1[[#This Row],[Character name]]</f>
        <v>0</v>
      </c>
      <c r="C351" s="25">
        <f>Table1[[#This Row],[At Handle]]</f>
        <v>0</v>
      </c>
      <c r="D351" s="25">
        <f>Table1[[#This Row],[Fleet Rank]]</f>
        <v>0</v>
      </c>
      <c r="E351" s="25">
        <f>Table1[[#This Row],[PVP For ADV]]</f>
        <v>0</v>
      </c>
      <c r="F351" s="25">
        <f>Table1[[#This Row],[STF Lead For ADV]]</f>
        <v>0</v>
      </c>
      <c r="G351" s="25" t="str">
        <f>IF(Table1[[#This Row],[LFC Still Needed For ADV]]&lt;0,"Yes","No")</f>
        <v>No</v>
      </c>
      <c r="H351">
        <f>Table1[[#This Row],[On Website]]</f>
        <v>0</v>
      </c>
      <c r="I351">
        <f>Table1[[#This Row],[Setup Team Speak]]</f>
        <v>0</v>
      </c>
      <c r="J351" s="26" t="str">
        <f>IF(AND(Table2[[#This Row],[STF for ADV]],Table2[[#This Row],[PVP For ADV]],Table2[[#This Row],[On Website]],Table2[[#This Row],[Setup Team Speak]]="Yes"),"Yes","No")</f>
        <v>No</v>
      </c>
    </row>
    <row r="352" spans="2:10">
      <c r="B352" s="24">
        <f>Table1[[#This Row],[Character name]]</f>
        <v>0</v>
      </c>
      <c r="C352" s="25">
        <f>Table1[[#This Row],[At Handle]]</f>
        <v>0</v>
      </c>
      <c r="D352" s="25">
        <f>Table1[[#This Row],[Fleet Rank]]</f>
        <v>0</v>
      </c>
      <c r="E352" s="25">
        <f>Table1[[#This Row],[PVP For ADV]]</f>
        <v>0</v>
      </c>
      <c r="F352" s="25">
        <f>Table1[[#This Row],[STF Lead For ADV]]</f>
        <v>0</v>
      </c>
      <c r="G352" s="25" t="str">
        <f>IF(Table1[[#This Row],[LFC Still Needed For ADV]]&lt;0,"Yes","No")</f>
        <v>No</v>
      </c>
      <c r="H352">
        <f>Table1[[#This Row],[On Website]]</f>
        <v>0</v>
      </c>
      <c r="I352">
        <f>Table1[[#This Row],[Setup Team Speak]]</f>
        <v>0</v>
      </c>
      <c r="J352" s="26" t="str">
        <f>IF(AND(Table2[[#This Row],[STF for ADV]],Table2[[#This Row],[PVP For ADV]],Table2[[#This Row],[On Website]],Table2[[#This Row],[Setup Team Speak]]="Yes"),"Yes","No")</f>
        <v>No</v>
      </c>
    </row>
    <row r="353" spans="2:10">
      <c r="B353" s="24">
        <f>Table1[[#This Row],[Character name]]</f>
        <v>0</v>
      </c>
      <c r="C353" s="25">
        <f>Table1[[#This Row],[At Handle]]</f>
        <v>0</v>
      </c>
      <c r="D353" s="25">
        <f>Table1[[#This Row],[Fleet Rank]]</f>
        <v>0</v>
      </c>
      <c r="E353" s="25">
        <f>Table1[[#This Row],[PVP For ADV]]</f>
        <v>0</v>
      </c>
      <c r="F353" s="25">
        <f>Table1[[#This Row],[STF Lead For ADV]]</f>
        <v>0</v>
      </c>
      <c r="G353" s="25" t="str">
        <f>IF(Table1[[#This Row],[LFC Still Needed For ADV]]&lt;0,"Yes","No")</f>
        <v>No</v>
      </c>
      <c r="H353">
        <f>Table1[[#This Row],[On Website]]</f>
        <v>0</v>
      </c>
      <c r="I353">
        <f>Table1[[#This Row],[Setup Team Speak]]</f>
        <v>0</v>
      </c>
      <c r="J353" s="26" t="str">
        <f>IF(AND(Table2[[#This Row],[STF for ADV]],Table2[[#This Row],[PVP For ADV]],Table2[[#This Row],[On Website]],Table2[[#This Row],[Setup Team Speak]]="Yes"),"Yes","No")</f>
        <v>No</v>
      </c>
    </row>
    <row r="354" spans="2:10">
      <c r="B354" s="24">
        <f>Table1[[#This Row],[Character name]]</f>
        <v>0</v>
      </c>
      <c r="C354" s="25">
        <f>Table1[[#This Row],[At Handle]]</f>
        <v>0</v>
      </c>
      <c r="D354" s="25">
        <f>Table1[[#This Row],[Fleet Rank]]</f>
        <v>0</v>
      </c>
      <c r="E354" s="25">
        <f>Table1[[#This Row],[PVP For ADV]]</f>
        <v>0</v>
      </c>
      <c r="F354" s="25">
        <f>Table1[[#This Row],[STF Lead For ADV]]</f>
        <v>0</v>
      </c>
      <c r="G354" s="25" t="str">
        <f>IF(Table1[[#This Row],[LFC Still Needed For ADV]]&lt;0,"Yes","No")</f>
        <v>No</v>
      </c>
      <c r="H354">
        <f>Table1[[#This Row],[On Website]]</f>
        <v>0</v>
      </c>
      <c r="I354">
        <f>Table1[[#This Row],[Setup Team Speak]]</f>
        <v>0</v>
      </c>
      <c r="J354" s="26" t="str">
        <f>IF(AND(Table2[[#This Row],[STF for ADV]],Table2[[#This Row],[PVP For ADV]],Table2[[#This Row],[On Website]],Table2[[#This Row],[Setup Team Speak]]="Yes"),"Yes","No")</f>
        <v>No</v>
      </c>
    </row>
    <row r="355" spans="2:10">
      <c r="B355" s="24">
        <f>Table1[[#This Row],[Character name]]</f>
        <v>0</v>
      </c>
      <c r="C355" s="25">
        <f>Table1[[#This Row],[At Handle]]</f>
        <v>0</v>
      </c>
      <c r="D355" s="25">
        <f>Table1[[#This Row],[Fleet Rank]]</f>
        <v>0</v>
      </c>
      <c r="E355" s="25">
        <f>Table1[[#This Row],[PVP For ADV]]</f>
        <v>0</v>
      </c>
      <c r="F355" s="25">
        <f>Table1[[#This Row],[STF Lead For ADV]]</f>
        <v>0</v>
      </c>
      <c r="G355" s="25" t="str">
        <f>IF(Table1[[#This Row],[LFC Still Needed For ADV]]&lt;0,"Yes","No")</f>
        <v>No</v>
      </c>
      <c r="H355">
        <f>Table1[[#This Row],[On Website]]</f>
        <v>0</v>
      </c>
      <c r="I355">
        <f>Table1[[#This Row],[Setup Team Speak]]</f>
        <v>0</v>
      </c>
      <c r="J355" s="26" t="str">
        <f>IF(AND(Table2[[#This Row],[STF for ADV]],Table2[[#This Row],[PVP For ADV]],Table2[[#This Row],[On Website]],Table2[[#This Row],[Setup Team Speak]]="Yes"),"Yes","No")</f>
        <v>No</v>
      </c>
    </row>
    <row r="356" spans="2:10">
      <c r="B356" s="24">
        <f>Table1[[#This Row],[Character name]]</f>
        <v>0</v>
      </c>
      <c r="C356" s="25">
        <f>Table1[[#This Row],[At Handle]]</f>
        <v>0</v>
      </c>
      <c r="D356" s="25">
        <f>Table1[[#This Row],[Fleet Rank]]</f>
        <v>0</v>
      </c>
      <c r="E356" s="25">
        <f>Table1[[#This Row],[PVP For ADV]]</f>
        <v>0</v>
      </c>
      <c r="F356" s="25">
        <f>Table1[[#This Row],[STF Lead For ADV]]</f>
        <v>0</v>
      </c>
      <c r="G356" s="25" t="str">
        <f>IF(Table1[[#This Row],[LFC Still Needed For ADV]]&lt;0,"Yes","No")</f>
        <v>No</v>
      </c>
      <c r="H356">
        <f>Table1[[#This Row],[On Website]]</f>
        <v>0</v>
      </c>
      <c r="I356">
        <f>Table1[[#This Row],[Setup Team Speak]]</f>
        <v>0</v>
      </c>
      <c r="J356" s="26" t="str">
        <f>IF(AND(Table2[[#This Row],[STF for ADV]],Table2[[#This Row],[PVP For ADV]],Table2[[#This Row],[On Website]],Table2[[#This Row],[Setup Team Speak]]="Yes"),"Yes","No")</f>
        <v>No</v>
      </c>
    </row>
    <row r="357" spans="2:10">
      <c r="B357" s="24">
        <f>Table1[[#This Row],[Character name]]</f>
        <v>0</v>
      </c>
      <c r="C357" s="25">
        <f>Table1[[#This Row],[At Handle]]</f>
        <v>0</v>
      </c>
      <c r="D357" s="25">
        <f>Table1[[#This Row],[Fleet Rank]]</f>
        <v>0</v>
      </c>
      <c r="E357" s="25">
        <f>Table1[[#This Row],[PVP For ADV]]</f>
        <v>0</v>
      </c>
      <c r="F357" s="25">
        <f>Table1[[#This Row],[STF Lead For ADV]]</f>
        <v>0</v>
      </c>
      <c r="G357" s="25" t="str">
        <f>IF(Table1[[#This Row],[LFC Still Needed For ADV]]&lt;0,"Yes","No")</f>
        <v>No</v>
      </c>
      <c r="H357">
        <f>Table1[[#This Row],[On Website]]</f>
        <v>0</v>
      </c>
      <c r="I357">
        <f>Table1[[#This Row],[Setup Team Speak]]</f>
        <v>0</v>
      </c>
      <c r="J357" s="26" t="str">
        <f>IF(AND(Table2[[#This Row],[STF for ADV]],Table2[[#This Row],[PVP For ADV]],Table2[[#This Row],[On Website]],Table2[[#This Row],[Setup Team Speak]]="Yes"),"Yes","No")</f>
        <v>No</v>
      </c>
    </row>
    <row r="358" spans="2:10">
      <c r="B358" s="24">
        <f>Table1[[#This Row],[Character name]]</f>
        <v>0</v>
      </c>
      <c r="C358" s="25">
        <f>Table1[[#This Row],[At Handle]]</f>
        <v>0</v>
      </c>
      <c r="D358" s="25">
        <f>Table1[[#This Row],[Fleet Rank]]</f>
        <v>0</v>
      </c>
      <c r="E358" s="25">
        <f>Table1[[#This Row],[PVP For ADV]]</f>
        <v>0</v>
      </c>
      <c r="F358" s="25">
        <f>Table1[[#This Row],[STF Lead For ADV]]</f>
        <v>0</v>
      </c>
      <c r="G358" s="25" t="str">
        <f>IF(Table1[[#This Row],[LFC Still Needed For ADV]]&lt;0,"Yes","No")</f>
        <v>No</v>
      </c>
      <c r="H358">
        <f>Table1[[#This Row],[On Website]]</f>
        <v>0</v>
      </c>
      <c r="I358">
        <f>Table1[[#This Row],[Setup Team Speak]]</f>
        <v>0</v>
      </c>
      <c r="J358" s="26" t="str">
        <f>IF(AND(Table2[[#This Row],[STF for ADV]],Table2[[#This Row],[PVP For ADV]],Table2[[#This Row],[On Website]],Table2[[#This Row],[Setup Team Speak]]="Yes"),"Yes","No")</f>
        <v>No</v>
      </c>
    </row>
    <row r="359" spans="2:10">
      <c r="B359" s="24">
        <f>Table1[[#This Row],[Character name]]</f>
        <v>0</v>
      </c>
      <c r="C359" s="25">
        <f>Table1[[#This Row],[At Handle]]</f>
        <v>0</v>
      </c>
      <c r="D359" s="25">
        <f>Table1[[#This Row],[Fleet Rank]]</f>
        <v>0</v>
      </c>
      <c r="E359" s="25">
        <f>Table1[[#This Row],[PVP For ADV]]</f>
        <v>0</v>
      </c>
      <c r="F359" s="25">
        <f>Table1[[#This Row],[STF Lead For ADV]]</f>
        <v>0</v>
      </c>
      <c r="G359" s="25" t="str">
        <f>IF(Table1[[#This Row],[LFC Still Needed For ADV]]&lt;0,"Yes","No")</f>
        <v>No</v>
      </c>
      <c r="H359">
        <f>Table1[[#This Row],[On Website]]</f>
        <v>0</v>
      </c>
      <c r="I359">
        <f>Table1[[#This Row],[Setup Team Speak]]</f>
        <v>0</v>
      </c>
      <c r="J359" s="26" t="str">
        <f>IF(AND(Table2[[#This Row],[STF for ADV]],Table2[[#This Row],[PVP For ADV]],Table2[[#This Row],[On Website]],Table2[[#This Row],[Setup Team Speak]]="Yes"),"Yes","No")</f>
        <v>No</v>
      </c>
    </row>
    <row r="360" spans="2:10">
      <c r="B360" s="24">
        <f>Table1[[#This Row],[Character name]]</f>
        <v>0</v>
      </c>
      <c r="C360" s="25">
        <f>Table1[[#This Row],[At Handle]]</f>
        <v>0</v>
      </c>
      <c r="D360" s="25">
        <f>Table1[[#This Row],[Fleet Rank]]</f>
        <v>0</v>
      </c>
      <c r="E360" s="25">
        <f>Table1[[#This Row],[PVP For ADV]]</f>
        <v>0</v>
      </c>
      <c r="F360" s="25">
        <f>Table1[[#This Row],[STF Lead For ADV]]</f>
        <v>0</v>
      </c>
      <c r="G360" s="25" t="str">
        <f>IF(Table1[[#This Row],[LFC Still Needed For ADV]]&lt;0,"Yes","No")</f>
        <v>No</v>
      </c>
      <c r="H360">
        <f>Table1[[#This Row],[On Website]]</f>
        <v>0</v>
      </c>
      <c r="I360">
        <f>Table1[[#This Row],[Setup Team Speak]]</f>
        <v>0</v>
      </c>
      <c r="J360" s="26" t="str">
        <f>IF(AND(Table2[[#This Row],[STF for ADV]],Table2[[#This Row],[PVP For ADV]],Table2[[#This Row],[On Website]],Table2[[#This Row],[Setup Team Speak]]="Yes"),"Yes","No")</f>
        <v>No</v>
      </c>
    </row>
    <row r="361" spans="2:10">
      <c r="B361" s="24">
        <f>Table1[[#This Row],[Character name]]</f>
        <v>0</v>
      </c>
      <c r="C361" s="25">
        <f>Table1[[#This Row],[At Handle]]</f>
        <v>0</v>
      </c>
      <c r="D361" s="25">
        <f>Table1[[#This Row],[Fleet Rank]]</f>
        <v>0</v>
      </c>
      <c r="E361" s="25">
        <f>Table1[[#This Row],[PVP For ADV]]</f>
        <v>0</v>
      </c>
      <c r="F361" s="25">
        <f>Table1[[#This Row],[STF Lead For ADV]]</f>
        <v>0</v>
      </c>
      <c r="G361" s="25" t="str">
        <f>IF(Table1[[#This Row],[LFC Still Needed For ADV]]&lt;0,"Yes","No")</f>
        <v>No</v>
      </c>
      <c r="H361">
        <f>Table1[[#This Row],[On Website]]</f>
        <v>0</v>
      </c>
      <c r="I361">
        <f>Table1[[#This Row],[Setup Team Speak]]</f>
        <v>0</v>
      </c>
      <c r="J361" s="26" t="str">
        <f>IF(AND(Table2[[#This Row],[STF for ADV]],Table2[[#This Row],[PVP For ADV]],Table2[[#This Row],[On Website]],Table2[[#This Row],[Setup Team Speak]]="Yes"),"Yes","No")</f>
        <v>No</v>
      </c>
    </row>
    <row r="362" spans="2:10">
      <c r="B362" s="24">
        <f>Table1[[#This Row],[Character name]]</f>
        <v>0</v>
      </c>
      <c r="C362" s="25">
        <f>Table1[[#This Row],[At Handle]]</f>
        <v>0</v>
      </c>
      <c r="D362" s="25">
        <f>Table1[[#This Row],[Fleet Rank]]</f>
        <v>0</v>
      </c>
      <c r="E362" s="25">
        <f>Table1[[#This Row],[PVP For ADV]]</f>
        <v>0</v>
      </c>
      <c r="F362" s="25">
        <f>Table1[[#This Row],[STF Lead For ADV]]</f>
        <v>0</v>
      </c>
      <c r="G362" s="25" t="str">
        <f>IF(Table1[[#This Row],[LFC Still Needed For ADV]]&lt;0,"Yes","No")</f>
        <v>No</v>
      </c>
      <c r="H362">
        <f>Table1[[#This Row],[On Website]]</f>
        <v>0</v>
      </c>
      <c r="I362">
        <f>Table1[[#This Row],[Setup Team Speak]]</f>
        <v>0</v>
      </c>
      <c r="J362" s="26" t="str">
        <f>IF(AND(Table2[[#This Row],[STF for ADV]],Table2[[#This Row],[PVP For ADV]],Table2[[#This Row],[On Website]],Table2[[#This Row],[Setup Team Speak]]="Yes"),"Yes","No")</f>
        <v>No</v>
      </c>
    </row>
    <row r="363" spans="2:10">
      <c r="B363" s="24">
        <f>Table1[[#This Row],[Character name]]</f>
        <v>0</v>
      </c>
      <c r="C363" s="25">
        <f>Table1[[#This Row],[At Handle]]</f>
        <v>0</v>
      </c>
      <c r="D363" s="25">
        <f>Table1[[#This Row],[Fleet Rank]]</f>
        <v>0</v>
      </c>
      <c r="E363" s="25">
        <f>Table1[[#This Row],[PVP For ADV]]</f>
        <v>0</v>
      </c>
      <c r="F363" s="25">
        <f>Table1[[#This Row],[STF Lead For ADV]]</f>
        <v>0</v>
      </c>
      <c r="G363" s="25" t="str">
        <f>IF(Table1[[#This Row],[LFC Still Needed For ADV]]&lt;0,"Yes","No")</f>
        <v>No</v>
      </c>
      <c r="H363">
        <f>Table1[[#This Row],[On Website]]</f>
        <v>0</v>
      </c>
      <c r="I363">
        <f>Table1[[#This Row],[Setup Team Speak]]</f>
        <v>0</v>
      </c>
      <c r="J363" s="26" t="str">
        <f>IF(AND(Table2[[#This Row],[STF for ADV]],Table2[[#This Row],[PVP For ADV]],Table2[[#This Row],[On Website]],Table2[[#This Row],[Setup Team Speak]]="Yes"),"Yes","No")</f>
        <v>No</v>
      </c>
    </row>
    <row r="364" spans="2:10">
      <c r="B364" s="24">
        <f>Table1[[#This Row],[Character name]]</f>
        <v>0</v>
      </c>
      <c r="C364" s="25">
        <f>Table1[[#This Row],[At Handle]]</f>
        <v>0</v>
      </c>
      <c r="D364" s="25">
        <f>Table1[[#This Row],[Fleet Rank]]</f>
        <v>0</v>
      </c>
      <c r="E364" s="25">
        <f>Table1[[#This Row],[PVP For ADV]]</f>
        <v>0</v>
      </c>
      <c r="F364" s="25">
        <f>Table1[[#This Row],[STF Lead For ADV]]</f>
        <v>0</v>
      </c>
      <c r="G364" s="25" t="str">
        <f>IF(Table1[[#This Row],[LFC Still Needed For ADV]]&lt;0,"Yes","No")</f>
        <v>No</v>
      </c>
      <c r="H364">
        <f>Table1[[#This Row],[On Website]]</f>
        <v>0</v>
      </c>
      <c r="I364">
        <f>Table1[[#This Row],[Setup Team Speak]]</f>
        <v>0</v>
      </c>
      <c r="J364" s="26" t="str">
        <f>IF(AND(Table2[[#This Row],[STF for ADV]],Table2[[#This Row],[PVP For ADV]],Table2[[#This Row],[On Website]],Table2[[#This Row],[Setup Team Speak]]="Yes"),"Yes","No")</f>
        <v>No</v>
      </c>
    </row>
    <row r="365" spans="2:10">
      <c r="B365" s="24">
        <f>Table1[[#This Row],[Character name]]</f>
        <v>0</v>
      </c>
      <c r="C365" s="25">
        <f>Table1[[#This Row],[At Handle]]</f>
        <v>0</v>
      </c>
      <c r="D365" s="25">
        <f>Table1[[#This Row],[Fleet Rank]]</f>
        <v>0</v>
      </c>
      <c r="E365" s="25">
        <f>Table1[[#This Row],[PVP For ADV]]</f>
        <v>0</v>
      </c>
      <c r="F365" s="25">
        <f>Table1[[#This Row],[STF Lead For ADV]]</f>
        <v>0</v>
      </c>
      <c r="G365" s="25" t="str">
        <f>IF(Table1[[#This Row],[LFC Still Needed For ADV]]&lt;0,"Yes","No")</f>
        <v>No</v>
      </c>
      <c r="H365">
        <f>Table1[[#This Row],[On Website]]</f>
        <v>0</v>
      </c>
      <c r="I365">
        <f>Table1[[#This Row],[Setup Team Speak]]</f>
        <v>0</v>
      </c>
      <c r="J365" s="26" t="str">
        <f>IF(AND(Table2[[#This Row],[STF for ADV]],Table2[[#This Row],[PVP For ADV]],Table2[[#This Row],[On Website]],Table2[[#This Row],[Setup Team Speak]]="Yes"),"Yes","No")</f>
        <v>No</v>
      </c>
    </row>
    <row r="366" spans="2:10">
      <c r="B366" s="24">
        <f>Table1[[#This Row],[Character name]]</f>
        <v>0</v>
      </c>
      <c r="C366" s="25">
        <f>Table1[[#This Row],[At Handle]]</f>
        <v>0</v>
      </c>
      <c r="D366" s="25">
        <f>Table1[[#This Row],[Fleet Rank]]</f>
        <v>0</v>
      </c>
      <c r="E366" s="25">
        <f>Table1[[#This Row],[PVP For ADV]]</f>
        <v>0</v>
      </c>
      <c r="F366" s="25">
        <f>Table1[[#This Row],[STF Lead For ADV]]</f>
        <v>0</v>
      </c>
      <c r="G366" s="25" t="str">
        <f>IF(Table1[[#This Row],[LFC Still Needed For ADV]]&lt;0,"Yes","No")</f>
        <v>No</v>
      </c>
      <c r="H366">
        <f>Table1[[#This Row],[On Website]]</f>
        <v>0</v>
      </c>
      <c r="I366">
        <f>Table1[[#This Row],[Setup Team Speak]]</f>
        <v>0</v>
      </c>
      <c r="J366" s="26" t="str">
        <f>IF(AND(Table2[[#This Row],[STF for ADV]],Table2[[#This Row],[PVP For ADV]],Table2[[#This Row],[On Website]],Table2[[#This Row],[Setup Team Speak]]="Yes"),"Yes","No")</f>
        <v>No</v>
      </c>
    </row>
    <row r="367" spans="2:10">
      <c r="B367" s="24">
        <f>Table1[[#This Row],[Character name]]</f>
        <v>0</v>
      </c>
      <c r="C367" s="25">
        <f>Table1[[#This Row],[At Handle]]</f>
        <v>0</v>
      </c>
      <c r="D367" s="25">
        <f>Table1[[#This Row],[Fleet Rank]]</f>
        <v>0</v>
      </c>
      <c r="E367" s="25">
        <f>Table1[[#This Row],[PVP For ADV]]</f>
        <v>0</v>
      </c>
      <c r="F367" s="25">
        <f>Table1[[#This Row],[STF Lead For ADV]]</f>
        <v>0</v>
      </c>
      <c r="G367" s="25" t="str">
        <f>IF(Table1[[#This Row],[LFC Still Needed For ADV]]&lt;0,"Yes","No")</f>
        <v>No</v>
      </c>
      <c r="H367">
        <f>Table1[[#This Row],[On Website]]</f>
        <v>0</v>
      </c>
      <c r="I367">
        <f>Table1[[#This Row],[Setup Team Speak]]</f>
        <v>0</v>
      </c>
      <c r="J367" s="26" t="str">
        <f>IF(AND(Table2[[#This Row],[STF for ADV]],Table2[[#This Row],[PVP For ADV]],Table2[[#This Row],[On Website]],Table2[[#This Row],[Setup Team Speak]]="Yes"),"Yes","No")</f>
        <v>No</v>
      </c>
    </row>
    <row r="368" spans="2:10">
      <c r="B368" s="24">
        <f>Table1[[#This Row],[Character name]]</f>
        <v>0</v>
      </c>
      <c r="C368" s="25">
        <f>Table1[[#This Row],[At Handle]]</f>
        <v>0</v>
      </c>
      <c r="D368" s="25">
        <f>Table1[[#This Row],[Fleet Rank]]</f>
        <v>0</v>
      </c>
      <c r="E368" s="25">
        <f>Table1[[#This Row],[PVP For ADV]]</f>
        <v>0</v>
      </c>
      <c r="F368" s="25">
        <f>Table1[[#This Row],[STF Lead For ADV]]</f>
        <v>0</v>
      </c>
      <c r="G368" s="25" t="str">
        <f>IF(Table1[[#This Row],[LFC Still Needed For ADV]]&lt;0,"Yes","No")</f>
        <v>No</v>
      </c>
      <c r="H368">
        <f>Table1[[#This Row],[On Website]]</f>
        <v>0</v>
      </c>
      <c r="I368">
        <f>Table1[[#This Row],[Setup Team Speak]]</f>
        <v>0</v>
      </c>
      <c r="J368" s="26" t="str">
        <f>IF(AND(Table2[[#This Row],[STF for ADV]],Table2[[#This Row],[PVP For ADV]],Table2[[#This Row],[On Website]],Table2[[#This Row],[Setup Team Speak]]="Yes"),"Yes","No")</f>
        <v>No</v>
      </c>
    </row>
    <row r="369" spans="2:10">
      <c r="B369" s="24">
        <f>Table1[[#This Row],[Character name]]</f>
        <v>0</v>
      </c>
      <c r="C369" s="25">
        <f>Table1[[#This Row],[At Handle]]</f>
        <v>0</v>
      </c>
      <c r="D369" s="25">
        <f>Table1[[#This Row],[Fleet Rank]]</f>
        <v>0</v>
      </c>
      <c r="E369" s="25">
        <f>Table1[[#This Row],[PVP For ADV]]</f>
        <v>0</v>
      </c>
      <c r="F369" s="25">
        <f>Table1[[#This Row],[STF Lead For ADV]]</f>
        <v>0</v>
      </c>
      <c r="G369" s="25" t="str">
        <f>IF(Table1[[#This Row],[LFC Still Needed For ADV]]&lt;0,"Yes","No")</f>
        <v>No</v>
      </c>
      <c r="H369">
        <f>Table1[[#This Row],[On Website]]</f>
        <v>0</v>
      </c>
      <c r="I369">
        <f>Table1[[#This Row],[Setup Team Speak]]</f>
        <v>0</v>
      </c>
      <c r="J369" s="26" t="str">
        <f>IF(AND(Table2[[#This Row],[STF for ADV]],Table2[[#This Row],[PVP For ADV]],Table2[[#This Row],[On Website]],Table2[[#This Row],[Setup Team Speak]]="Yes"),"Yes","No")</f>
        <v>No</v>
      </c>
    </row>
    <row r="370" spans="2:10">
      <c r="B370" s="24">
        <f>Table1[[#This Row],[Character name]]</f>
        <v>0</v>
      </c>
      <c r="C370" s="25">
        <f>Table1[[#This Row],[At Handle]]</f>
        <v>0</v>
      </c>
      <c r="D370" s="25">
        <f>Table1[[#This Row],[Fleet Rank]]</f>
        <v>0</v>
      </c>
      <c r="E370" s="25">
        <f>Table1[[#This Row],[PVP For ADV]]</f>
        <v>0</v>
      </c>
      <c r="F370" s="25">
        <f>Table1[[#This Row],[STF Lead For ADV]]</f>
        <v>0</v>
      </c>
      <c r="G370" s="25" t="str">
        <f>IF(Table1[[#This Row],[LFC Still Needed For ADV]]&lt;0,"Yes","No")</f>
        <v>No</v>
      </c>
      <c r="H370">
        <f>Table1[[#This Row],[On Website]]</f>
        <v>0</v>
      </c>
      <c r="I370">
        <f>Table1[[#This Row],[Setup Team Speak]]</f>
        <v>0</v>
      </c>
      <c r="J370" s="26" t="str">
        <f>IF(AND(Table2[[#This Row],[STF for ADV]],Table2[[#This Row],[PVP For ADV]],Table2[[#This Row],[On Website]],Table2[[#This Row],[Setup Team Speak]]="Yes"),"Yes","No")</f>
        <v>No</v>
      </c>
    </row>
    <row r="371" spans="2:10">
      <c r="B371" s="24">
        <f>Table1[[#This Row],[Character name]]</f>
        <v>0</v>
      </c>
      <c r="C371" s="25">
        <f>Table1[[#This Row],[At Handle]]</f>
        <v>0</v>
      </c>
      <c r="D371" s="25">
        <f>Table1[[#This Row],[Fleet Rank]]</f>
        <v>0</v>
      </c>
      <c r="E371" s="25">
        <f>Table1[[#This Row],[PVP For ADV]]</f>
        <v>0</v>
      </c>
      <c r="F371" s="25">
        <f>Table1[[#This Row],[STF Lead For ADV]]</f>
        <v>0</v>
      </c>
      <c r="G371" s="25" t="str">
        <f>IF(Table1[[#This Row],[LFC Still Needed For ADV]]&lt;0,"Yes","No")</f>
        <v>No</v>
      </c>
      <c r="H371">
        <f>Table1[[#This Row],[On Website]]</f>
        <v>0</v>
      </c>
      <c r="I371">
        <f>Table1[[#This Row],[Setup Team Speak]]</f>
        <v>0</v>
      </c>
      <c r="J371" s="26" t="str">
        <f>IF(AND(Table2[[#This Row],[STF for ADV]],Table2[[#This Row],[PVP For ADV]],Table2[[#This Row],[On Website]],Table2[[#This Row],[Setup Team Speak]]="Yes"),"Yes","No")</f>
        <v>No</v>
      </c>
    </row>
    <row r="372" spans="2:10">
      <c r="B372" s="24">
        <f>Table1[[#This Row],[Character name]]</f>
        <v>0</v>
      </c>
      <c r="C372" s="25">
        <f>Table1[[#This Row],[At Handle]]</f>
        <v>0</v>
      </c>
      <c r="D372" s="25">
        <f>Table1[[#This Row],[Fleet Rank]]</f>
        <v>0</v>
      </c>
      <c r="E372" s="25">
        <f>Table1[[#This Row],[PVP For ADV]]</f>
        <v>0</v>
      </c>
      <c r="F372" s="25">
        <f>Table1[[#This Row],[STF Lead For ADV]]</f>
        <v>0</v>
      </c>
      <c r="G372" s="25" t="str">
        <f>IF(Table1[[#This Row],[LFC Still Needed For ADV]]&lt;0,"Yes","No")</f>
        <v>No</v>
      </c>
      <c r="H372">
        <f>Table1[[#This Row],[On Website]]</f>
        <v>0</v>
      </c>
      <c r="I372">
        <f>Table1[[#This Row],[Setup Team Speak]]</f>
        <v>0</v>
      </c>
      <c r="J372" s="26" t="str">
        <f>IF(AND(Table2[[#This Row],[STF for ADV]],Table2[[#This Row],[PVP For ADV]],Table2[[#This Row],[On Website]],Table2[[#This Row],[Setup Team Speak]]="Yes"),"Yes","No")</f>
        <v>No</v>
      </c>
    </row>
    <row r="373" spans="2:10">
      <c r="B373" s="24">
        <f>Table1[[#This Row],[Character name]]</f>
        <v>0</v>
      </c>
      <c r="C373" s="25">
        <f>Table1[[#This Row],[At Handle]]</f>
        <v>0</v>
      </c>
      <c r="D373" s="25">
        <f>Table1[[#This Row],[Fleet Rank]]</f>
        <v>0</v>
      </c>
      <c r="E373" s="25">
        <f>Table1[[#This Row],[PVP For ADV]]</f>
        <v>0</v>
      </c>
      <c r="F373" s="25">
        <f>Table1[[#This Row],[STF Lead For ADV]]</f>
        <v>0</v>
      </c>
      <c r="G373" s="25" t="str">
        <f>IF(Table1[[#This Row],[LFC Still Needed For ADV]]&lt;0,"Yes","No")</f>
        <v>No</v>
      </c>
      <c r="H373">
        <f>Table1[[#This Row],[On Website]]</f>
        <v>0</v>
      </c>
      <c r="I373">
        <f>Table1[[#This Row],[Setup Team Speak]]</f>
        <v>0</v>
      </c>
      <c r="J373" s="26" t="str">
        <f>IF(AND(Table2[[#This Row],[STF for ADV]],Table2[[#This Row],[PVP For ADV]],Table2[[#This Row],[On Website]],Table2[[#This Row],[Setup Team Speak]]="Yes"),"Yes","No")</f>
        <v>No</v>
      </c>
    </row>
    <row r="374" spans="2:10">
      <c r="B374" s="24">
        <f>Table1[[#This Row],[Character name]]</f>
        <v>0</v>
      </c>
      <c r="C374" s="25">
        <f>Table1[[#This Row],[At Handle]]</f>
        <v>0</v>
      </c>
      <c r="D374" s="25">
        <f>Table1[[#This Row],[Fleet Rank]]</f>
        <v>0</v>
      </c>
      <c r="E374" s="25">
        <f>Table1[[#This Row],[PVP For ADV]]</f>
        <v>0</v>
      </c>
      <c r="F374" s="25">
        <f>Table1[[#This Row],[STF Lead For ADV]]</f>
        <v>0</v>
      </c>
      <c r="G374" s="25" t="str">
        <f>IF(Table1[[#This Row],[LFC Still Needed For ADV]]&lt;0,"Yes","No")</f>
        <v>No</v>
      </c>
      <c r="H374">
        <f>Table1[[#This Row],[On Website]]</f>
        <v>0</v>
      </c>
      <c r="I374">
        <f>Table1[[#This Row],[Setup Team Speak]]</f>
        <v>0</v>
      </c>
      <c r="J374" s="26" t="str">
        <f>IF(AND(Table2[[#This Row],[STF for ADV]],Table2[[#This Row],[PVP For ADV]],Table2[[#This Row],[On Website]],Table2[[#This Row],[Setup Team Speak]]="Yes"),"Yes","No")</f>
        <v>No</v>
      </c>
    </row>
    <row r="375" spans="2:10">
      <c r="B375" s="24">
        <f>Table1[[#This Row],[Character name]]</f>
        <v>0</v>
      </c>
      <c r="C375" s="25">
        <f>Table1[[#This Row],[At Handle]]</f>
        <v>0</v>
      </c>
      <c r="D375" s="25">
        <f>Table1[[#This Row],[Fleet Rank]]</f>
        <v>0</v>
      </c>
      <c r="E375" s="25">
        <f>Table1[[#This Row],[PVP For ADV]]</f>
        <v>0</v>
      </c>
      <c r="F375" s="25">
        <f>Table1[[#This Row],[STF Lead For ADV]]</f>
        <v>0</v>
      </c>
      <c r="G375" s="25" t="str">
        <f>IF(Table1[[#This Row],[LFC Still Needed For ADV]]&lt;0,"Yes","No")</f>
        <v>No</v>
      </c>
      <c r="H375">
        <f>Table1[[#This Row],[On Website]]</f>
        <v>0</v>
      </c>
      <c r="I375">
        <f>Table1[[#This Row],[Setup Team Speak]]</f>
        <v>0</v>
      </c>
      <c r="J375" s="26" t="str">
        <f>IF(AND(Table2[[#This Row],[STF for ADV]],Table2[[#This Row],[PVP For ADV]],Table2[[#This Row],[On Website]],Table2[[#This Row],[Setup Team Speak]]="Yes"),"Yes","No")</f>
        <v>No</v>
      </c>
    </row>
    <row r="376" spans="2:10">
      <c r="B376" s="24">
        <f>Table1[[#This Row],[Character name]]</f>
        <v>0</v>
      </c>
      <c r="C376" s="25">
        <f>Table1[[#This Row],[At Handle]]</f>
        <v>0</v>
      </c>
      <c r="D376" s="25">
        <f>Table1[[#This Row],[Fleet Rank]]</f>
        <v>0</v>
      </c>
      <c r="E376" s="25">
        <f>Table1[[#This Row],[PVP For ADV]]</f>
        <v>0</v>
      </c>
      <c r="F376" s="25">
        <f>Table1[[#This Row],[STF Lead For ADV]]</f>
        <v>0</v>
      </c>
      <c r="G376" s="25" t="str">
        <f>IF(Table1[[#This Row],[LFC Still Needed For ADV]]&lt;0,"Yes","No")</f>
        <v>No</v>
      </c>
      <c r="H376">
        <f>Table1[[#This Row],[On Website]]</f>
        <v>0</v>
      </c>
      <c r="I376">
        <f>Table1[[#This Row],[Setup Team Speak]]</f>
        <v>0</v>
      </c>
      <c r="J376" s="26" t="str">
        <f>IF(AND(Table2[[#This Row],[STF for ADV]],Table2[[#This Row],[PVP For ADV]],Table2[[#This Row],[On Website]],Table2[[#This Row],[Setup Team Speak]]="Yes"),"Yes","No")</f>
        <v>No</v>
      </c>
    </row>
    <row r="377" spans="2:10">
      <c r="B377" s="24">
        <f>Table1[[#This Row],[Character name]]</f>
        <v>0</v>
      </c>
      <c r="C377" s="25">
        <f>Table1[[#This Row],[At Handle]]</f>
        <v>0</v>
      </c>
      <c r="D377" s="25">
        <f>Table1[[#This Row],[Fleet Rank]]</f>
        <v>0</v>
      </c>
      <c r="E377" s="25">
        <f>Table1[[#This Row],[PVP For ADV]]</f>
        <v>0</v>
      </c>
      <c r="F377" s="25">
        <f>Table1[[#This Row],[STF Lead For ADV]]</f>
        <v>0</v>
      </c>
      <c r="G377" s="25" t="str">
        <f>IF(Table1[[#This Row],[LFC Still Needed For ADV]]&lt;0,"Yes","No")</f>
        <v>No</v>
      </c>
      <c r="H377">
        <f>Table1[[#This Row],[On Website]]</f>
        <v>0</v>
      </c>
      <c r="I377">
        <f>Table1[[#This Row],[Setup Team Speak]]</f>
        <v>0</v>
      </c>
      <c r="J377" s="26" t="str">
        <f>IF(AND(Table2[[#This Row],[STF for ADV]],Table2[[#This Row],[PVP For ADV]],Table2[[#This Row],[On Website]],Table2[[#This Row],[Setup Team Speak]]="Yes"),"Yes","No")</f>
        <v>No</v>
      </c>
    </row>
    <row r="378" spans="2:10">
      <c r="B378" s="24">
        <f>Table1[[#This Row],[Character name]]</f>
        <v>0</v>
      </c>
      <c r="C378" s="25">
        <f>Table1[[#This Row],[At Handle]]</f>
        <v>0</v>
      </c>
      <c r="D378" s="25">
        <f>Table1[[#This Row],[Fleet Rank]]</f>
        <v>0</v>
      </c>
      <c r="E378" s="25">
        <f>Table1[[#This Row],[PVP For ADV]]</f>
        <v>0</v>
      </c>
      <c r="F378" s="25">
        <f>Table1[[#This Row],[STF Lead For ADV]]</f>
        <v>0</v>
      </c>
      <c r="G378" s="25" t="str">
        <f>IF(Table1[[#This Row],[LFC Still Needed For ADV]]&lt;0,"Yes","No")</f>
        <v>No</v>
      </c>
      <c r="H378">
        <f>Table1[[#This Row],[On Website]]</f>
        <v>0</v>
      </c>
      <c r="I378">
        <f>Table1[[#This Row],[Setup Team Speak]]</f>
        <v>0</v>
      </c>
      <c r="J378" s="26" t="str">
        <f>IF(AND(Table2[[#This Row],[STF for ADV]],Table2[[#This Row],[PVP For ADV]],Table2[[#This Row],[On Website]],Table2[[#This Row],[Setup Team Speak]]="Yes"),"Yes","No")</f>
        <v>No</v>
      </c>
    </row>
    <row r="379" spans="2:10">
      <c r="B379" s="24">
        <f>Table1[[#This Row],[Character name]]</f>
        <v>0</v>
      </c>
      <c r="C379" s="25">
        <f>Table1[[#This Row],[At Handle]]</f>
        <v>0</v>
      </c>
      <c r="D379" s="25">
        <f>Table1[[#This Row],[Fleet Rank]]</f>
        <v>0</v>
      </c>
      <c r="E379" s="25">
        <f>Table1[[#This Row],[PVP For ADV]]</f>
        <v>0</v>
      </c>
      <c r="F379" s="25">
        <f>Table1[[#This Row],[STF Lead For ADV]]</f>
        <v>0</v>
      </c>
      <c r="G379" s="25" t="str">
        <f>IF(Table1[[#This Row],[LFC Still Needed For ADV]]&lt;0,"Yes","No")</f>
        <v>No</v>
      </c>
      <c r="H379">
        <f>Table1[[#This Row],[On Website]]</f>
        <v>0</v>
      </c>
      <c r="I379">
        <f>Table1[[#This Row],[Setup Team Speak]]</f>
        <v>0</v>
      </c>
      <c r="J379" s="26" t="str">
        <f>IF(AND(Table2[[#This Row],[STF for ADV]],Table2[[#This Row],[PVP For ADV]],Table2[[#This Row],[On Website]],Table2[[#This Row],[Setup Team Speak]]="Yes"),"Yes","No")</f>
        <v>No</v>
      </c>
    </row>
    <row r="380" spans="2:10">
      <c r="B380" s="24">
        <f>Table1[[#This Row],[Character name]]</f>
        <v>0</v>
      </c>
      <c r="C380" s="25">
        <f>Table1[[#This Row],[At Handle]]</f>
        <v>0</v>
      </c>
      <c r="D380" s="25">
        <f>Table1[[#This Row],[Fleet Rank]]</f>
        <v>0</v>
      </c>
      <c r="E380" s="25">
        <f>Table1[[#This Row],[PVP For ADV]]</f>
        <v>0</v>
      </c>
      <c r="F380" s="25">
        <f>Table1[[#This Row],[STF Lead For ADV]]</f>
        <v>0</v>
      </c>
      <c r="G380" s="25" t="str">
        <f>IF(Table1[[#This Row],[LFC Still Needed For ADV]]&lt;0,"Yes","No")</f>
        <v>No</v>
      </c>
      <c r="H380">
        <f>Table1[[#This Row],[On Website]]</f>
        <v>0</v>
      </c>
      <c r="I380">
        <f>Table1[[#This Row],[Setup Team Speak]]</f>
        <v>0</v>
      </c>
      <c r="J380" s="26" t="str">
        <f>IF(AND(Table2[[#This Row],[STF for ADV]],Table2[[#This Row],[PVP For ADV]],Table2[[#This Row],[On Website]],Table2[[#This Row],[Setup Team Speak]]="Yes"),"Yes","No")</f>
        <v>No</v>
      </c>
    </row>
    <row r="381" spans="2:10">
      <c r="B381" s="24">
        <f>Table1[[#This Row],[Character name]]</f>
        <v>0</v>
      </c>
      <c r="C381" s="25">
        <f>Table1[[#This Row],[At Handle]]</f>
        <v>0</v>
      </c>
      <c r="D381" s="25">
        <f>Table1[[#This Row],[Fleet Rank]]</f>
        <v>0</v>
      </c>
      <c r="E381" s="25">
        <f>Table1[[#This Row],[PVP For ADV]]</f>
        <v>0</v>
      </c>
      <c r="F381" s="25">
        <f>Table1[[#This Row],[STF Lead For ADV]]</f>
        <v>0</v>
      </c>
      <c r="G381" s="25" t="str">
        <f>IF(Table1[[#This Row],[LFC Still Needed For ADV]]&lt;0,"Yes","No")</f>
        <v>No</v>
      </c>
      <c r="H381">
        <f>Table1[[#This Row],[On Website]]</f>
        <v>0</v>
      </c>
      <c r="I381">
        <f>Table1[[#This Row],[Setup Team Speak]]</f>
        <v>0</v>
      </c>
      <c r="J381" s="26" t="str">
        <f>IF(AND(Table2[[#This Row],[STF for ADV]],Table2[[#This Row],[PVP For ADV]],Table2[[#This Row],[On Website]],Table2[[#This Row],[Setup Team Speak]]="Yes"),"Yes","No")</f>
        <v>No</v>
      </c>
    </row>
    <row r="382" spans="2:10">
      <c r="B382" s="24">
        <f>Table1[[#This Row],[Character name]]</f>
        <v>0</v>
      </c>
      <c r="C382" s="25">
        <f>Table1[[#This Row],[At Handle]]</f>
        <v>0</v>
      </c>
      <c r="D382" s="25">
        <f>Table1[[#This Row],[Fleet Rank]]</f>
        <v>0</v>
      </c>
      <c r="E382" s="25">
        <f>Table1[[#This Row],[PVP For ADV]]</f>
        <v>0</v>
      </c>
      <c r="F382" s="25">
        <f>Table1[[#This Row],[STF Lead For ADV]]</f>
        <v>0</v>
      </c>
      <c r="G382" s="25" t="str">
        <f>IF(Table1[[#This Row],[LFC Still Needed For ADV]]&lt;0,"Yes","No")</f>
        <v>No</v>
      </c>
      <c r="H382">
        <f>Table1[[#This Row],[On Website]]</f>
        <v>0</v>
      </c>
      <c r="I382">
        <f>Table1[[#This Row],[Setup Team Speak]]</f>
        <v>0</v>
      </c>
      <c r="J382" s="26" t="str">
        <f>IF(AND(Table2[[#This Row],[STF for ADV]],Table2[[#This Row],[PVP For ADV]],Table2[[#This Row],[On Website]],Table2[[#This Row],[Setup Team Speak]]="Yes"),"Yes","No")</f>
        <v>No</v>
      </c>
    </row>
    <row r="383" spans="2:10">
      <c r="B383" s="24">
        <f>Table1[[#This Row],[Character name]]</f>
        <v>0</v>
      </c>
      <c r="C383" s="25">
        <f>Table1[[#This Row],[At Handle]]</f>
        <v>0</v>
      </c>
      <c r="D383" s="25">
        <f>Table1[[#This Row],[Fleet Rank]]</f>
        <v>0</v>
      </c>
      <c r="E383" s="25">
        <f>Table1[[#This Row],[PVP For ADV]]</f>
        <v>0</v>
      </c>
      <c r="F383" s="25">
        <f>Table1[[#This Row],[STF Lead For ADV]]</f>
        <v>0</v>
      </c>
      <c r="G383" s="25" t="str">
        <f>IF(Table1[[#This Row],[LFC Still Needed For ADV]]&lt;0,"Yes","No")</f>
        <v>No</v>
      </c>
      <c r="H383">
        <f>Table1[[#This Row],[On Website]]</f>
        <v>0</v>
      </c>
      <c r="I383">
        <f>Table1[[#This Row],[Setup Team Speak]]</f>
        <v>0</v>
      </c>
      <c r="J383" s="26" t="str">
        <f>IF(AND(Table2[[#This Row],[STF for ADV]],Table2[[#This Row],[PVP For ADV]],Table2[[#This Row],[On Website]],Table2[[#This Row],[Setup Team Speak]]="Yes"),"Yes","No")</f>
        <v>No</v>
      </c>
    </row>
    <row r="384" spans="2:10">
      <c r="B384" s="24">
        <f>Table1[[#This Row],[Character name]]</f>
        <v>0</v>
      </c>
      <c r="C384" s="25">
        <f>Table1[[#This Row],[At Handle]]</f>
        <v>0</v>
      </c>
      <c r="D384" s="25">
        <f>Table1[[#This Row],[Fleet Rank]]</f>
        <v>0</v>
      </c>
      <c r="E384" s="25">
        <f>Table1[[#This Row],[PVP For ADV]]</f>
        <v>0</v>
      </c>
      <c r="F384" s="25">
        <f>Table1[[#This Row],[STF Lead For ADV]]</f>
        <v>0</v>
      </c>
      <c r="G384" s="25" t="str">
        <f>IF(Table1[[#This Row],[LFC Still Needed For ADV]]&lt;0,"Yes","No")</f>
        <v>No</v>
      </c>
      <c r="H384">
        <f>Table1[[#This Row],[On Website]]</f>
        <v>0</v>
      </c>
      <c r="I384">
        <f>Table1[[#This Row],[Setup Team Speak]]</f>
        <v>0</v>
      </c>
      <c r="J384" s="26" t="str">
        <f>IF(AND(Table2[[#This Row],[STF for ADV]],Table2[[#This Row],[PVP For ADV]],Table2[[#This Row],[On Website]],Table2[[#This Row],[Setup Team Speak]]="Yes"),"Yes","No")</f>
        <v>No</v>
      </c>
    </row>
    <row r="385" spans="2:10">
      <c r="B385" s="24">
        <f>Table1[[#This Row],[Character name]]</f>
        <v>0</v>
      </c>
      <c r="C385" s="25">
        <f>Table1[[#This Row],[At Handle]]</f>
        <v>0</v>
      </c>
      <c r="D385" s="25">
        <f>Table1[[#This Row],[Fleet Rank]]</f>
        <v>0</v>
      </c>
      <c r="E385" s="25">
        <f>Table1[[#This Row],[PVP For ADV]]</f>
        <v>0</v>
      </c>
      <c r="F385" s="25">
        <f>Table1[[#This Row],[STF Lead For ADV]]</f>
        <v>0</v>
      </c>
      <c r="G385" s="25" t="str">
        <f>IF(Table1[[#This Row],[LFC Still Needed For ADV]]&lt;0,"Yes","No")</f>
        <v>No</v>
      </c>
      <c r="H385">
        <f>Table1[[#This Row],[On Website]]</f>
        <v>0</v>
      </c>
      <c r="I385">
        <f>Table1[[#This Row],[Setup Team Speak]]</f>
        <v>0</v>
      </c>
      <c r="J385" s="26" t="str">
        <f>IF(AND(Table2[[#This Row],[STF for ADV]],Table2[[#This Row],[PVP For ADV]],Table2[[#This Row],[On Website]],Table2[[#This Row],[Setup Team Speak]]="Yes"),"Yes","No")</f>
        <v>No</v>
      </c>
    </row>
    <row r="386" spans="2:10">
      <c r="B386" s="24">
        <f>Table1[[#This Row],[Character name]]</f>
        <v>0</v>
      </c>
      <c r="C386" s="25">
        <f>Table1[[#This Row],[At Handle]]</f>
        <v>0</v>
      </c>
      <c r="D386" s="25">
        <f>Table1[[#This Row],[Fleet Rank]]</f>
        <v>0</v>
      </c>
      <c r="E386" s="25">
        <f>Table1[[#This Row],[PVP For ADV]]</f>
        <v>0</v>
      </c>
      <c r="F386" s="25">
        <f>Table1[[#This Row],[STF Lead For ADV]]</f>
        <v>0</v>
      </c>
      <c r="G386" s="25" t="str">
        <f>IF(Table1[[#This Row],[LFC Still Needed For ADV]]&lt;0,"Yes","No")</f>
        <v>No</v>
      </c>
      <c r="H386">
        <f>Table1[[#This Row],[On Website]]</f>
        <v>0</v>
      </c>
      <c r="I386">
        <f>Table1[[#This Row],[Setup Team Speak]]</f>
        <v>0</v>
      </c>
      <c r="J386" s="26" t="str">
        <f>IF(AND(Table2[[#This Row],[STF for ADV]],Table2[[#This Row],[PVP For ADV]],Table2[[#This Row],[On Website]],Table2[[#This Row],[Setup Team Speak]]="Yes"),"Yes","No")</f>
        <v>No</v>
      </c>
    </row>
    <row r="387" spans="2:10">
      <c r="B387" s="24">
        <f>Table1[[#This Row],[Character name]]</f>
        <v>0</v>
      </c>
      <c r="C387" s="25">
        <f>Table1[[#This Row],[At Handle]]</f>
        <v>0</v>
      </c>
      <c r="D387" s="25">
        <f>Table1[[#This Row],[Fleet Rank]]</f>
        <v>0</v>
      </c>
      <c r="E387" s="25">
        <f>Table1[[#This Row],[PVP For ADV]]</f>
        <v>0</v>
      </c>
      <c r="F387" s="25">
        <f>Table1[[#This Row],[STF Lead For ADV]]</f>
        <v>0</v>
      </c>
      <c r="G387" s="25" t="str">
        <f>IF(Table1[[#This Row],[LFC Still Needed For ADV]]&lt;0,"Yes","No")</f>
        <v>No</v>
      </c>
      <c r="H387">
        <f>Table1[[#This Row],[On Website]]</f>
        <v>0</v>
      </c>
      <c r="I387">
        <f>Table1[[#This Row],[Setup Team Speak]]</f>
        <v>0</v>
      </c>
      <c r="J387" s="26" t="str">
        <f>IF(AND(Table2[[#This Row],[STF for ADV]],Table2[[#This Row],[PVP For ADV]],Table2[[#This Row],[On Website]],Table2[[#This Row],[Setup Team Speak]]="Yes"),"Yes","No")</f>
        <v>No</v>
      </c>
    </row>
    <row r="388" spans="2:10">
      <c r="B388" s="24">
        <f>Table1[[#This Row],[Character name]]</f>
        <v>0</v>
      </c>
      <c r="C388" s="25">
        <f>Table1[[#This Row],[At Handle]]</f>
        <v>0</v>
      </c>
      <c r="D388" s="25">
        <f>Table1[[#This Row],[Fleet Rank]]</f>
        <v>0</v>
      </c>
      <c r="E388" s="25">
        <f>Table1[[#This Row],[PVP For ADV]]</f>
        <v>0</v>
      </c>
      <c r="F388" s="25">
        <f>Table1[[#This Row],[STF Lead For ADV]]</f>
        <v>0</v>
      </c>
      <c r="G388" s="25" t="str">
        <f>IF(Table1[[#This Row],[LFC Still Needed For ADV]]&lt;0,"Yes","No")</f>
        <v>No</v>
      </c>
      <c r="H388">
        <f>Table1[[#This Row],[On Website]]</f>
        <v>0</v>
      </c>
      <c r="I388">
        <f>Table1[[#This Row],[Setup Team Speak]]</f>
        <v>0</v>
      </c>
      <c r="J388" s="26" t="str">
        <f>IF(AND(Table2[[#This Row],[STF for ADV]],Table2[[#This Row],[PVP For ADV]],Table2[[#This Row],[On Website]],Table2[[#This Row],[Setup Team Speak]]="Yes"),"Yes","No")</f>
        <v>No</v>
      </c>
    </row>
    <row r="389" spans="2:10">
      <c r="B389" s="24">
        <f>Table1[[#This Row],[Character name]]</f>
        <v>0</v>
      </c>
      <c r="C389" s="25">
        <f>Table1[[#This Row],[At Handle]]</f>
        <v>0</v>
      </c>
      <c r="D389" s="25">
        <f>Table1[[#This Row],[Fleet Rank]]</f>
        <v>0</v>
      </c>
      <c r="E389" s="25">
        <f>Table1[[#This Row],[PVP For ADV]]</f>
        <v>0</v>
      </c>
      <c r="F389" s="25">
        <f>Table1[[#This Row],[STF Lead For ADV]]</f>
        <v>0</v>
      </c>
      <c r="G389" s="25" t="str">
        <f>IF(Table1[[#This Row],[LFC Still Needed For ADV]]&lt;0,"Yes","No")</f>
        <v>No</v>
      </c>
      <c r="H389">
        <f>Table1[[#This Row],[On Website]]</f>
        <v>0</v>
      </c>
      <c r="I389">
        <f>Table1[[#This Row],[Setup Team Speak]]</f>
        <v>0</v>
      </c>
      <c r="J389" s="26" t="str">
        <f>IF(AND(Table2[[#This Row],[STF for ADV]],Table2[[#This Row],[PVP For ADV]],Table2[[#This Row],[On Website]],Table2[[#This Row],[Setup Team Speak]]="Yes"),"Yes","No")</f>
        <v>No</v>
      </c>
    </row>
    <row r="390" spans="2:10">
      <c r="B390" s="24">
        <f>Table1[[#This Row],[Character name]]</f>
        <v>0</v>
      </c>
      <c r="C390" s="25">
        <f>Table1[[#This Row],[At Handle]]</f>
        <v>0</v>
      </c>
      <c r="D390" s="25">
        <f>Table1[[#This Row],[Fleet Rank]]</f>
        <v>0</v>
      </c>
      <c r="E390" s="25">
        <f>Table1[[#This Row],[PVP For ADV]]</f>
        <v>0</v>
      </c>
      <c r="F390" s="25">
        <f>Table1[[#This Row],[STF Lead For ADV]]</f>
        <v>0</v>
      </c>
      <c r="G390" s="25" t="str">
        <f>IF(Table1[[#This Row],[LFC Still Needed For ADV]]&lt;0,"Yes","No")</f>
        <v>No</v>
      </c>
      <c r="H390">
        <f>Table1[[#This Row],[On Website]]</f>
        <v>0</v>
      </c>
      <c r="I390">
        <f>Table1[[#This Row],[Setup Team Speak]]</f>
        <v>0</v>
      </c>
      <c r="J390" s="26" t="str">
        <f>IF(AND(Table2[[#This Row],[STF for ADV]],Table2[[#This Row],[PVP For ADV]],Table2[[#This Row],[On Website]],Table2[[#This Row],[Setup Team Speak]]="Yes"),"Yes","No")</f>
        <v>No</v>
      </c>
    </row>
    <row r="391" spans="2:10">
      <c r="B391" s="24">
        <f>Table1[[#This Row],[Character name]]</f>
        <v>0</v>
      </c>
      <c r="C391" s="25">
        <f>Table1[[#This Row],[At Handle]]</f>
        <v>0</v>
      </c>
      <c r="D391" s="25">
        <f>Table1[[#This Row],[Fleet Rank]]</f>
        <v>0</v>
      </c>
      <c r="E391" s="25">
        <f>Table1[[#This Row],[PVP For ADV]]</f>
        <v>0</v>
      </c>
      <c r="F391" s="25">
        <f>Table1[[#This Row],[STF Lead For ADV]]</f>
        <v>0</v>
      </c>
      <c r="G391" s="25" t="str">
        <f>IF(Table1[[#This Row],[LFC Still Needed For ADV]]&lt;0,"Yes","No")</f>
        <v>No</v>
      </c>
      <c r="H391">
        <f>Table1[[#This Row],[On Website]]</f>
        <v>0</v>
      </c>
      <c r="I391">
        <f>Table1[[#This Row],[Setup Team Speak]]</f>
        <v>0</v>
      </c>
      <c r="J391" s="26" t="str">
        <f>IF(AND(Table2[[#This Row],[STF for ADV]],Table2[[#This Row],[PVP For ADV]],Table2[[#This Row],[On Website]],Table2[[#This Row],[Setup Team Speak]]="Yes"),"Yes","No")</f>
        <v>No</v>
      </c>
    </row>
    <row r="392" spans="2:10">
      <c r="B392" s="24">
        <f>Table1[[#This Row],[Character name]]</f>
        <v>0</v>
      </c>
      <c r="C392" s="25">
        <f>Table1[[#This Row],[At Handle]]</f>
        <v>0</v>
      </c>
      <c r="D392" s="25">
        <f>Table1[[#This Row],[Fleet Rank]]</f>
        <v>0</v>
      </c>
      <c r="E392" s="25">
        <f>Table1[[#This Row],[PVP For ADV]]</f>
        <v>0</v>
      </c>
      <c r="F392" s="25">
        <f>Table1[[#This Row],[STF Lead For ADV]]</f>
        <v>0</v>
      </c>
      <c r="G392" s="25" t="str">
        <f>IF(Table1[[#This Row],[LFC Still Needed For ADV]]&lt;0,"Yes","No")</f>
        <v>No</v>
      </c>
      <c r="H392">
        <f>Table1[[#This Row],[On Website]]</f>
        <v>0</v>
      </c>
      <c r="I392">
        <f>Table1[[#This Row],[Setup Team Speak]]</f>
        <v>0</v>
      </c>
      <c r="J392" s="26" t="str">
        <f>IF(AND(Table2[[#This Row],[STF for ADV]],Table2[[#This Row],[PVP For ADV]],Table2[[#This Row],[On Website]],Table2[[#This Row],[Setup Team Speak]]="Yes"),"Yes","No")</f>
        <v>No</v>
      </c>
    </row>
    <row r="393" spans="2:10">
      <c r="B393" s="24">
        <f>Table1[[#This Row],[Character name]]</f>
        <v>0</v>
      </c>
      <c r="C393" s="25">
        <f>Table1[[#This Row],[At Handle]]</f>
        <v>0</v>
      </c>
      <c r="D393" s="25">
        <f>Table1[[#This Row],[Fleet Rank]]</f>
        <v>0</v>
      </c>
      <c r="E393" s="25">
        <f>Table1[[#This Row],[PVP For ADV]]</f>
        <v>0</v>
      </c>
      <c r="F393" s="25">
        <f>Table1[[#This Row],[STF Lead For ADV]]</f>
        <v>0</v>
      </c>
      <c r="G393" s="25" t="str">
        <f>IF(Table1[[#This Row],[LFC Still Needed For ADV]]&lt;0,"Yes","No")</f>
        <v>No</v>
      </c>
      <c r="H393">
        <f>Table1[[#This Row],[On Website]]</f>
        <v>0</v>
      </c>
      <c r="I393">
        <f>Table1[[#This Row],[Setup Team Speak]]</f>
        <v>0</v>
      </c>
      <c r="J393" s="26" t="str">
        <f>IF(AND(Table2[[#This Row],[STF for ADV]],Table2[[#This Row],[PVP For ADV]],Table2[[#This Row],[On Website]],Table2[[#This Row],[Setup Team Speak]]="Yes"),"Yes","No")</f>
        <v>No</v>
      </c>
    </row>
    <row r="394" spans="2:10">
      <c r="B394" s="24">
        <f>Table1[[#This Row],[Character name]]</f>
        <v>0</v>
      </c>
      <c r="C394" s="25">
        <f>Table1[[#This Row],[At Handle]]</f>
        <v>0</v>
      </c>
      <c r="D394" s="25">
        <f>Table1[[#This Row],[Fleet Rank]]</f>
        <v>0</v>
      </c>
      <c r="E394" s="25">
        <f>Table1[[#This Row],[PVP For ADV]]</f>
        <v>0</v>
      </c>
      <c r="F394" s="25">
        <f>Table1[[#This Row],[STF Lead For ADV]]</f>
        <v>0</v>
      </c>
      <c r="G394" s="25" t="str">
        <f>IF(Table1[[#This Row],[LFC Still Needed For ADV]]&lt;0,"Yes","No")</f>
        <v>No</v>
      </c>
      <c r="H394">
        <f>Table1[[#This Row],[On Website]]</f>
        <v>0</v>
      </c>
      <c r="I394">
        <f>Table1[[#This Row],[Setup Team Speak]]</f>
        <v>0</v>
      </c>
      <c r="J394" s="26" t="str">
        <f>IF(AND(Table2[[#This Row],[STF for ADV]],Table2[[#This Row],[PVP For ADV]],Table2[[#This Row],[On Website]],Table2[[#This Row],[Setup Team Speak]]="Yes"),"Yes","No")</f>
        <v>No</v>
      </c>
    </row>
    <row r="395" spans="2:10">
      <c r="B395" s="24">
        <f>Table1[[#This Row],[Character name]]</f>
        <v>0</v>
      </c>
      <c r="C395" s="25">
        <f>Table1[[#This Row],[At Handle]]</f>
        <v>0</v>
      </c>
      <c r="D395" s="25">
        <f>Table1[[#This Row],[Fleet Rank]]</f>
        <v>0</v>
      </c>
      <c r="E395" s="25">
        <f>Table1[[#This Row],[PVP For ADV]]</f>
        <v>0</v>
      </c>
      <c r="F395" s="25">
        <f>Table1[[#This Row],[STF Lead For ADV]]</f>
        <v>0</v>
      </c>
      <c r="G395" s="25" t="str">
        <f>IF(Table1[[#This Row],[LFC Still Needed For ADV]]&lt;0,"Yes","No")</f>
        <v>No</v>
      </c>
      <c r="H395">
        <f>Table1[[#This Row],[On Website]]</f>
        <v>0</v>
      </c>
      <c r="I395">
        <f>Table1[[#This Row],[Setup Team Speak]]</f>
        <v>0</v>
      </c>
      <c r="J395" s="26" t="str">
        <f>IF(AND(Table2[[#This Row],[STF for ADV]],Table2[[#This Row],[PVP For ADV]],Table2[[#This Row],[On Website]],Table2[[#This Row],[Setup Team Speak]]="Yes"),"Yes","No")</f>
        <v>No</v>
      </c>
    </row>
    <row r="396" spans="2:10">
      <c r="B396" s="24">
        <f>Table1[[#This Row],[Character name]]</f>
        <v>0</v>
      </c>
      <c r="C396" s="25">
        <f>Table1[[#This Row],[At Handle]]</f>
        <v>0</v>
      </c>
      <c r="D396" s="25">
        <f>Table1[[#This Row],[Fleet Rank]]</f>
        <v>0</v>
      </c>
      <c r="E396" s="25">
        <f>Table1[[#This Row],[PVP For ADV]]</f>
        <v>0</v>
      </c>
      <c r="F396" s="25">
        <f>Table1[[#This Row],[STF Lead For ADV]]</f>
        <v>0</v>
      </c>
      <c r="G396" s="25" t="str">
        <f>IF(Table1[[#This Row],[LFC Still Needed For ADV]]&lt;0,"Yes","No")</f>
        <v>No</v>
      </c>
      <c r="H396">
        <f>Table1[[#This Row],[On Website]]</f>
        <v>0</v>
      </c>
      <c r="I396">
        <f>Table1[[#This Row],[Setup Team Speak]]</f>
        <v>0</v>
      </c>
      <c r="J396" s="26" t="str">
        <f>IF(AND(Table2[[#This Row],[STF for ADV]],Table2[[#This Row],[PVP For ADV]],Table2[[#This Row],[On Website]],Table2[[#This Row],[Setup Team Speak]]="Yes"),"Yes","No")</f>
        <v>No</v>
      </c>
    </row>
    <row r="397" spans="2:10">
      <c r="B397" s="24">
        <f>Table1[[#This Row],[Character name]]</f>
        <v>0</v>
      </c>
      <c r="C397" s="25">
        <f>Table1[[#This Row],[At Handle]]</f>
        <v>0</v>
      </c>
      <c r="D397" s="25">
        <f>Table1[[#This Row],[Fleet Rank]]</f>
        <v>0</v>
      </c>
      <c r="E397" s="25">
        <f>Table1[[#This Row],[PVP For ADV]]</f>
        <v>0</v>
      </c>
      <c r="F397" s="25">
        <f>Table1[[#This Row],[STF Lead For ADV]]</f>
        <v>0</v>
      </c>
      <c r="G397" s="25" t="str">
        <f>IF(Table1[[#This Row],[LFC Still Needed For ADV]]&lt;0,"Yes","No")</f>
        <v>No</v>
      </c>
      <c r="H397">
        <f>Table1[[#This Row],[On Website]]</f>
        <v>0</v>
      </c>
      <c r="I397">
        <f>Table1[[#This Row],[Setup Team Speak]]</f>
        <v>0</v>
      </c>
      <c r="J397" s="26" t="str">
        <f>IF(AND(Table2[[#This Row],[STF for ADV]],Table2[[#This Row],[PVP For ADV]],Table2[[#This Row],[On Website]],Table2[[#This Row],[Setup Team Speak]]="Yes"),"Yes","No")</f>
        <v>No</v>
      </c>
    </row>
    <row r="398" spans="2:10">
      <c r="B398" s="24">
        <f>Table1[[#This Row],[Character name]]</f>
        <v>0</v>
      </c>
      <c r="C398" s="25">
        <f>Table1[[#This Row],[At Handle]]</f>
        <v>0</v>
      </c>
      <c r="D398" s="25">
        <f>Table1[[#This Row],[Fleet Rank]]</f>
        <v>0</v>
      </c>
      <c r="E398" s="25">
        <f>Table1[[#This Row],[PVP For ADV]]</f>
        <v>0</v>
      </c>
      <c r="F398" s="25">
        <f>Table1[[#This Row],[STF Lead For ADV]]</f>
        <v>0</v>
      </c>
      <c r="G398" s="25" t="str">
        <f>IF(Table1[[#This Row],[LFC Still Needed For ADV]]&lt;0,"Yes","No")</f>
        <v>No</v>
      </c>
      <c r="H398">
        <f>Table1[[#This Row],[On Website]]</f>
        <v>0</v>
      </c>
      <c r="I398">
        <f>Table1[[#This Row],[Setup Team Speak]]</f>
        <v>0</v>
      </c>
      <c r="J398" s="26" t="str">
        <f>IF(AND(Table2[[#This Row],[STF for ADV]],Table2[[#This Row],[PVP For ADV]],Table2[[#This Row],[On Website]],Table2[[#This Row],[Setup Team Speak]]="Yes"),"Yes","No")</f>
        <v>No</v>
      </c>
    </row>
    <row r="399" spans="2:10">
      <c r="B399" s="24">
        <f>Table1[[#This Row],[Character name]]</f>
        <v>0</v>
      </c>
      <c r="C399" s="25">
        <f>Table1[[#This Row],[At Handle]]</f>
        <v>0</v>
      </c>
      <c r="D399" s="25">
        <f>Table1[[#This Row],[Fleet Rank]]</f>
        <v>0</v>
      </c>
      <c r="E399" s="25">
        <f>Table1[[#This Row],[PVP For ADV]]</f>
        <v>0</v>
      </c>
      <c r="F399" s="25">
        <f>Table1[[#This Row],[STF Lead For ADV]]</f>
        <v>0</v>
      </c>
      <c r="G399" s="25" t="str">
        <f>IF(Table1[[#This Row],[LFC Still Needed For ADV]]&lt;0,"Yes","No")</f>
        <v>No</v>
      </c>
      <c r="H399">
        <f>Table1[[#This Row],[On Website]]</f>
        <v>0</v>
      </c>
      <c r="I399">
        <f>Table1[[#This Row],[Setup Team Speak]]</f>
        <v>0</v>
      </c>
      <c r="J399" s="26" t="str">
        <f>IF(AND(Table2[[#This Row],[STF for ADV]],Table2[[#This Row],[PVP For ADV]],Table2[[#This Row],[On Website]],Table2[[#This Row],[Setup Team Speak]]="Yes"),"Yes","No")</f>
        <v>No</v>
      </c>
    </row>
    <row r="400" spans="2:10">
      <c r="B400" s="24">
        <f>Table1[[#This Row],[Character name]]</f>
        <v>0</v>
      </c>
      <c r="C400" s="25">
        <f>Table1[[#This Row],[At Handle]]</f>
        <v>0</v>
      </c>
      <c r="D400" s="25">
        <f>Table1[[#This Row],[Fleet Rank]]</f>
        <v>0</v>
      </c>
      <c r="E400" s="25">
        <f>Table1[[#This Row],[PVP For ADV]]</f>
        <v>0</v>
      </c>
      <c r="F400" s="25">
        <f>Table1[[#This Row],[STF Lead For ADV]]</f>
        <v>0</v>
      </c>
      <c r="G400" s="25" t="str">
        <f>IF(Table1[[#This Row],[LFC Still Needed For ADV]]&lt;0,"Yes","No")</f>
        <v>No</v>
      </c>
      <c r="H400">
        <f>Table1[[#This Row],[On Website]]</f>
        <v>0</v>
      </c>
      <c r="I400">
        <f>Table1[[#This Row],[Setup Team Speak]]</f>
        <v>0</v>
      </c>
      <c r="J400" s="26" t="str">
        <f>IF(AND(Table2[[#This Row],[STF for ADV]],Table2[[#This Row],[PVP For ADV]],Table2[[#This Row],[On Website]],Table2[[#This Row],[Setup Team Speak]]="Yes"),"Yes","No")</f>
        <v>No</v>
      </c>
    </row>
    <row r="401" spans="2:10">
      <c r="B401" s="24">
        <f>Table1[[#This Row],[Character name]]</f>
        <v>0</v>
      </c>
      <c r="C401" s="25">
        <f>Table1[[#This Row],[At Handle]]</f>
        <v>0</v>
      </c>
      <c r="D401" s="25">
        <f>Table1[[#This Row],[Fleet Rank]]</f>
        <v>0</v>
      </c>
      <c r="E401" s="25">
        <f>Table1[[#This Row],[PVP For ADV]]</f>
        <v>0</v>
      </c>
      <c r="F401" s="25">
        <f>Table1[[#This Row],[STF Lead For ADV]]</f>
        <v>0</v>
      </c>
      <c r="G401" s="25" t="str">
        <f>IF(Table1[[#This Row],[LFC Still Needed For ADV]]&lt;0,"Yes","No")</f>
        <v>No</v>
      </c>
      <c r="H401">
        <f>Table1[[#This Row],[On Website]]</f>
        <v>0</v>
      </c>
      <c r="I401">
        <f>Table1[[#This Row],[Setup Team Speak]]</f>
        <v>0</v>
      </c>
      <c r="J401" s="26" t="str">
        <f>IF(AND(Table2[[#This Row],[STF for ADV]],Table2[[#This Row],[PVP For ADV]],Table2[[#This Row],[On Website]],Table2[[#This Row],[Setup Team Speak]]="Yes"),"Yes","No")</f>
        <v>No</v>
      </c>
    </row>
    <row r="402" spans="2:10">
      <c r="B402" s="24">
        <f>Table1[[#This Row],[Character name]]</f>
        <v>0</v>
      </c>
      <c r="C402" s="25">
        <f>Table1[[#This Row],[At Handle]]</f>
        <v>0</v>
      </c>
      <c r="D402" s="25">
        <f>Table1[[#This Row],[Fleet Rank]]</f>
        <v>0</v>
      </c>
      <c r="E402" s="25">
        <f>Table1[[#This Row],[PVP For ADV]]</f>
        <v>0</v>
      </c>
      <c r="F402" s="25">
        <f>Table1[[#This Row],[STF Lead For ADV]]</f>
        <v>0</v>
      </c>
      <c r="G402" s="25" t="str">
        <f>IF(Table1[[#This Row],[LFC Still Needed For ADV]]&lt;0,"Yes","No")</f>
        <v>No</v>
      </c>
      <c r="H402">
        <f>Table1[[#This Row],[On Website]]</f>
        <v>0</v>
      </c>
      <c r="I402">
        <f>Table1[[#This Row],[Setup Team Speak]]</f>
        <v>0</v>
      </c>
      <c r="J402" s="26" t="str">
        <f>IF(AND(Table2[[#This Row],[STF for ADV]],Table2[[#This Row],[PVP For ADV]],Table2[[#This Row],[On Website]],Table2[[#This Row],[Setup Team Speak]]="Yes"),"Yes","No")</f>
        <v>No</v>
      </c>
    </row>
    <row r="403" spans="2:10">
      <c r="B403" s="24">
        <f>Table1[[#This Row],[Character name]]</f>
        <v>0</v>
      </c>
      <c r="C403" s="25">
        <f>Table1[[#This Row],[At Handle]]</f>
        <v>0</v>
      </c>
      <c r="D403" s="25">
        <f>Table1[[#This Row],[Fleet Rank]]</f>
        <v>0</v>
      </c>
      <c r="E403" s="25">
        <f>Table1[[#This Row],[PVP For ADV]]</f>
        <v>0</v>
      </c>
      <c r="F403" s="25">
        <f>Table1[[#This Row],[STF Lead For ADV]]</f>
        <v>0</v>
      </c>
      <c r="G403" s="25" t="str">
        <f>IF(Table1[[#This Row],[LFC Still Needed For ADV]]&lt;0,"Yes","No")</f>
        <v>No</v>
      </c>
      <c r="H403">
        <f>Table1[[#This Row],[On Website]]</f>
        <v>0</v>
      </c>
      <c r="I403">
        <f>Table1[[#This Row],[Setup Team Speak]]</f>
        <v>0</v>
      </c>
      <c r="J403" s="26" t="str">
        <f>IF(AND(Table2[[#This Row],[STF for ADV]],Table2[[#This Row],[PVP For ADV]],Table2[[#This Row],[On Website]],Table2[[#This Row],[Setup Team Speak]]="Yes"),"Yes","No")</f>
        <v>No</v>
      </c>
    </row>
    <row r="404" spans="2:10">
      <c r="B404" s="24">
        <f>Table1[[#This Row],[Character name]]</f>
        <v>0</v>
      </c>
      <c r="C404" s="25">
        <f>Table1[[#This Row],[At Handle]]</f>
        <v>0</v>
      </c>
      <c r="D404" s="25">
        <f>Table1[[#This Row],[Fleet Rank]]</f>
        <v>0</v>
      </c>
      <c r="E404" s="25">
        <f>Table1[[#This Row],[PVP For ADV]]</f>
        <v>0</v>
      </c>
      <c r="F404" s="25">
        <f>Table1[[#This Row],[STF Lead For ADV]]</f>
        <v>0</v>
      </c>
      <c r="G404" s="25" t="str">
        <f>IF(Table1[[#This Row],[LFC Still Needed For ADV]]&lt;0,"Yes","No")</f>
        <v>No</v>
      </c>
      <c r="H404">
        <f>Table1[[#This Row],[On Website]]</f>
        <v>0</v>
      </c>
      <c r="I404">
        <f>Table1[[#This Row],[Setup Team Speak]]</f>
        <v>0</v>
      </c>
      <c r="J404" s="26" t="str">
        <f>IF(AND(Table2[[#This Row],[STF for ADV]],Table2[[#This Row],[PVP For ADV]],Table2[[#This Row],[On Website]],Table2[[#This Row],[Setup Team Speak]]="Yes"),"Yes","No")</f>
        <v>No</v>
      </c>
    </row>
    <row r="405" spans="2:10">
      <c r="B405" s="24">
        <f>Table1[[#This Row],[Character name]]</f>
        <v>0</v>
      </c>
      <c r="C405" s="25">
        <f>Table1[[#This Row],[At Handle]]</f>
        <v>0</v>
      </c>
      <c r="D405" s="25">
        <f>Table1[[#This Row],[Fleet Rank]]</f>
        <v>0</v>
      </c>
      <c r="E405" s="25">
        <f>Table1[[#This Row],[PVP For ADV]]</f>
        <v>0</v>
      </c>
      <c r="F405" s="25">
        <f>Table1[[#This Row],[STF Lead For ADV]]</f>
        <v>0</v>
      </c>
      <c r="G405" s="25" t="str">
        <f>IF(Table1[[#This Row],[LFC Still Needed For ADV]]&lt;0,"Yes","No")</f>
        <v>No</v>
      </c>
      <c r="H405">
        <f>Table1[[#This Row],[On Website]]</f>
        <v>0</v>
      </c>
      <c r="I405">
        <f>Table1[[#This Row],[Setup Team Speak]]</f>
        <v>0</v>
      </c>
      <c r="J405" s="26" t="str">
        <f>IF(AND(Table2[[#This Row],[STF for ADV]],Table2[[#This Row],[PVP For ADV]],Table2[[#This Row],[On Website]],Table2[[#This Row],[Setup Team Speak]]="Yes"),"Yes","No")</f>
        <v>No</v>
      </c>
    </row>
    <row r="406" spans="2:10">
      <c r="B406" s="24">
        <f>Table1[[#This Row],[Character name]]</f>
        <v>0</v>
      </c>
      <c r="C406" s="25">
        <f>Table1[[#This Row],[At Handle]]</f>
        <v>0</v>
      </c>
      <c r="D406" s="25">
        <f>Table1[[#This Row],[Fleet Rank]]</f>
        <v>0</v>
      </c>
      <c r="E406" s="25">
        <f>Table1[[#This Row],[PVP For ADV]]</f>
        <v>0</v>
      </c>
      <c r="F406" s="25">
        <f>Table1[[#This Row],[STF Lead For ADV]]</f>
        <v>0</v>
      </c>
      <c r="G406" s="25" t="str">
        <f>IF(Table1[[#This Row],[LFC Still Needed For ADV]]&lt;0,"Yes","No")</f>
        <v>No</v>
      </c>
      <c r="H406">
        <f>Table1[[#This Row],[On Website]]</f>
        <v>0</v>
      </c>
      <c r="I406">
        <f>Table1[[#This Row],[Setup Team Speak]]</f>
        <v>0</v>
      </c>
      <c r="J406" s="26" t="str">
        <f>IF(AND(Table2[[#This Row],[STF for ADV]],Table2[[#This Row],[PVP For ADV]],Table2[[#This Row],[On Website]],Table2[[#This Row],[Setup Team Speak]]="Yes"),"Yes","No")</f>
        <v>No</v>
      </c>
    </row>
    <row r="407" spans="2:10">
      <c r="B407" s="24">
        <f>Table1[[#This Row],[Character name]]</f>
        <v>0</v>
      </c>
      <c r="C407" s="25">
        <f>Table1[[#This Row],[At Handle]]</f>
        <v>0</v>
      </c>
      <c r="D407" s="25">
        <f>Table1[[#This Row],[Fleet Rank]]</f>
        <v>0</v>
      </c>
      <c r="E407" s="25">
        <f>Table1[[#This Row],[PVP For ADV]]</f>
        <v>0</v>
      </c>
      <c r="F407" s="25">
        <f>Table1[[#This Row],[STF Lead For ADV]]</f>
        <v>0</v>
      </c>
      <c r="G407" s="25" t="str">
        <f>IF(Table1[[#This Row],[LFC Still Needed For ADV]]&lt;0,"Yes","No")</f>
        <v>No</v>
      </c>
      <c r="H407">
        <f>Table1[[#This Row],[On Website]]</f>
        <v>0</v>
      </c>
      <c r="I407">
        <f>Table1[[#This Row],[Setup Team Speak]]</f>
        <v>0</v>
      </c>
      <c r="J407" s="26" t="str">
        <f>IF(AND(Table2[[#This Row],[STF for ADV]],Table2[[#This Row],[PVP For ADV]],Table2[[#This Row],[On Website]],Table2[[#This Row],[Setup Team Speak]]="Yes"),"Yes","No")</f>
        <v>No</v>
      </c>
    </row>
    <row r="408" spans="2:10">
      <c r="B408" s="24">
        <f>Table1[[#This Row],[Character name]]</f>
        <v>0</v>
      </c>
      <c r="C408" s="25">
        <f>Table1[[#This Row],[At Handle]]</f>
        <v>0</v>
      </c>
      <c r="D408" s="25">
        <f>Table1[[#This Row],[Fleet Rank]]</f>
        <v>0</v>
      </c>
      <c r="E408" s="25">
        <f>Table1[[#This Row],[PVP For ADV]]</f>
        <v>0</v>
      </c>
      <c r="F408" s="25">
        <f>Table1[[#This Row],[STF Lead For ADV]]</f>
        <v>0</v>
      </c>
      <c r="G408" s="25" t="str">
        <f>IF(Table1[[#This Row],[LFC Still Needed For ADV]]&lt;0,"Yes","No")</f>
        <v>No</v>
      </c>
      <c r="H408">
        <f>Table1[[#This Row],[On Website]]</f>
        <v>0</v>
      </c>
      <c r="I408">
        <f>Table1[[#This Row],[Setup Team Speak]]</f>
        <v>0</v>
      </c>
      <c r="J408" s="26" t="str">
        <f>IF(AND(Table2[[#This Row],[STF for ADV]],Table2[[#This Row],[PVP For ADV]],Table2[[#This Row],[On Website]],Table2[[#This Row],[Setup Team Speak]]="Yes"),"Yes","No")</f>
        <v>No</v>
      </c>
    </row>
    <row r="409" spans="2:10">
      <c r="B409" s="24">
        <f>Table1[[#This Row],[Character name]]</f>
        <v>0</v>
      </c>
      <c r="C409" s="25">
        <f>Table1[[#This Row],[At Handle]]</f>
        <v>0</v>
      </c>
      <c r="D409" s="25">
        <f>Table1[[#This Row],[Fleet Rank]]</f>
        <v>0</v>
      </c>
      <c r="E409" s="25">
        <f>Table1[[#This Row],[PVP For ADV]]</f>
        <v>0</v>
      </c>
      <c r="F409" s="25">
        <f>Table1[[#This Row],[STF Lead For ADV]]</f>
        <v>0</v>
      </c>
      <c r="G409" s="25" t="str">
        <f>IF(Table1[[#This Row],[LFC Still Needed For ADV]]&lt;0,"Yes","No")</f>
        <v>No</v>
      </c>
      <c r="H409">
        <f>Table1[[#This Row],[On Website]]</f>
        <v>0</v>
      </c>
      <c r="I409">
        <f>Table1[[#This Row],[Setup Team Speak]]</f>
        <v>0</v>
      </c>
      <c r="J409" s="26" t="str">
        <f>IF(AND(Table2[[#This Row],[STF for ADV]],Table2[[#This Row],[PVP For ADV]],Table2[[#This Row],[On Website]],Table2[[#This Row],[Setup Team Speak]]="Yes"),"Yes","No")</f>
        <v>No</v>
      </c>
    </row>
    <row r="410" spans="2:10">
      <c r="B410" s="24">
        <f>Table1[[#This Row],[Character name]]</f>
        <v>0</v>
      </c>
      <c r="C410" s="25">
        <f>Table1[[#This Row],[At Handle]]</f>
        <v>0</v>
      </c>
      <c r="D410" s="25">
        <f>Table1[[#This Row],[Fleet Rank]]</f>
        <v>0</v>
      </c>
      <c r="E410" s="25">
        <f>Table1[[#This Row],[PVP For ADV]]</f>
        <v>0</v>
      </c>
      <c r="F410" s="25">
        <f>Table1[[#This Row],[STF Lead For ADV]]</f>
        <v>0</v>
      </c>
      <c r="G410" s="25" t="str">
        <f>IF(Table1[[#This Row],[LFC Still Needed For ADV]]&lt;0,"Yes","No")</f>
        <v>No</v>
      </c>
      <c r="H410">
        <f>Table1[[#This Row],[On Website]]</f>
        <v>0</v>
      </c>
      <c r="I410">
        <f>Table1[[#This Row],[Setup Team Speak]]</f>
        <v>0</v>
      </c>
      <c r="J410" s="26" t="str">
        <f>IF(AND(Table2[[#This Row],[STF for ADV]],Table2[[#This Row],[PVP For ADV]],Table2[[#This Row],[On Website]],Table2[[#This Row],[Setup Team Speak]]="Yes"),"Yes","No")</f>
        <v>No</v>
      </c>
    </row>
    <row r="411" spans="2:10">
      <c r="B411" s="24">
        <f>Table1[[#This Row],[Character name]]</f>
        <v>0</v>
      </c>
      <c r="C411" s="25">
        <f>Table1[[#This Row],[At Handle]]</f>
        <v>0</v>
      </c>
      <c r="D411" s="25">
        <f>Table1[[#This Row],[Fleet Rank]]</f>
        <v>0</v>
      </c>
      <c r="E411" s="25">
        <f>Table1[[#This Row],[PVP For ADV]]</f>
        <v>0</v>
      </c>
      <c r="F411" s="25">
        <f>Table1[[#This Row],[STF Lead For ADV]]</f>
        <v>0</v>
      </c>
      <c r="G411" s="25" t="str">
        <f>IF(Table1[[#This Row],[LFC Still Needed For ADV]]&lt;0,"Yes","No")</f>
        <v>No</v>
      </c>
      <c r="H411">
        <f>Table1[[#This Row],[On Website]]</f>
        <v>0</v>
      </c>
      <c r="I411">
        <f>Table1[[#This Row],[Setup Team Speak]]</f>
        <v>0</v>
      </c>
      <c r="J411" s="26" t="str">
        <f>IF(AND(Table2[[#This Row],[STF for ADV]],Table2[[#This Row],[PVP For ADV]],Table2[[#This Row],[On Website]],Table2[[#This Row],[Setup Team Speak]]="Yes"),"Yes","No")</f>
        <v>No</v>
      </c>
    </row>
    <row r="412" spans="2:10">
      <c r="B412" s="24">
        <f>Table1[[#This Row],[Character name]]</f>
        <v>0</v>
      </c>
      <c r="C412" s="25">
        <f>Table1[[#This Row],[At Handle]]</f>
        <v>0</v>
      </c>
      <c r="D412" s="25">
        <f>Table1[[#This Row],[Fleet Rank]]</f>
        <v>0</v>
      </c>
      <c r="E412" s="25">
        <f>Table1[[#This Row],[PVP For ADV]]</f>
        <v>0</v>
      </c>
      <c r="F412" s="25">
        <f>Table1[[#This Row],[STF Lead For ADV]]</f>
        <v>0</v>
      </c>
      <c r="G412" s="25" t="str">
        <f>IF(Table1[[#This Row],[LFC Still Needed For ADV]]&lt;0,"Yes","No")</f>
        <v>No</v>
      </c>
      <c r="H412">
        <f>Table1[[#This Row],[On Website]]</f>
        <v>0</v>
      </c>
      <c r="I412">
        <f>Table1[[#This Row],[Setup Team Speak]]</f>
        <v>0</v>
      </c>
      <c r="J412" s="26" t="str">
        <f>IF(AND(Table2[[#This Row],[STF for ADV]],Table2[[#This Row],[PVP For ADV]],Table2[[#This Row],[On Website]],Table2[[#This Row],[Setup Team Speak]]="Yes"),"Yes","No")</f>
        <v>No</v>
      </c>
    </row>
    <row r="413" spans="2:10">
      <c r="B413" s="24">
        <f>Table1[[#This Row],[Character name]]</f>
        <v>0</v>
      </c>
      <c r="C413" s="25">
        <f>Table1[[#This Row],[At Handle]]</f>
        <v>0</v>
      </c>
      <c r="D413" s="25">
        <f>Table1[[#This Row],[Fleet Rank]]</f>
        <v>0</v>
      </c>
      <c r="E413" s="25">
        <f>Table1[[#This Row],[PVP For ADV]]</f>
        <v>0</v>
      </c>
      <c r="F413" s="25">
        <f>Table1[[#This Row],[STF Lead For ADV]]</f>
        <v>0</v>
      </c>
      <c r="G413" s="25" t="str">
        <f>IF(Table1[[#This Row],[LFC Still Needed For ADV]]&lt;0,"Yes","No")</f>
        <v>No</v>
      </c>
      <c r="H413">
        <f>Table1[[#This Row],[On Website]]</f>
        <v>0</v>
      </c>
      <c r="I413">
        <f>Table1[[#This Row],[Setup Team Speak]]</f>
        <v>0</v>
      </c>
      <c r="J413" s="26" t="str">
        <f>IF(AND(Table2[[#This Row],[STF for ADV]],Table2[[#This Row],[PVP For ADV]],Table2[[#This Row],[On Website]],Table2[[#This Row],[Setup Team Speak]]="Yes"),"Yes","No")</f>
        <v>No</v>
      </c>
    </row>
    <row r="414" spans="2:10">
      <c r="B414" s="24">
        <f>Table1[[#This Row],[Character name]]</f>
        <v>0</v>
      </c>
      <c r="C414" s="25">
        <f>Table1[[#This Row],[At Handle]]</f>
        <v>0</v>
      </c>
      <c r="D414" s="25">
        <f>Table1[[#This Row],[Fleet Rank]]</f>
        <v>0</v>
      </c>
      <c r="E414" s="25">
        <f>Table1[[#This Row],[PVP For ADV]]</f>
        <v>0</v>
      </c>
      <c r="F414" s="25">
        <f>Table1[[#This Row],[STF Lead For ADV]]</f>
        <v>0</v>
      </c>
      <c r="G414" s="25" t="str">
        <f>IF(Table1[[#This Row],[LFC Still Needed For ADV]]&lt;0,"Yes","No")</f>
        <v>No</v>
      </c>
      <c r="H414">
        <f>Table1[[#This Row],[On Website]]</f>
        <v>0</v>
      </c>
      <c r="I414">
        <f>Table1[[#This Row],[Setup Team Speak]]</f>
        <v>0</v>
      </c>
      <c r="J414" s="26" t="str">
        <f>IF(AND(Table2[[#This Row],[STF for ADV]],Table2[[#This Row],[PVP For ADV]],Table2[[#This Row],[On Website]],Table2[[#This Row],[Setup Team Speak]]="Yes"),"Yes","No")</f>
        <v>No</v>
      </c>
    </row>
    <row r="415" spans="2:10">
      <c r="B415" s="24">
        <f>Table1[[#This Row],[Character name]]</f>
        <v>0</v>
      </c>
      <c r="C415" s="25">
        <f>Table1[[#This Row],[At Handle]]</f>
        <v>0</v>
      </c>
      <c r="D415" s="25">
        <f>Table1[[#This Row],[Fleet Rank]]</f>
        <v>0</v>
      </c>
      <c r="E415" s="25">
        <f>Table1[[#This Row],[PVP For ADV]]</f>
        <v>0</v>
      </c>
      <c r="F415" s="25">
        <f>Table1[[#This Row],[STF Lead For ADV]]</f>
        <v>0</v>
      </c>
      <c r="G415" s="25" t="str">
        <f>IF(Table1[[#This Row],[LFC Still Needed For ADV]]&lt;0,"Yes","No")</f>
        <v>No</v>
      </c>
      <c r="H415">
        <f>Table1[[#This Row],[On Website]]</f>
        <v>0</v>
      </c>
      <c r="I415">
        <f>Table1[[#This Row],[Setup Team Speak]]</f>
        <v>0</v>
      </c>
      <c r="J415" s="26" t="str">
        <f>IF(AND(Table2[[#This Row],[STF for ADV]],Table2[[#This Row],[PVP For ADV]],Table2[[#This Row],[On Website]],Table2[[#This Row],[Setup Team Speak]]="Yes"),"Yes","No")</f>
        <v>No</v>
      </c>
    </row>
    <row r="416" spans="2:10">
      <c r="B416" s="24">
        <f>Table1[[#This Row],[Character name]]</f>
        <v>0</v>
      </c>
      <c r="C416" s="25">
        <f>Table1[[#This Row],[At Handle]]</f>
        <v>0</v>
      </c>
      <c r="D416" s="25">
        <f>Table1[[#This Row],[Fleet Rank]]</f>
        <v>0</v>
      </c>
      <c r="E416" s="25">
        <f>Table1[[#This Row],[PVP For ADV]]</f>
        <v>0</v>
      </c>
      <c r="F416" s="25">
        <f>Table1[[#This Row],[STF Lead For ADV]]</f>
        <v>0</v>
      </c>
      <c r="G416" s="25" t="str">
        <f>IF(Table1[[#This Row],[LFC Still Needed For ADV]]&lt;0,"Yes","No")</f>
        <v>No</v>
      </c>
      <c r="H416">
        <f>Table1[[#This Row],[On Website]]</f>
        <v>0</v>
      </c>
      <c r="I416">
        <f>Table1[[#This Row],[Setup Team Speak]]</f>
        <v>0</v>
      </c>
      <c r="J416" s="26" t="str">
        <f>IF(AND(Table2[[#This Row],[STF for ADV]],Table2[[#This Row],[PVP For ADV]],Table2[[#This Row],[On Website]],Table2[[#This Row],[Setup Team Speak]]="Yes"),"Yes","No")</f>
        <v>No</v>
      </c>
    </row>
    <row r="417" spans="2:10">
      <c r="B417" s="24">
        <f>Table1[[#This Row],[Character name]]</f>
        <v>0</v>
      </c>
      <c r="C417" s="25">
        <f>Table1[[#This Row],[At Handle]]</f>
        <v>0</v>
      </c>
      <c r="D417" s="25">
        <f>Table1[[#This Row],[Fleet Rank]]</f>
        <v>0</v>
      </c>
      <c r="E417" s="25">
        <f>Table1[[#This Row],[PVP For ADV]]</f>
        <v>0</v>
      </c>
      <c r="F417" s="25">
        <f>Table1[[#This Row],[STF Lead For ADV]]</f>
        <v>0</v>
      </c>
      <c r="G417" s="25" t="str">
        <f>IF(Table1[[#This Row],[LFC Still Needed For ADV]]&lt;0,"Yes","No")</f>
        <v>No</v>
      </c>
      <c r="H417">
        <f>Table1[[#This Row],[On Website]]</f>
        <v>0</v>
      </c>
      <c r="I417">
        <f>Table1[[#This Row],[Setup Team Speak]]</f>
        <v>0</v>
      </c>
      <c r="J417" s="26" t="str">
        <f>IF(AND(Table2[[#This Row],[STF for ADV]],Table2[[#This Row],[PVP For ADV]],Table2[[#This Row],[On Website]],Table2[[#This Row],[Setup Team Speak]]="Yes"),"Yes","No")</f>
        <v>No</v>
      </c>
    </row>
    <row r="418" spans="2:10">
      <c r="B418" s="24">
        <f>Table1[[#This Row],[Character name]]</f>
        <v>0</v>
      </c>
      <c r="C418" s="25">
        <f>Table1[[#This Row],[At Handle]]</f>
        <v>0</v>
      </c>
      <c r="D418" s="25">
        <f>Table1[[#This Row],[Fleet Rank]]</f>
        <v>0</v>
      </c>
      <c r="E418" s="25">
        <f>Table1[[#This Row],[PVP For ADV]]</f>
        <v>0</v>
      </c>
      <c r="F418" s="25">
        <f>Table1[[#This Row],[STF Lead For ADV]]</f>
        <v>0</v>
      </c>
      <c r="G418" s="25" t="str">
        <f>IF(Table1[[#This Row],[LFC Still Needed For ADV]]&lt;0,"Yes","No")</f>
        <v>No</v>
      </c>
      <c r="H418">
        <f>Table1[[#This Row],[On Website]]</f>
        <v>0</v>
      </c>
      <c r="I418">
        <f>Table1[[#This Row],[Setup Team Speak]]</f>
        <v>0</v>
      </c>
      <c r="J418" s="26" t="str">
        <f>IF(AND(Table2[[#This Row],[STF for ADV]],Table2[[#This Row],[PVP For ADV]],Table2[[#This Row],[On Website]],Table2[[#This Row],[Setup Team Speak]]="Yes"),"Yes","No")</f>
        <v>No</v>
      </c>
    </row>
    <row r="419" spans="2:10">
      <c r="B419" s="24">
        <f>Table1[[#This Row],[Character name]]</f>
        <v>0</v>
      </c>
      <c r="C419" s="25">
        <f>Table1[[#This Row],[At Handle]]</f>
        <v>0</v>
      </c>
      <c r="D419" s="25">
        <f>Table1[[#This Row],[Fleet Rank]]</f>
        <v>0</v>
      </c>
      <c r="E419" s="25">
        <f>Table1[[#This Row],[PVP For ADV]]</f>
        <v>0</v>
      </c>
      <c r="F419" s="25">
        <f>Table1[[#This Row],[STF Lead For ADV]]</f>
        <v>0</v>
      </c>
      <c r="G419" s="25" t="str">
        <f>IF(Table1[[#This Row],[LFC Still Needed For ADV]]&lt;0,"Yes","No")</f>
        <v>No</v>
      </c>
      <c r="H419">
        <f>Table1[[#This Row],[On Website]]</f>
        <v>0</v>
      </c>
      <c r="I419">
        <f>Table1[[#This Row],[Setup Team Speak]]</f>
        <v>0</v>
      </c>
      <c r="J419" s="26" t="str">
        <f>IF(AND(Table2[[#This Row],[STF for ADV]],Table2[[#This Row],[PVP For ADV]],Table2[[#This Row],[On Website]],Table2[[#This Row],[Setup Team Speak]]="Yes"),"Yes","No")</f>
        <v>No</v>
      </c>
    </row>
    <row r="420" spans="2:10">
      <c r="B420" s="24">
        <f>Table1[[#This Row],[Character name]]</f>
        <v>0</v>
      </c>
      <c r="C420" s="25">
        <f>Table1[[#This Row],[At Handle]]</f>
        <v>0</v>
      </c>
      <c r="D420" s="25">
        <f>Table1[[#This Row],[Fleet Rank]]</f>
        <v>0</v>
      </c>
      <c r="E420" s="25">
        <f>Table1[[#This Row],[PVP For ADV]]</f>
        <v>0</v>
      </c>
      <c r="F420" s="25">
        <f>Table1[[#This Row],[STF Lead For ADV]]</f>
        <v>0</v>
      </c>
      <c r="G420" s="25" t="str">
        <f>IF(Table1[[#This Row],[LFC Still Needed For ADV]]&lt;0,"Yes","No")</f>
        <v>No</v>
      </c>
      <c r="H420">
        <f>Table1[[#This Row],[On Website]]</f>
        <v>0</v>
      </c>
      <c r="I420">
        <f>Table1[[#This Row],[Setup Team Speak]]</f>
        <v>0</v>
      </c>
      <c r="J420" s="26" t="str">
        <f>IF(AND(Table2[[#This Row],[STF for ADV]],Table2[[#This Row],[PVP For ADV]],Table2[[#This Row],[On Website]],Table2[[#This Row],[Setup Team Speak]]="Yes"),"Yes","No")</f>
        <v>No</v>
      </c>
    </row>
    <row r="421" spans="2:10">
      <c r="B421" s="24">
        <f>Table1[[#This Row],[Character name]]</f>
        <v>0</v>
      </c>
      <c r="C421" s="25">
        <f>Table1[[#This Row],[At Handle]]</f>
        <v>0</v>
      </c>
      <c r="D421" s="25">
        <f>Table1[[#This Row],[Fleet Rank]]</f>
        <v>0</v>
      </c>
      <c r="E421" s="25">
        <f>Table1[[#This Row],[PVP For ADV]]</f>
        <v>0</v>
      </c>
      <c r="F421" s="25">
        <f>Table1[[#This Row],[STF Lead For ADV]]</f>
        <v>0</v>
      </c>
      <c r="G421" s="25" t="str">
        <f>IF(Table1[[#This Row],[LFC Still Needed For ADV]]&lt;0,"Yes","No")</f>
        <v>No</v>
      </c>
      <c r="H421">
        <f>Table1[[#This Row],[On Website]]</f>
        <v>0</v>
      </c>
      <c r="I421">
        <f>Table1[[#This Row],[Setup Team Speak]]</f>
        <v>0</v>
      </c>
      <c r="J421" s="26" t="str">
        <f>IF(AND(Table2[[#This Row],[STF for ADV]],Table2[[#This Row],[PVP For ADV]],Table2[[#This Row],[On Website]],Table2[[#This Row],[Setup Team Speak]]="Yes"),"Yes","No")</f>
        <v>No</v>
      </c>
    </row>
    <row r="422" spans="2:10">
      <c r="B422" s="24">
        <f>Table1[[#This Row],[Character name]]</f>
        <v>0</v>
      </c>
      <c r="C422" s="25">
        <f>Table1[[#This Row],[At Handle]]</f>
        <v>0</v>
      </c>
      <c r="D422" s="25">
        <f>Table1[[#This Row],[Fleet Rank]]</f>
        <v>0</v>
      </c>
      <c r="E422" s="25">
        <f>Table1[[#This Row],[PVP For ADV]]</f>
        <v>0</v>
      </c>
      <c r="F422" s="25">
        <f>Table1[[#This Row],[STF Lead For ADV]]</f>
        <v>0</v>
      </c>
      <c r="G422" s="25" t="str">
        <f>IF(Table1[[#This Row],[LFC Still Needed For ADV]]&lt;0,"Yes","No")</f>
        <v>No</v>
      </c>
      <c r="H422">
        <f>Table1[[#This Row],[On Website]]</f>
        <v>0</v>
      </c>
      <c r="I422">
        <f>Table1[[#This Row],[Setup Team Speak]]</f>
        <v>0</v>
      </c>
      <c r="J422" s="26" t="str">
        <f>IF(AND(Table2[[#This Row],[STF for ADV]],Table2[[#This Row],[PVP For ADV]],Table2[[#This Row],[On Website]],Table2[[#This Row],[Setup Team Speak]]="Yes"),"Yes","No")</f>
        <v>No</v>
      </c>
    </row>
    <row r="423" spans="2:10">
      <c r="B423" s="24">
        <f>Table1[[#This Row],[Character name]]</f>
        <v>0</v>
      </c>
      <c r="C423" s="25">
        <f>Table1[[#This Row],[At Handle]]</f>
        <v>0</v>
      </c>
      <c r="D423" s="25">
        <f>Table1[[#This Row],[Fleet Rank]]</f>
        <v>0</v>
      </c>
      <c r="E423" s="25">
        <f>Table1[[#This Row],[PVP For ADV]]</f>
        <v>0</v>
      </c>
      <c r="F423" s="25">
        <f>Table1[[#This Row],[STF Lead For ADV]]</f>
        <v>0</v>
      </c>
      <c r="G423" s="25" t="str">
        <f>IF(Table1[[#This Row],[LFC Still Needed For ADV]]&lt;0,"Yes","No")</f>
        <v>No</v>
      </c>
      <c r="H423">
        <f>Table1[[#This Row],[On Website]]</f>
        <v>0</v>
      </c>
      <c r="I423">
        <f>Table1[[#This Row],[Setup Team Speak]]</f>
        <v>0</v>
      </c>
      <c r="J423" s="26" t="str">
        <f>IF(AND(Table2[[#This Row],[STF for ADV]],Table2[[#This Row],[PVP For ADV]],Table2[[#This Row],[On Website]],Table2[[#This Row],[Setup Team Speak]]="Yes"),"Yes","No")</f>
        <v>No</v>
      </c>
    </row>
    <row r="424" spans="2:10">
      <c r="B424" s="24">
        <f>Table1[[#This Row],[Character name]]</f>
        <v>0</v>
      </c>
      <c r="C424" s="25">
        <f>Table1[[#This Row],[At Handle]]</f>
        <v>0</v>
      </c>
      <c r="D424" s="25">
        <f>Table1[[#This Row],[Fleet Rank]]</f>
        <v>0</v>
      </c>
      <c r="E424" s="25">
        <f>Table1[[#This Row],[PVP For ADV]]</f>
        <v>0</v>
      </c>
      <c r="F424" s="25">
        <f>Table1[[#This Row],[STF Lead For ADV]]</f>
        <v>0</v>
      </c>
      <c r="G424" s="25" t="str">
        <f>IF(Table1[[#This Row],[LFC Still Needed For ADV]]&lt;0,"Yes","No")</f>
        <v>No</v>
      </c>
      <c r="H424">
        <f>Table1[[#This Row],[On Website]]</f>
        <v>0</v>
      </c>
      <c r="I424">
        <f>Table1[[#This Row],[Setup Team Speak]]</f>
        <v>0</v>
      </c>
      <c r="J424" s="26" t="str">
        <f>IF(AND(Table2[[#This Row],[STF for ADV]],Table2[[#This Row],[PVP For ADV]],Table2[[#This Row],[On Website]],Table2[[#This Row],[Setup Team Speak]]="Yes"),"Yes","No")</f>
        <v>No</v>
      </c>
    </row>
    <row r="425" spans="2:10">
      <c r="B425" s="24">
        <f>Table1[[#This Row],[Character name]]</f>
        <v>0</v>
      </c>
      <c r="C425" s="25">
        <f>Table1[[#This Row],[At Handle]]</f>
        <v>0</v>
      </c>
      <c r="D425" s="25">
        <f>Table1[[#This Row],[Fleet Rank]]</f>
        <v>0</v>
      </c>
      <c r="E425" s="25">
        <f>Table1[[#This Row],[PVP For ADV]]</f>
        <v>0</v>
      </c>
      <c r="F425" s="25">
        <f>Table1[[#This Row],[STF Lead For ADV]]</f>
        <v>0</v>
      </c>
      <c r="G425" s="25" t="str">
        <f>IF(Table1[[#This Row],[LFC Still Needed For ADV]]&lt;0,"Yes","No")</f>
        <v>No</v>
      </c>
      <c r="H425">
        <f>Table1[[#This Row],[On Website]]</f>
        <v>0</v>
      </c>
      <c r="I425">
        <f>Table1[[#This Row],[Setup Team Speak]]</f>
        <v>0</v>
      </c>
      <c r="J425" s="26" t="str">
        <f>IF(AND(Table2[[#This Row],[STF for ADV]],Table2[[#This Row],[PVP For ADV]],Table2[[#This Row],[On Website]],Table2[[#This Row],[Setup Team Speak]]="Yes"),"Yes","No")</f>
        <v>No</v>
      </c>
    </row>
    <row r="426" spans="2:10">
      <c r="B426" s="24">
        <f>Table1[[#This Row],[Character name]]</f>
        <v>0</v>
      </c>
      <c r="C426" s="25">
        <f>Table1[[#This Row],[At Handle]]</f>
        <v>0</v>
      </c>
      <c r="D426" s="25">
        <f>Table1[[#This Row],[Fleet Rank]]</f>
        <v>0</v>
      </c>
      <c r="E426" s="25">
        <f>Table1[[#This Row],[PVP For ADV]]</f>
        <v>0</v>
      </c>
      <c r="F426" s="25">
        <f>Table1[[#This Row],[STF Lead For ADV]]</f>
        <v>0</v>
      </c>
      <c r="G426" s="25" t="str">
        <f>IF(Table1[[#This Row],[LFC Still Needed For ADV]]&lt;0,"Yes","No")</f>
        <v>No</v>
      </c>
      <c r="H426">
        <f>Table1[[#This Row],[On Website]]</f>
        <v>0</v>
      </c>
      <c r="I426">
        <f>Table1[[#This Row],[Setup Team Speak]]</f>
        <v>0</v>
      </c>
      <c r="J426" s="26" t="str">
        <f>IF(AND(Table2[[#This Row],[STF for ADV]],Table2[[#This Row],[PVP For ADV]],Table2[[#This Row],[On Website]],Table2[[#This Row],[Setup Team Speak]]="Yes"),"Yes","No")</f>
        <v>No</v>
      </c>
    </row>
    <row r="427" spans="2:10">
      <c r="B427" s="24">
        <f>Table1[[#This Row],[Character name]]</f>
        <v>0</v>
      </c>
      <c r="C427" s="25">
        <f>Table1[[#This Row],[At Handle]]</f>
        <v>0</v>
      </c>
      <c r="D427" s="25">
        <f>Table1[[#This Row],[Fleet Rank]]</f>
        <v>0</v>
      </c>
      <c r="E427" s="25">
        <f>Table1[[#This Row],[PVP For ADV]]</f>
        <v>0</v>
      </c>
      <c r="F427" s="25">
        <f>Table1[[#This Row],[STF Lead For ADV]]</f>
        <v>0</v>
      </c>
      <c r="G427" s="25" t="str">
        <f>IF(Table1[[#This Row],[LFC Still Needed For ADV]]&lt;0,"Yes","No")</f>
        <v>No</v>
      </c>
      <c r="H427">
        <f>Table1[[#This Row],[On Website]]</f>
        <v>0</v>
      </c>
      <c r="I427">
        <f>Table1[[#This Row],[Setup Team Speak]]</f>
        <v>0</v>
      </c>
      <c r="J427" s="26" t="str">
        <f>IF(AND(Table2[[#This Row],[STF for ADV]],Table2[[#This Row],[PVP For ADV]],Table2[[#This Row],[On Website]],Table2[[#This Row],[Setup Team Speak]]="Yes"),"Yes","No")</f>
        <v>No</v>
      </c>
    </row>
    <row r="428" spans="2:10">
      <c r="B428" s="24">
        <f>Table1[[#This Row],[Character name]]</f>
        <v>0</v>
      </c>
      <c r="C428" s="25">
        <f>Table1[[#This Row],[At Handle]]</f>
        <v>0</v>
      </c>
      <c r="D428" s="25">
        <f>Table1[[#This Row],[Fleet Rank]]</f>
        <v>0</v>
      </c>
      <c r="E428" s="25">
        <f>Table1[[#This Row],[PVP For ADV]]</f>
        <v>0</v>
      </c>
      <c r="F428" s="25">
        <f>Table1[[#This Row],[STF Lead For ADV]]</f>
        <v>0</v>
      </c>
      <c r="G428" s="25" t="str">
        <f>IF(Table1[[#This Row],[LFC Still Needed For ADV]]&lt;0,"Yes","No")</f>
        <v>No</v>
      </c>
      <c r="H428">
        <f>Table1[[#This Row],[On Website]]</f>
        <v>0</v>
      </c>
      <c r="I428">
        <f>Table1[[#This Row],[Setup Team Speak]]</f>
        <v>0</v>
      </c>
      <c r="J428" s="26" t="str">
        <f>IF(AND(Table2[[#This Row],[STF for ADV]],Table2[[#This Row],[PVP For ADV]],Table2[[#This Row],[On Website]],Table2[[#This Row],[Setup Team Speak]]="Yes"),"Yes","No")</f>
        <v>No</v>
      </c>
    </row>
    <row r="429" spans="2:10">
      <c r="B429" s="24">
        <f>Table1[[#This Row],[Character name]]</f>
        <v>0</v>
      </c>
      <c r="C429" s="25">
        <f>Table1[[#This Row],[At Handle]]</f>
        <v>0</v>
      </c>
      <c r="D429" s="25">
        <f>Table1[[#This Row],[Fleet Rank]]</f>
        <v>0</v>
      </c>
      <c r="E429" s="25">
        <f>Table1[[#This Row],[PVP For ADV]]</f>
        <v>0</v>
      </c>
      <c r="F429" s="25">
        <f>Table1[[#This Row],[STF Lead For ADV]]</f>
        <v>0</v>
      </c>
      <c r="G429" s="25" t="str">
        <f>IF(Table1[[#This Row],[LFC Still Needed For ADV]]&lt;0,"Yes","No")</f>
        <v>No</v>
      </c>
      <c r="H429">
        <f>Table1[[#This Row],[On Website]]</f>
        <v>0</v>
      </c>
      <c r="I429">
        <f>Table1[[#This Row],[Setup Team Speak]]</f>
        <v>0</v>
      </c>
      <c r="J429" s="26" t="str">
        <f>IF(AND(Table2[[#This Row],[STF for ADV]],Table2[[#This Row],[PVP For ADV]],Table2[[#This Row],[On Website]],Table2[[#This Row],[Setup Team Speak]]="Yes"),"Yes","No")</f>
        <v>No</v>
      </c>
    </row>
    <row r="430" spans="2:10">
      <c r="B430" s="24">
        <f>Table1[[#This Row],[Character name]]</f>
        <v>0</v>
      </c>
      <c r="C430" s="25">
        <f>Table1[[#This Row],[At Handle]]</f>
        <v>0</v>
      </c>
      <c r="D430" s="25">
        <f>Table1[[#This Row],[Fleet Rank]]</f>
        <v>0</v>
      </c>
      <c r="E430" s="25">
        <f>Table1[[#This Row],[PVP For ADV]]</f>
        <v>0</v>
      </c>
      <c r="F430" s="25">
        <f>Table1[[#This Row],[STF Lead For ADV]]</f>
        <v>0</v>
      </c>
      <c r="G430" s="25" t="str">
        <f>IF(Table1[[#This Row],[LFC Still Needed For ADV]]&lt;0,"Yes","No")</f>
        <v>No</v>
      </c>
      <c r="H430">
        <f>Table1[[#This Row],[On Website]]</f>
        <v>0</v>
      </c>
      <c r="I430">
        <f>Table1[[#This Row],[Setup Team Speak]]</f>
        <v>0</v>
      </c>
      <c r="J430" s="26" t="str">
        <f>IF(AND(Table2[[#This Row],[STF for ADV]],Table2[[#This Row],[PVP For ADV]],Table2[[#This Row],[On Website]],Table2[[#This Row],[Setup Team Speak]]="Yes"),"Yes","No")</f>
        <v>No</v>
      </c>
    </row>
    <row r="431" spans="2:10">
      <c r="B431" s="24">
        <f>Table1[[#This Row],[Character name]]</f>
        <v>0</v>
      </c>
      <c r="C431" s="25">
        <f>Table1[[#This Row],[At Handle]]</f>
        <v>0</v>
      </c>
      <c r="D431" s="25">
        <f>Table1[[#This Row],[Fleet Rank]]</f>
        <v>0</v>
      </c>
      <c r="E431" s="25">
        <f>Table1[[#This Row],[PVP For ADV]]</f>
        <v>0</v>
      </c>
      <c r="F431" s="25">
        <f>Table1[[#This Row],[STF Lead For ADV]]</f>
        <v>0</v>
      </c>
      <c r="G431" s="25" t="str">
        <f>IF(Table1[[#This Row],[LFC Still Needed For ADV]]&lt;0,"Yes","No")</f>
        <v>No</v>
      </c>
      <c r="H431">
        <f>Table1[[#This Row],[On Website]]</f>
        <v>0</v>
      </c>
      <c r="I431">
        <f>Table1[[#This Row],[Setup Team Speak]]</f>
        <v>0</v>
      </c>
      <c r="J431" s="26" t="str">
        <f>IF(AND(Table2[[#This Row],[STF for ADV]],Table2[[#This Row],[PVP For ADV]],Table2[[#This Row],[On Website]],Table2[[#This Row],[Setup Team Speak]]="Yes"),"Yes","No")</f>
        <v>No</v>
      </c>
    </row>
    <row r="432" spans="2:10">
      <c r="B432" s="24">
        <f>Table1[[#This Row],[Character name]]</f>
        <v>0</v>
      </c>
      <c r="C432" s="25">
        <f>Table1[[#This Row],[At Handle]]</f>
        <v>0</v>
      </c>
      <c r="D432" s="25">
        <f>Table1[[#This Row],[Fleet Rank]]</f>
        <v>0</v>
      </c>
      <c r="E432" s="25">
        <f>Table1[[#This Row],[PVP For ADV]]</f>
        <v>0</v>
      </c>
      <c r="F432" s="25">
        <f>Table1[[#This Row],[STF Lead For ADV]]</f>
        <v>0</v>
      </c>
      <c r="G432" s="25" t="str">
        <f>IF(Table1[[#This Row],[LFC Still Needed For ADV]]&lt;0,"Yes","No")</f>
        <v>No</v>
      </c>
      <c r="H432">
        <f>Table1[[#This Row],[On Website]]</f>
        <v>0</v>
      </c>
      <c r="I432">
        <f>Table1[[#This Row],[Setup Team Speak]]</f>
        <v>0</v>
      </c>
      <c r="J432" s="26" t="str">
        <f>IF(AND(Table2[[#This Row],[STF for ADV]],Table2[[#This Row],[PVP For ADV]],Table2[[#This Row],[On Website]],Table2[[#This Row],[Setup Team Speak]]="Yes"),"Yes","No")</f>
        <v>No</v>
      </c>
    </row>
    <row r="433" spans="2:10">
      <c r="B433" s="24">
        <f>Table1[[#This Row],[Character name]]</f>
        <v>0</v>
      </c>
      <c r="C433" s="25">
        <f>Table1[[#This Row],[At Handle]]</f>
        <v>0</v>
      </c>
      <c r="D433" s="25">
        <f>Table1[[#This Row],[Fleet Rank]]</f>
        <v>0</v>
      </c>
      <c r="E433" s="25">
        <f>Table1[[#This Row],[PVP For ADV]]</f>
        <v>0</v>
      </c>
      <c r="F433" s="25">
        <f>Table1[[#This Row],[STF Lead For ADV]]</f>
        <v>0</v>
      </c>
      <c r="G433" s="25" t="str">
        <f>IF(Table1[[#This Row],[LFC Still Needed For ADV]]&lt;0,"Yes","No")</f>
        <v>No</v>
      </c>
      <c r="H433">
        <f>Table1[[#This Row],[On Website]]</f>
        <v>0</v>
      </c>
      <c r="I433">
        <f>Table1[[#This Row],[Setup Team Speak]]</f>
        <v>0</v>
      </c>
      <c r="J433" s="26" t="str">
        <f>IF(AND(Table2[[#This Row],[STF for ADV]],Table2[[#This Row],[PVP For ADV]],Table2[[#This Row],[On Website]],Table2[[#This Row],[Setup Team Speak]]="Yes"),"Yes","No")</f>
        <v>No</v>
      </c>
    </row>
    <row r="434" spans="2:10">
      <c r="B434" s="24">
        <f>Table1[[#This Row],[Character name]]</f>
        <v>0</v>
      </c>
      <c r="C434" s="25">
        <f>Table1[[#This Row],[At Handle]]</f>
        <v>0</v>
      </c>
      <c r="D434" s="25">
        <f>Table1[[#This Row],[Fleet Rank]]</f>
        <v>0</v>
      </c>
      <c r="E434" s="25">
        <f>Table1[[#This Row],[PVP For ADV]]</f>
        <v>0</v>
      </c>
      <c r="F434" s="25">
        <f>Table1[[#This Row],[STF Lead For ADV]]</f>
        <v>0</v>
      </c>
      <c r="G434" s="25" t="str">
        <f>IF(Table1[[#This Row],[LFC Still Needed For ADV]]&lt;0,"Yes","No")</f>
        <v>No</v>
      </c>
      <c r="H434">
        <f>Table1[[#This Row],[On Website]]</f>
        <v>0</v>
      </c>
      <c r="I434">
        <f>Table1[[#This Row],[Setup Team Speak]]</f>
        <v>0</v>
      </c>
      <c r="J434" s="26" t="str">
        <f>IF(AND(Table2[[#This Row],[STF for ADV]],Table2[[#This Row],[PVP For ADV]],Table2[[#This Row],[On Website]],Table2[[#This Row],[Setup Team Speak]]="Yes"),"Yes","No")</f>
        <v>No</v>
      </c>
    </row>
    <row r="435" spans="2:10">
      <c r="B435" s="24">
        <f>Table1[[#This Row],[Character name]]</f>
        <v>0</v>
      </c>
      <c r="C435" s="25">
        <f>Table1[[#This Row],[At Handle]]</f>
        <v>0</v>
      </c>
      <c r="D435" s="25">
        <f>Table1[[#This Row],[Fleet Rank]]</f>
        <v>0</v>
      </c>
      <c r="E435" s="25">
        <f>Table1[[#This Row],[PVP For ADV]]</f>
        <v>0</v>
      </c>
      <c r="F435" s="25">
        <f>Table1[[#This Row],[STF Lead For ADV]]</f>
        <v>0</v>
      </c>
      <c r="G435" s="25" t="str">
        <f>IF(Table1[[#This Row],[LFC Still Needed For ADV]]&lt;0,"Yes","No")</f>
        <v>No</v>
      </c>
      <c r="H435">
        <f>Table1[[#This Row],[On Website]]</f>
        <v>0</v>
      </c>
      <c r="I435">
        <f>Table1[[#This Row],[Setup Team Speak]]</f>
        <v>0</v>
      </c>
      <c r="J435" s="26" t="str">
        <f>IF(AND(Table2[[#This Row],[STF for ADV]],Table2[[#This Row],[PVP For ADV]],Table2[[#This Row],[On Website]],Table2[[#This Row],[Setup Team Speak]]="Yes"),"Yes","No")</f>
        <v>No</v>
      </c>
    </row>
    <row r="436" spans="2:10">
      <c r="B436" s="24">
        <f>Table1[[#This Row],[Character name]]</f>
        <v>0</v>
      </c>
      <c r="C436" s="25">
        <f>Table1[[#This Row],[At Handle]]</f>
        <v>0</v>
      </c>
      <c r="D436" s="25">
        <f>Table1[[#This Row],[Fleet Rank]]</f>
        <v>0</v>
      </c>
      <c r="E436" s="25">
        <f>Table1[[#This Row],[PVP For ADV]]</f>
        <v>0</v>
      </c>
      <c r="F436" s="25">
        <f>Table1[[#This Row],[STF Lead For ADV]]</f>
        <v>0</v>
      </c>
      <c r="G436" s="25" t="str">
        <f>IF(Table1[[#This Row],[LFC Still Needed For ADV]]&lt;0,"Yes","No")</f>
        <v>No</v>
      </c>
      <c r="H436">
        <f>Table1[[#This Row],[On Website]]</f>
        <v>0</v>
      </c>
      <c r="I436">
        <f>Table1[[#This Row],[Setup Team Speak]]</f>
        <v>0</v>
      </c>
      <c r="J436" s="26" t="str">
        <f>IF(AND(Table2[[#This Row],[STF for ADV]],Table2[[#This Row],[PVP For ADV]],Table2[[#This Row],[On Website]],Table2[[#This Row],[Setup Team Speak]]="Yes"),"Yes","No")</f>
        <v>No</v>
      </c>
    </row>
    <row r="437" spans="2:10">
      <c r="B437" s="24">
        <f>Table1[[#This Row],[Character name]]</f>
        <v>0</v>
      </c>
      <c r="C437" s="25">
        <f>Table1[[#This Row],[At Handle]]</f>
        <v>0</v>
      </c>
      <c r="D437" s="25">
        <f>Table1[[#This Row],[Fleet Rank]]</f>
        <v>0</v>
      </c>
      <c r="E437" s="25">
        <f>Table1[[#This Row],[PVP For ADV]]</f>
        <v>0</v>
      </c>
      <c r="F437" s="25">
        <f>Table1[[#This Row],[STF Lead For ADV]]</f>
        <v>0</v>
      </c>
      <c r="G437" s="25" t="str">
        <f>IF(Table1[[#This Row],[LFC Still Needed For ADV]]&lt;0,"Yes","No")</f>
        <v>No</v>
      </c>
      <c r="H437">
        <f>Table1[[#This Row],[On Website]]</f>
        <v>0</v>
      </c>
      <c r="I437">
        <f>Table1[[#This Row],[Setup Team Speak]]</f>
        <v>0</v>
      </c>
      <c r="J437" s="26" t="str">
        <f>IF(AND(Table2[[#This Row],[STF for ADV]],Table2[[#This Row],[PVP For ADV]],Table2[[#This Row],[On Website]],Table2[[#This Row],[Setup Team Speak]]="Yes"),"Yes","No")</f>
        <v>No</v>
      </c>
    </row>
    <row r="438" spans="2:10">
      <c r="B438" s="24">
        <f>Table1[[#This Row],[Character name]]</f>
        <v>0</v>
      </c>
      <c r="C438" s="25">
        <f>Table1[[#This Row],[At Handle]]</f>
        <v>0</v>
      </c>
      <c r="D438" s="25">
        <f>Table1[[#This Row],[Fleet Rank]]</f>
        <v>0</v>
      </c>
      <c r="E438" s="25">
        <f>Table1[[#This Row],[PVP For ADV]]</f>
        <v>0</v>
      </c>
      <c r="F438" s="25">
        <f>Table1[[#This Row],[STF Lead For ADV]]</f>
        <v>0</v>
      </c>
      <c r="G438" s="25" t="str">
        <f>IF(Table1[[#This Row],[LFC Still Needed For ADV]]&lt;0,"Yes","No")</f>
        <v>No</v>
      </c>
      <c r="H438">
        <f>Table1[[#This Row],[On Website]]</f>
        <v>0</v>
      </c>
      <c r="I438">
        <f>Table1[[#This Row],[Setup Team Speak]]</f>
        <v>0</v>
      </c>
      <c r="J438" s="26" t="str">
        <f>IF(AND(Table2[[#This Row],[STF for ADV]],Table2[[#This Row],[PVP For ADV]],Table2[[#This Row],[On Website]],Table2[[#This Row],[Setup Team Speak]]="Yes"),"Yes","No")</f>
        <v>No</v>
      </c>
    </row>
    <row r="439" spans="2:10">
      <c r="B439" s="24">
        <f>Table1[[#This Row],[Character name]]</f>
        <v>0</v>
      </c>
      <c r="C439" s="25">
        <f>Table1[[#This Row],[At Handle]]</f>
        <v>0</v>
      </c>
      <c r="D439" s="25">
        <f>Table1[[#This Row],[Fleet Rank]]</f>
        <v>0</v>
      </c>
      <c r="E439" s="25">
        <f>Table1[[#This Row],[PVP For ADV]]</f>
        <v>0</v>
      </c>
      <c r="F439" s="25">
        <f>Table1[[#This Row],[STF Lead For ADV]]</f>
        <v>0</v>
      </c>
      <c r="G439" s="25" t="str">
        <f>IF(Table1[[#This Row],[LFC Still Needed For ADV]]&lt;0,"Yes","No")</f>
        <v>No</v>
      </c>
      <c r="H439">
        <f>Table1[[#This Row],[On Website]]</f>
        <v>0</v>
      </c>
      <c r="I439">
        <f>Table1[[#This Row],[Setup Team Speak]]</f>
        <v>0</v>
      </c>
      <c r="J439" s="26" t="str">
        <f>IF(AND(Table2[[#This Row],[STF for ADV]],Table2[[#This Row],[PVP For ADV]],Table2[[#This Row],[On Website]],Table2[[#This Row],[Setup Team Speak]]="Yes"),"Yes","No")</f>
        <v>No</v>
      </c>
    </row>
    <row r="440" spans="2:10">
      <c r="B440" s="24">
        <f>Table1[[#This Row],[Character name]]</f>
        <v>0</v>
      </c>
      <c r="C440" s="25">
        <f>Table1[[#This Row],[At Handle]]</f>
        <v>0</v>
      </c>
      <c r="D440" s="25">
        <f>Table1[[#This Row],[Fleet Rank]]</f>
        <v>0</v>
      </c>
      <c r="E440" s="25">
        <f>Table1[[#This Row],[PVP For ADV]]</f>
        <v>0</v>
      </c>
      <c r="F440" s="25">
        <f>Table1[[#This Row],[STF Lead For ADV]]</f>
        <v>0</v>
      </c>
      <c r="G440" s="25" t="str">
        <f>IF(Table1[[#This Row],[LFC Still Needed For ADV]]&lt;0,"Yes","No")</f>
        <v>No</v>
      </c>
      <c r="H440">
        <f>Table1[[#This Row],[On Website]]</f>
        <v>0</v>
      </c>
      <c r="I440">
        <f>Table1[[#This Row],[Setup Team Speak]]</f>
        <v>0</v>
      </c>
      <c r="J440" s="26" t="str">
        <f>IF(AND(Table2[[#This Row],[STF for ADV]],Table2[[#This Row],[PVP For ADV]],Table2[[#This Row],[On Website]],Table2[[#This Row],[Setup Team Speak]]="Yes"),"Yes","No")</f>
        <v>No</v>
      </c>
    </row>
    <row r="441" spans="2:10">
      <c r="B441" s="24">
        <f>Table1[[#This Row],[Character name]]</f>
        <v>0</v>
      </c>
      <c r="C441" s="25">
        <f>Table1[[#This Row],[At Handle]]</f>
        <v>0</v>
      </c>
      <c r="D441" s="25">
        <f>Table1[[#This Row],[Fleet Rank]]</f>
        <v>0</v>
      </c>
      <c r="E441" s="25">
        <f>Table1[[#This Row],[PVP For ADV]]</f>
        <v>0</v>
      </c>
      <c r="F441" s="25">
        <f>Table1[[#This Row],[STF Lead For ADV]]</f>
        <v>0</v>
      </c>
      <c r="G441" s="25" t="str">
        <f>IF(Table1[[#This Row],[LFC Still Needed For ADV]]&lt;0,"Yes","No")</f>
        <v>No</v>
      </c>
      <c r="H441">
        <f>Table1[[#This Row],[On Website]]</f>
        <v>0</v>
      </c>
      <c r="I441">
        <f>Table1[[#This Row],[Setup Team Speak]]</f>
        <v>0</v>
      </c>
      <c r="J441" s="26" t="str">
        <f>IF(AND(Table2[[#This Row],[STF for ADV]],Table2[[#This Row],[PVP For ADV]],Table2[[#This Row],[On Website]],Table2[[#This Row],[Setup Team Speak]]="Yes"),"Yes","No")</f>
        <v>No</v>
      </c>
    </row>
    <row r="442" spans="2:10">
      <c r="B442" s="24">
        <f>Table1[[#This Row],[Character name]]</f>
        <v>0</v>
      </c>
      <c r="C442" s="25">
        <f>Table1[[#This Row],[At Handle]]</f>
        <v>0</v>
      </c>
      <c r="D442" s="25">
        <f>Table1[[#This Row],[Fleet Rank]]</f>
        <v>0</v>
      </c>
      <c r="E442" s="25">
        <f>Table1[[#This Row],[PVP For ADV]]</f>
        <v>0</v>
      </c>
      <c r="F442" s="25">
        <f>Table1[[#This Row],[STF Lead For ADV]]</f>
        <v>0</v>
      </c>
      <c r="G442" s="25" t="str">
        <f>IF(Table1[[#This Row],[LFC Still Needed For ADV]]&lt;0,"Yes","No")</f>
        <v>No</v>
      </c>
      <c r="H442">
        <f>Table1[[#This Row],[On Website]]</f>
        <v>0</v>
      </c>
      <c r="I442">
        <f>Table1[[#This Row],[Setup Team Speak]]</f>
        <v>0</v>
      </c>
      <c r="J442" s="26" t="str">
        <f>IF(AND(Table2[[#This Row],[STF for ADV]],Table2[[#This Row],[PVP For ADV]],Table2[[#This Row],[On Website]],Table2[[#This Row],[Setup Team Speak]]="Yes"),"Yes","No")</f>
        <v>No</v>
      </c>
    </row>
    <row r="443" spans="2:10">
      <c r="B443" s="24">
        <f>Table1[[#This Row],[Character name]]</f>
        <v>0</v>
      </c>
      <c r="C443" s="25">
        <f>Table1[[#This Row],[At Handle]]</f>
        <v>0</v>
      </c>
      <c r="D443" s="25">
        <f>Table1[[#This Row],[Fleet Rank]]</f>
        <v>0</v>
      </c>
      <c r="E443" s="25">
        <f>Table1[[#This Row],[PVP For ADV]]</f>
        <v>0</v>
      </c>
      <c r="F443" s="25">
        <f>Table1[[#This Row],[STF Lead For ADV]]</f>
        <v>0</v>
      </c>
      <c r="G443" s="25" t="str">
        <f>IF(Table1[[#This Row],[LFC Still Needed For ADV]]&lt;0,"Yes","No")</f>
        <v>No</v>
      </c>
      <c r="H443">
        <f>Table1[[#This Row],[On Website]]</f>
        <v>0</v>
      </c>
      <c r="I443">
        <f>Table1[[#This Row],[Setup Team Speak]]</f>
        <v>0</v>
      </c>
      <c r="J443" s="26" t="str">
        <f>IF(AND(Table2[[#This Row],[STF for ADV]],Table2[[#This Row],[PVP For ADV]],Table2[[#This Row],[On Website]],Table2[[#This Row],[Setup Team Speak]]="Yes"),"Yes","No")</f>
        <v>No</v>
      </c>
    </row>
    <row r="444" spans="2:10">
      <c r="B444" s="24">
        <f>Table1[[#This Row],[Character name]]</f>
        <v>0</v>
      </c>
      <c r="C444" s="25">
        <f>Table1[[#This Row],[At Handle]]</f>
        <v>0</v>
      </c>
      <c r="D444" s="25">
        <f>Table1[[#This Row],[Fleet Rank]]</f>
        <v>0</v>
      </c>
      <c r="E444" s="25">
        <f>Table1[[#This Row],[PVP For ADV]]</f>
        <v>0</v>
      </c>
      <c r="F444" s="25">
        <f>Table1[[#This Row],[STF Lead For ADV]]</f>
        <v>0</v>
      </c>
      <c r="G444" s="25" t="str">
        <f>IF(Table1[[#This Row],[LFC Still Needed For ADV]]&lt;0,"Yes","No")</f>
        <v>No</v>
      </c>
      <c r="H444">
        <f>Table1[[#This Row],[On Website]]</f>
        <v>0</v>
      </c>
      <c r="I444">
        <f>Table1[[#This Row],[Setup Team Speak]]</f>
        <v>0</v>
      </c>
      <c r="J444" s="26" t="str">
        <f>IF(AND(Table2[[#This Row],[STF for ADV]],Table2[[#This Row],[PVP For ADV]],Table2[[#This Row],[On Website]],Table2[[#This Row],[Setup Team Speak]]="Yes"),"Yes","No")</f>
        <v>No</v>
      </c>
    </row>
    <row r="445" spans="2:10">
      <c r="B445" s="24">
        <f>Table1[[#This Row],[Character name]]</f>
        <v>0</v>
      </c>
      <c r="C445" s="25">
        <f>Table1[[#This Row],[At Handle]]</f>
        <v>0</v>
      </c>
      <c r="D445" s="25">
        <f>Table1[[#This Row],[Fleet Rank]]</f>
        <v>0</v>
      </c>
      <c r="E445" s="25">
        <f>Table1[[#This Row],[PVP For ADV]]</f>
        <v>0</v>
      </c>
      <c r="F445" s="25">
        <f>Table1[[#This Row],[STF Lead For ADV]]</f>
        <v>0</v>
      </c>
      <c r="G445" s="25" t="str">
        <f>IF(Table1[[#This Row],[LFC Still Needed For ADV]]&lt;0,"Yes","No")</f>
        <v>No</v>
      </c>
      <c r="H445">
        <f>Table1[[#This Row],[On Website]]</f>
        <v>0</v>
      </c>
      <c r="I445">
        <f>Table1[[#This Row],[Setup Team Speak]]</f>
        <v>0</v>
      </c>
      <c r="J445" s="26" t="str">
        <f>IF(AND(Table2[[#This Row],[STF for ADV]],Table2[[#This Row],[PVP For ADV]],Table2[[#This Row],[On Website]],Table2[[#This Row],[Setup Team Speak]]="Yes"),"Yes","No")</f>
        <v>No</v>
      </c>
    </row>
    <row r="446" spans="2:10">
      <c r="B446" s="24">
        <f>Table1[[#This Row],[Character name]]</f>
        <v>0</v>
      </c>
      <c r="C446" s="25">
        <f>Table1[[#This Row],[At Handle]]</f>
        <v>0</v>
      </c>
      <c r="D446" s="25">
        <f>Table1[[#This Row],[Fleet Rank]]</f>
        <v>0</v>
      </c>
      <c r="E446" s="25">
        <f>Table1[[#This Row],[PVP For ADV]]</f>
        <v>0</v>
      </c>
      <c r="F446" s="25">
        <f>Table1[[#This Row],[STF Lead For ADV]]</f>
        <v>0</v>
      </c>
      <c r="G446" s="25" t="str">
        <f>IF(Table1[[#This Row],[LFC Still Needed For ADV]]&lt;0,"Yes","No")</f>
        <v>No</v>
      </c>
      <c r="H446">
        <f>Table1[[#This Row],[On Website]]</f>
        <v>0</v>
      </c>
      <c r="I446">
        <f>Table1[[#This Row],[Setup Team Speak]]</f>
        <v>0</v>
      </c>
      <c r="J446" s="26" t="str">
        <f>IF(AND(Table2[[#This Row],[STF for ADV]],Table2[[#This Row],[PVP For ADV]],Table2[[#This Row],[On Website]],Table2[[#This Row],[Setup Team Speak]]="Yes"),"Yes","No")</f>
        <v>No</v>
      </c>
    </row>
    <row r="447" spans="2:10">
      <c r="B447" s="24">
        <f>Table1[[#This Row],[Character name]]</f>
        <v>0</v>
      </c>
      <c r="C447" s="25">
        <f>Table1[[#This Row],[At Handle]]</f>
        <v>0</v>
      </c>
      <c r="D447" s="25">
        <f>Table1[[#This Row],[Fleet Rank]]</f>
        <v>0</v>
      </c>
      <c r="E447" s="25">
        <f>Table1[[#This Row],[PVP For ADV]]</f>
        <v>0</v>
      </c>
      <c r="F447" s="25">
        <f>Table1[[#This Row],[STF Lead For ADV]]</f>
        <v>0</v>
      </c>
      <c r="G447" s="25" t="str">
        <f>IF(Table1[[#This Row],[LFC Still Needed For ADV]]&lt;0,"Yes","No")</f>
        <v>No</v>
      </c>
      <c r="H447">
        <f>Table1[[#This Row],[On Website]]</f>
        <v>0</v>
      </c>
      <c r="I447">
        <f>Table1[[#This Row],[Setup Team Speak]]</f>
        <v>0</v>
      </c>
      <c r="J447" s="26" t="str">
        <f>IF(AND(Table2[[#This Row],[STF for ADV]],Table2[[#This Row],[PVP For ADV]],Table2[[#This Row],[On Website]],Table2[[#This Row],[Setup Team Speak]]="Yes"),"Yes","No")</f>
        <v>No</v>
      </c>
    </row>
    <row r="448" spans="2:10">
      <c r="B448" s="24">
        <f>Table1[[#This Row],[Character name]]</f>
        <v>0</v>
      </c>
      <c r="C448" s="25">
        <f>Table1[[#This Row],[At Handle]]</f>
        <v>0</v>
      </c>
      <c r="D448" s="25">
        <f>Table1[[#This Row],[Fleet Rank]]</f>
        <v>0</v>
      </c>
      <c r="E448" s="25">
        <f>Table1[[#This Row],[PVP For ADV]]</f>
        <v>0</v>
      </c>
      <c r="F448" s="25">
        <f>Table1[[#This Row],[STF Lead For ADV]]</f>
        <v>0</v>
      </c>
      <c r="G448" s="25" t="str">
        <f>IF(Table1[[#This Row],[LFC Still Needed For ADV]]&lt;0,"Yes","No")</f>
        <v>No</v>
      </c>
      <c r="H448">
        <f>Table1[[#This Row],[On Website]]</f>
        <v>0</v>
      </c>
      <c r="I448">
        <f>Table1[[#This Row],[Setup Team Speak]]</f>
        <v>0</v>
      </c>
      <c r="J448" s="26" t="str">
        <f>IF(AND(Table2[[#This Row],[STF for ADV]],Table2[[#This Row],[PVP For ADV]],Table2[[#This Row],[On Website]],Table2[[#This Row],[Setup Team Speak]]="Yes"),"Yes","No")</f>
        <v>No</v>
      </c>
    </row>
    <row r="449" spans="2:10">
      <c r="B449" s="24">
        <f>Table1[[#This Row],[Character name]]</f>
        <v>0</v>
      </c>
      <c r="C449" s="25">
        <f>Table1[[#This Row],[At Handle]]</f>
        <v>0</v>
      </c>
      <c r="D449" s="25">
        <f>Table1[[#This Row],[Fleet Rank]]</f>
        <v>0</v>
      </c>
      <c r="E449" s="25">
        <f>Table1[[#This Row],[PVP For ADV]]</f>
        <v>0</v>
      </c>
      <c r="F449" s="25">
        <f>Table1[[#This Row],[STF Lead For ADV]]</f>
        <v>0</v>
      </c>
      <c r="G449" s="25" t="str">
        <f>IF(Table1[[#This Row],[LFC Still Needed For ADV]]&lt;0,"Yes","No")</f>
        <v>No</v>
      </c>
      <c r="H449">
        <f>Table1[[#This Row],[On Website]]</f>
        <v>0</v>
      </c>
      <c r="I449">
        <f>Table1[[#This Row],[Setup Team Speak]]</f>
        <v>0</v>
      </c>
      <c r="J449" s="26" t="str">
        <f>IF(AND(Table2[[#This Row],[STF for ADV]],Table2[[#This Row],[PVP For ADV]],Table2[[#This Row],[On Website]],Table2[[#This Row],[Setup Team Speak]]="Yes"),"Yes","No")</f>
        <v>No</v>
      </c>
    </row>
    <row r="450" spans="2:10">
      <c r="B450" s="24">
        <f>Table1[[#This Row],[Character name]]</f>
        <v>0</v>
      </c>
      <c r="C450" s="25">
        <f>Table1[[#This Row],[At Handle]]</f>
        <v>0</v>
      </c>
      <c r="D450" s="25">
        <f>Table1[[#This Row],[Fleet Rank]]</f>
        <v>0</v>
      </c>
      <c r="E450" s="25">
        <f>Table1[[#This Row],[PVP For ADV]]</f>
        <v>0</v>
      </c>
      <c r="F450" s="25">
        <f>Table1[[#This Row],[STF Lead For ADV]]</f>
        <v>0</v>
      </c>
      <c r="G450" s="25" t="str">
        <f>IF(Table1[[#This Row],[LFC Still Needed For ADV]]&lt;0,"Yes","No")</f>
        <v>No</v>
      </c>
      <c r="H450">
        <f>Table1[[#This Row],[On Website]]</f>
        <v>0</v>
      </c>
      <c r="I450">
        <f>Table1[[#This Row],[Setup Team Speak]]</f>
        <v>0</v>
      </c>
      <c r="J450" s="26" t="str">
        <f>IF(AND(Table2[[#This Row],[STF for ADV]],Table2[[#This Row],[PVP For ADV]],Table2[[#This Row],[On Website]],Table2[[#This Row],[Setup Team Speak]]="Yes"),"Yes","No")</f>
        <v>No</v>
      </c>
    </row>
    <row r="451" spans="2:10">
      <c r="B451" s="24">
        <f>Table1[[#This Row],[Character name]]</f>
        <v>0</v>
      </c>
      <c r="C451" s="25">
        <f>Table1[[#This Row],[At Handle]]</f>
        <v>0</v>
      </c>
      <c r="D451" s="25">
        <f>Table1[[#This Row],[Fleet Rank]]</f>
        <v>0</v>
      </c>
      <c r="E451" s="25">
        <f>Table1[[#This Row],[PVP For ADV]]</f>
        <v>0</v>
      </c>
      <c r="F451" s="25">
        <f>Table1[[#This Row],[STF Lead For ADV]]</f>
        <v>0</v>
      </c>
      <c r="G451" s="25" t="str">
        <f>IF(Table1[[#This Row],[LFC Still Needed For ADV]]&lt;0,"Yes","No")</f>
        <v>No</v>
      </c>
      <c r="H451">
        <f>Table1[[#This Row],[On Website]]</f>
        <v>0</v>
      </c>
      <c r="I451">
        <f>Table1[[#This Row],[Setup Team Speak]]</f>
        <v>0</v>
      </c>
      <c r="J451" s="26" t="str">
        <f>IF(AND(Table2[[#This Row],[STF for ADV]],Table2[[#This Row],[PVP For ADV]],Table2[[#This Row],[On Website]],Table2[[#This Row],[Setup Team Speak]]="Yes"),"Yes","No")</f>
        <v>No</v>
      </c>
    </row>
    <row r="452" spans="2:10">
      <c r="B452" s="24">
        <f>Table1[[#This Row],[Character name]]</f>
        <v>0</v>
      </c>
      <c r="C452" s="25">
        <f>Table1[[#This Row],[At Handle]]</f>
        <v>0</v>
      </c>
      <c r="D452" s="25">
        <f>Table1[[#This Row],[Fleet Rank]]</f>
        <v>0</v>
      </c>
      <c r="E452" s="25">
        <f>Table1[[#This Row],[PVP For ADV]]</f>
        <v>0</v>
      </c>
      <c r="F452" s="25">
        <f>Table1[[#This Row],[STF Lead For ADV]]</f>
        <v>0</v>
      </c>
      <c r="G452" s="25" t="str">
        <f>IF(Table1[[#This Row],[LFC Still Needed For ADV]]&lt;0,"Yes","No")</f>
        <v>No</v>
      </c>
      <c r="H452">
        <f>Table1[[#This Row],[On Website]]</f>
        <v>0</v>
      </c>
      <c r="I452">
        <f>Table1[[#This Row],[Setup Team Speak]]</f>
        <v>0</v>
      </c>
      <c r="J452" s="26" t="str">
        <f>IF(AND(Table2[[#This Row],[STF for ADV]],Table2[[#This Row],[PVP For ADV]],Table2[[#This Row],[On Website]],Table2[[#This Row],[Setup Team Speak]]="Yes"),"Yes","No")</f>
        <v>No</v>
      </c>
    </row>
    <row r="453" spans="2:10">
      <c r="B453" s="24">
        <f>Table1[[#This Row],[Character name]]</f>
        <v>0</v>
      </c>
      <c r="C453" s="25">
        <f>Table1[[#This Row],[At Handle]]</f>
        <v>0</v>
      </c>
      <c r="D453" s="25">
        <f>Table1[[#This Row],[Fleet Rank]]</f>
        <v>0</v>
      </c>
      <c r="E453" s="25">
        <f>Table1[[#This Row],[PVP For ADV]]</f>
        <v>0</v>
      </c>
      <c r="F453" s="25">
        <f>Table1[[#This Row],[STF Lead For ADV]]</f>
        <v>0</v>
      </c>
      <c r="G453" s="25" t="str">
        <f>IF(Table1[[#This Row],[LFC Still Needed For ADV]]&lt;0,"Yes","No")</f>
        <v>No</v>
      </c>
      <c r="H453">
        <f>Table1[[#This Row],[On Website]]</f>
        <v>0</v>
      </c>
      <c r="I453">
        <f>Table1[[#This Row],[Setup Team Speak]]</f>
        <v>0</v>
      </c>
      <c r="J453" s="26" t="str">
        <f>IF(AND(Table2[[#This Row],[STF for ADV]],Table2[[#This Row],[PVP For ADV]],Table2[[#This Row],[On Website]],Table2[[#This Row],[Setup Team Speak]]="Yes"),"Yes","No")</f>
        <v>No</v>
      </c>
    </row>
    <row r="454" spans="2:10">
      <c r="B454" s="24">
        <f>Table1[[#This Row],[Character name]]</f>
        <v>0</v>
      </c>
      <c r="C454" s="25">
        <f>Table1[[#This Row],[At Handle]]</f>
        <v>0</v>
      </c>
      <c r="D454" s="25">
        <f>Table1[[#This Row],[Fleet Rank]]</f>
        <v>0</v>
      </c>
      <c r="E454" s="25">
        <f>Table1[[#This Row],[PVP For ADV]]</f>
        <v>0</v>
      </c>
      <c r="F454" s="25">
        <f>Table1[[#This Row],[STF Lead For ADV]]</f>
        <v>0</v>
      </c>
      <c r="G454" s="25" t="str">
        <f>IF(Table1[[#This Row],[LFC Still Needed For ADV]]&lt;0,"Yes","No")</f>
        <v>No</v>
      </c>
      <c r="H454">
        <f>Table1[[#This Row],[On Website]]</f>
        <v>0</v>
      </c>
      <c r="I454">
        <f>Table1[[#This Row],[Setup Team Speak]]</f>
        <v>0</v>
      </c>
      <c r="J454" s="26" t="str">
        <f>IF(AND(Table2[[#This Row],[STF for ADV]],Table2[[#This Row],[PVP For ADV]],Table2[[#This Row],[On Website]],Table2[[#This Row],[Setup Team Speak]]="Yes"),"Yes","No")</f>
        <v>No</v>
      </c>
    </row>
    <row r="455" spans="2:10">
      <c r="B455" s="24">
        <f>Table1[[#This Row],[Character name]]</f>
        <v>0</v>
      </c>
      <c r="C455" s="25">
        <f>Table1[[#This Row],[At Handle]]</f>
        <v>0</v>
      </c>
      <c r="D455" s="25">
        <f>Table1[[#This Row],[Fleet Rank]]</f>
        <v>0</v>
      </c>
      <c r="E455" s="25">
        <f>Table1[[#This Row],[PVP For ADV]]</f>
        <v>0</v>
      </c>
      <c r="F455" s="25">
        <f>Table1[[#This Row],[STF Lead For ADV]]</f>
        <v>0</v>
      </c>
      <c r="G455" s="25" t="str">
        <f>IF(Table1[[#This Row],[LFC Still Needed For ADV]]&lt;0,"Yes","No")</f>
        <v>No</v>
      </c>
      <c r="H455">
        <f>Table1[[#This Row],[On Website]]</f>
        <v>0</v>
      </c>
      <c r="I455">
        <f>Table1[[#This Row],[Setup Team Speak]]</f>
        <v>0</v>
      </c>
      <c r="J455" s="26" t="str">
        <f>IF(AND(Table2[[#This Row],[STF for ADV]],Table2[[#This Row],[PVP For ADV]],Table2[[#This Row],[On Website]],Table2[[#This Row],[Setup Team Speak]]="Yes"),"Yes","No")</f>
        <v>No</v>
      </c>
    </row>
    <row r="456" spans="2:10">
      <c r="B456" s="24">
        <f>Table1[[#This Row],[Character name]]</f>
        <v>0</v>
      </c>
      <c r="C456" s="25">
        <f>Table1[[#This Row],[At Handle]]</f>
        <v>0</v>
      </c>
      <c r="D456" s="25">
        <f>Table1[[#This Row],[Fleet Rank]]</f>
        <v>0</v>
      </c>
      <c r="E456" s="25">
        <f>Table1[[#This Row],[PVP For ADV]]</f>
        <v>0</v>
      </c>
      <c r="F456" s="25">
        <f>Table1[[#This Row],[STF Lead For ADV]]</f>
        <v>0</v>
      </c>
      <c r="G456" s="25" t="str">
        <f>IF(Table1[[#This Row],[LFC Still Needed For ADV]]&lt;0,"Yes","No")</f>
        <v>No</v>
      </c>
      <c r="H456">
        <f>Table1[[#This Row],[On Website]]</f>
        <v>0</v>
      </c>
      <c r="I456">
        <f>Table1[[#This Row],[Setup Team Speak]]</f>
        <v>0</v>
      </c>
      <c r="J456" s="26" t="str">
        <f>IF(AND(Table2[[#This Row],[STF for ADV]],Table2[[#This Row],[PVP For ADV]],Table2[[#This Row],[On Website]],Table2[[#This Row],[Setup Team Speak]]="Yes"),"Yes","No")</f>
        <v>No</v>
      </c>
    </row>
    <row r="457" spans="2:10">
      <c r="B457" s="24">
        <f>Table1[[#This Row],[Character name]]</f>
        <v>0</v>
      </c>
      <c r="C457" s="25">
        <f>Table1[[#This Row],[At Handle]]</f>
        <v>0</v>
      </c>
      <c r="D457" s="25">
        <f>Table1[[#This Row],[Fleet Rank]]</f>
        <v>0</v>
      </c>
      <c r="E457" s="25">
        <f>Table1[[#This Row],[PVP For ADV]]</f>
        <v>0</v>
      </c>
      <c r="F457" s="25">
        <f>Table1[[#This Row],[STF Lead For ADV]]</f>
        <v>0</v>
      </c>
      <c r="G457" s="25" t="str">
        <f>IF(Table1[[#This Row],[LFC Still Needed For ADV]]&lt;0,"Yes","No")</f>
        <v>No</v>
      </c>
      <c r="H457">
        <f>Table1[[#This Row],[On Website]]</f>
        <v>0</v>
      </c>
      <c r="I457">
        <f>Table1[[#This Row],[Setup Team Speak]]</f>
        <v>0</v>
      </c>
      <c r="J457" s="26" t="str">
        <f>IF(AND(Table2[[#This Row],[STF for ADV]],Table2[[#This Row],[PVP For ADV]],Table2[[#This Row],[On Website]],Table2[[#This Row],[Setup Team Speak]]="Yes"),"Yes","No")</f>
        <v>No</v>
      </c>
    </row>
    <row r="458" spans="2:10">
      <c r="B458" s="24">
        <f>Table1[[#This Row],[Character name]]</f>
        <v>0</v>
      </c>
      <c r="C458" s="25">
        <f>Table1[[#This Row],[At Handle]]</f>
        <v>0</v>
      </c>
      <c r="D458" s="25">
        <f>Table1[[#This Row],[Fleet Rank]]</f>
        <v>0</v>
      </c>
      <c r="E458" s="25">
        <f>Table1[[#This Row],[PVP For ADV]]</f>
        <v>0</v>
      </c>
      <c r="F458" s="25">
        <f>Table1[[#This Row],[STF Lead For ADV]]</f>
        <v>0</v>
      </c>
      <c r="G458" s="25" t="str">
        <f>IF(Table1[[#This Row],[LFC Still Needed For ADV]]&lt;0,"Yes","No")</f>
        <v>No</v>
      </c>
      <c r="H458">
        <f>Table1[[#This Row],[On Website]]</f>
        <v>0</v>
      </c>
      <c r="I458">
        <f>Table1[[#This Row],[Setup Team Speak]]</f>
        <v>0</v>
      </c>
      <c r="J458" s="26" t="str">
        <f>IF(AND(Table2[[#This Row],[STF for ADV]],Table2[[#This Row],[PVP For ADV]],Table2[[#This Row],[On Website]],Table2[[#This Row],[Setup Team Speak]]="Yes"),"Yes","No")</f>
        <v>No</v>
      </c>
    </row>
    <row r="459" spans="2:10">
      <c r="B459" s="24">
        <f>Table1[[#This Row],[Character name]]</f>
        <v>0</v>
      </c>
      <c r="C459" s="25">
        <f>Table1[[#This Row],[At Handle]]</f>
        <v>0</v>
      </c>
      <c r="D459" s="25">
        <f>Table1[[#This Row],[Fleet Rank]]</f>
        <v>0</v>
      </c>
      <c r="E459" s="25">
        <f>Table1[[#This Row],[PVP For ADV]]</f>
        <v>0</v>
      </c>
      <c r="F459" s="25">
        <f>Table1[[#This Row],[STF Lead For ADV]]</f>
        <v>0</v>
      </c>
      <c r="G459" s="25" t="str">
        <f>IF(Table1[[#This Row],[LFC Still Needed For ADV]]&lt;0,"Yes","No")</f>
        <v>No</v>
      </c>
      <c r="H459">
        <f>Table1[[#This Row],[On Website]]</f>
        <v>0</v>
      </c>
      <c r="I459">
        <f>Table1[[#This Row],[Setup Team Speak]]</f>
        <v>0</v>
      </c>
      <c r="J459" s="26" t="str">
        <f>IF(AND(Table2[[#This Row],[STF for ADV]],Table2[[#This Row],[PVP For ADV]],Table2[[#This Row],[On Website]],Table2[[#This Row],[Setup Team Speak]]="Yes"),"Yes","No")</f>
        <v>No</v>
      </c>
    </row>
    <row r="460" spans="2:10">
      <c r="B460" s="24">
        <f>Table1[[#This Row],[Character name]]</f>
        <v>0</v>
      </c>
      <c r="C460" s="25">
        <f>Table1[[#This Row],[At Handle]]</f>
        <v>0</v>
      </c>
      <c r="D460" s="25">
        <f>Table1[[#This Row],[Fleet Rank]]</f>
        <v>0</v>
      </c>
      <c r="E460" s="25">
        <f>Table1[[#This Row],[PVP For ADV]]</f>
        <v>0</v>
      </c>
      <c r="F460" s="25">
        <f>Table1[[#This Row],[STF Lead For ADV]]</f>
        <v>0</v>
      </c>
      <c r="G460" s="25" t="str">
        <f>IF(Table1[[#This Row],[LFC Still Needed For ADV]]&lt;0,"Yes","No")</f>
        <v>No</v>
      </c>
      <c r="H460">
        <f>Table1[[#This Row],[On Website]]</f>
        <v>0</v>
      </c>
      <c r="I460">
        <f>Table1[[#This Row],[Setup Team Speak]]</f>
        <v>0</v>
      </c>
      <c r="J460" s="26" t="str">
        <f>IF(AND(Table2[[#This Row],[STF for ADV]],Table2[[#This Row],[PVP For ADV]],Table2[[#This Row],[On Website]],Table2[[#This Row],[Setup Team Speak]]="Yes"),"Yes","No")</f>
        <v>No</v>
      </c>
    </row>
    <row r="461" spans="2:10">
      <c r="B461" s="24">
        <f>Table1[[#This Row],[Character name]]</f>
        <v>0</v>
      </c>
      <c r="C461" s="25">
        <f>Table1[[#This Row],[At Handle]]</f>
        <v>0</v>
      </c>
      <c r="D461" s="25">
        <f>Table1[[#This Row],[Fleet Rank]]</f>
        <v>0</v>
      </c>
      <c r="E461" s="25">
        <f>Table1[[#This Row],[PVP For ADV]]</f>
        <v>0</v>
      </c>
      <c r="F461" s="25">
        <f>Table1[[#This Row],[STF Lead For ADV]]</f>
        <v>0</v>
      </c>
      <c r="G461" s="25" t="str">
        <f>IF(Table1[[#This Row],[LFC Still Needed For ADV]]&lt;0,"Yes","No")</f>
        <v>No</v>
      </c>
      <c r="H461">
        <f>Table1[[#This Row],[On Website]]</f>
        <v>0</v>
      </c>
      <c r="I461">
        <f>Table1[[#This Row],[Setup Team Speak]]</f>
        <v>0</v>
      </c>
      <c r="J461" s="26" t="str">
        <f>IF(AND(Table2[[#This Row],[STF for ADV]],Table2[[#This Row],[PVP For ADV]],Table2[[#This Row],[On Website]],Table2[[#This Row],[Setup Team Speak]]="Yes"),"Yes","No")</f>
        <v>No</v>
      </c>
    </row>
    <row r="462" spans="2:10">
      <c r="B462" s="24">
        <f>Table1[[#This Row],[Character name]]</f>
        <v>0</v>
      </c>
      <c r="C462" s="25">
        <f>Table1[[#This Row],[At Handle]]</f>
        <v>0</v>
      </c>
      <c r="D462" s="25">
        <f>Table1[[#This Row],[Fleet Rank]]</f>
        <v>0</v>
      </c>
      <c r="E462" s="25">
        <f>Table1[[#This Row],[PVP For ADV]]</f>
        <v>0</v>
      </c>
      <c r="F462" s="25">
        <f>Table1[[#This Row],[STF Lead For ADV]]</f>
        <v>0</v>
      </c>
      <c r="G462" s="25" t="str">
        <f>IF(Table1[[#This Row],[LFC Still Needed For ADV]]&lt;0,"Yes","No")</f>
        <v>No</v>
      </c>
      <c r="H462">
        <f>Table1[[#This Row],[On Website]]</f>
        <v>0</v>
      </c>
      <c r="I462">
        <f>Table1[[#This Row],[Setup Team Speak]]</f>
        <v>0</v>
      </c>
      <c r="J462" s="26" t="str">
        <f>IF(AND(Table2[[#This Row],[STF for ADV]],Table2[[#This Row],[PVP For ADV]],Table2[[#This Row],[On Website]],Table2[[#This Row],[Setup Team Speak]]="Yes"),"Yes","No")</f>
        <v>No</v>
      </c>
    </row>
    <row r="463" spans="2:10">
      <c r="B463" s="24">
        <f>Table1[[#This Row],[Character name]]</f>
        <v>0</v>
      </c>
      <c r="C463" s="25">
        <f>Table1[[#This Row],[At Handle]]</f>
        <v>0</v>
      </c>
      <c r="D463" s="25">
        <f>Table1[[#This Row],[Fleet Rank]]</f>
        <v>0</v>
      </c>
      <c r="E463" s="25">
        <f>Table1[[#This Row],[PVP For ADV]]</f>
        <v>0</v>
      </c>
      <c r="F463" s="25">
        <f>Table1[[#This Row],[STF Lead For ADV]]</f>
        <v>0</v>
      </c>
      <c r="G463" s="25" t="str">
        <f>IF(Table1[[#This Row],[LFC Still Needed For ADV]]&lt;0,"Yes","No")</f>
        <v>No</v>
      </c>
      <c r="H463">
        <f>Table1[[#This Row],[On Website]]</f>
        <v>0</v>
      </c>
      <c r="I463">
        <f>Table1[[#This Row],[Setup Team Speak]]</f>
        <v>0</v>
      </c>
      <c r="J463" s="26" t="str">
        <f>IF(AND(Table2[[#This Row],[STF for ADV]],Table2[[#This Row],[PVP For ADV]],Table2[[#This Row],[On Website]],Table2[[#This Row],[Setup Team Speak]]="Yes"),"Yes","No")</f>
        <v>No</v>
      </c>
    </row>
    <row r="464" spans="2:10">
      <c r="B464" s="24">
        <f>Table1[[#This Row],[Character name]]</f>
        <v>0</v>
      </c>
      <c r="C464" s="25">
        <f>Table1[[#This Row],[At Handle]]</f>
        <v>0</v>
      </c>
      <c r="D464" s="25">
        <f>Table1[[#This Row],[Fleet Rank]]</f>
        <v>0</v>
      </c>
      <c r="E464" s="25">
        <f>Table1[[#This Row],[PVP For ADV]]</f>
        <v>0</v>
      </c>
      <c r="F464" s="25">
        <f>Table1[[#This Row],[STF Lead For ADV]]</f>
        <v>0</v>
      </c>
      <c r="G464" s="25" t="str">
        <f>IF(Table1[[#This Row],[LFC Still Needed For ADV]]&lt;0,"Yes","No")</f>
        <v>No</v>
      </c>
      <c r="H464">
        <f>Table1[[#This Row],[On Website]]</f>
        <v>0</v>
      </c>
      <c r="I464">
        <f>Table1[[#This Row],[Setup Team Speak]]</f>
        <v>0</v>
      </c>
      <c r="J464" s="26" t="str">
        <f>IF(AND(Table2[[#This Row],[STF for ADV]],Table2[[#This Row],[PVP For ADV]],Table2[[#This Row],[On Website]],Table2[[#This Row],[Setup Team Speak]]="Yes"),"Yes","No")</f>
        <v>No</v>
      </c>
    </row>
    <row r="465" spans="2:10">
      <c r="B465" s="24">
        <f>Table1[[#This Row],[Character name]]</f>
        <v>0</v>
      </c>
      <c r="C465" s="25">
        <f>Table1[[#This Row],[At Handle]]</f>
        <v>0</v>
      </c>
      <c r="D465" s="25">
        <f>Table1[[#This Row],[Fleet Rank]]</f>
        <v>0</v>
      </c>
      <c r="E465" s="25">
        <f>Table1[[#This Row],[PVP For ADV]]</f>
        <v>0</v>
      </c>
      <c r="F465" s="25">
        <f>Table1[[#This Row],[STF Lead For ADV]]</f>
        <v>0</v>
      </c>
      <c r="G465" s="25" t="str">
        <f>IF(Table1[[#This Row],[LFC Still Needed For ADV]]&lt;0,"Yes","No")</f>
        <v>No</v>
      </c>
      <c r="H465">
        <f>Table1[[#This Row],[On Website]]</f>
        <v>0</v>
      </c>
      <c r="I465">
        <f>Table1[[#This Row],[Setup Team Speak]]</f>
        <v>0</v>
      </c>
      <c r="J465" s="26" t="str">
        <f>IF(AND(Table2[[#This Row],[STF for ADV]],Table2[[#This Row],[PVP For ADV]],Table2[[#This Row],[On Website]],Table2[[#This Row],[Setup Team Speak]]="Yes"),"Yes","No")</f>
        <v>No</v>
      </c>
    </row>
    <row r="466" spans="2:10">
      <c r="B466" s="24">
        <f>Table1[[#This Row],[Character name]]</f>
        <v>0</v>
      </c>
      <c r="C466" s="25">
        <f>Table1[[#This Row],[At Handle]]</f>
        <v>0</v>
      </c>
      <c r="D466" s="25">
        <f>Table1[[#This Row],[Fleet Rank]]</f>
        <v>0</v>
      </c>
      <c r="E466" s="25">
        <f>Table1[[#This Row],[PVP For ADV]]</f>
        <v>0</v>
      </c>
      <c r="F466" s="25">
        <f>Table1[[#This Row],[STF Lead For ADV]]</f>
        <v>0</v>
      </c>
      <c r="G466" s="25" t="str">
        <f>IF(Table1[[#This Row],[LFC Still Needed For ADV]]&lt;0,"Yes","No")</f>
        <v>No</v>
      </c>
      <c r="H466">
        <f>Table1[[#This Row],[On Website]]</f>
        <v>0</v>
      </c>
      <c r="I466">
        <f>Table1[[#This Row],[Setup Team Speak]]</f>
        <v>0</v>
      </c>
      <c r="J466" s="26" t="str">
        <f>IF(AND(Table2[[#This Row],[STF for ADV]],Table2[[#This Row],[PVP For ADV]],Table2[[#This Row],[On Website]],Table2[[#This Row],[Setup Team Speak]]="Yes"),"Yes","No")</f>
        <v>No</v>
      </c>
    </row>
    <row r="467" spans="2:10">
      <c r="B467" s="24">
        <f>Table1[[#This Row],[Character name]]</f>
        <v>0</v>
      </c>
      <c r="C467" s="25">
        <f>Table1[[#This Row],[At Handle]]</f>
        <v>0</v>
      </c>
      <c r="D467" s="25">
        <f>Table1[[#This Row],[Fleet Rank]]</f>
        <v>0</v>
      </c>
      <c r="E467" s="25">
        <f>Table1[[#This Row],[PVP For ADV]]</f>
        <v>0</v>
      </c>
      <c r="F467" s="25">
        <f>Table1[[#This Row],[STF Lead For ADV]]</f>
        <v>0</v>
      </c>
      <c r="G467" s="25" t="str">
        <f>IF(Table1[[#This Row],[LFC Still Needed For ADV]]&lt;0,"Yes","No")</f>
        <v>No</v>
      </c>
      <c r="H467">
        <f>Table1[[#This Row],[On Website]]</f>
        <v>0</v>
      </c>
      <c r="I467">
        <f>Table1[[#This Row],[Setup Team Speak]]</f>
        <v>0</v>
      </c>
      <c r="J467" s="26" t="str">
        <f>IF(AND(Table2[[#This Row],[STF for ADV]],Table2[[#This Row],[PVP For ADV]],Table2[[#This Row],[On Website]],Table2[[#This Row],[Setup Team Speak]]="Yes"),"Yes","No")</f>
        <v>No</v>
      </c>
    </row>
    <row r="468" spans="2:10">
      <c r="B468" s="24">
        <f>Table1[[#This Row],[Character name]]</f>
        <v>0</v>
      </c>
      <c r="C468" s="25">
        <f>Table1[[#This Row],[At Handle]]</f>
        <v>0</v>
      </c>
      <c r="D468" s="25">
        <f>Table1[[#This Row],[Fleet Rank]]</f>
        <v>0</v>
      </c>
      <c r="E468" s="25">
        <f>Table1[[#This Row],[PVP For ADV]]</f>
        <v>0</v>
      </c>
      <c r="F468" s="25">
        <f>Table1[[#This Row],[STF Lead For ADV]]</f>
        <v>0</v>
      </c>
      <c r="G468" s="25" t="str">
        <f>IF(Table1[[#This Row],[LFC Still Needed For ADV]]&lt;0,"Yes","No")</f>
        <v>No</v>
      </c>
      <c r="H468">
        <f>Table1[[#This Row],[On Website]]</f>
        <v>0</v>
      </c>
      <c r="I468">
        <f>Table1[[#This Row],[Setup Team Speak]]</f>
        <v>0</v>
      </c>
      <c r="J468" s="26" t="str">
        <f>IF(AND(Table2[[#This Row],[STF for ADV]],Table2[[#This Row],[PVP For ADV]],Table2[[#This Row],[On Website]],Table2[[#This Row],[Setup Team Speak]]="Yes"),"Yes","No")</f>
        <v>No</v>
      </c>
    </row>
    <row r="469" spans="2:10">
      <c r="B469" s="24">
        <f>Table1[[#This Row],[Character name]]</f>
        <v>0</v>
      </c>
      <c r="C469" s="25">
        <f>Table1[[#This Row],[At Handle]]</f>
        <v>0</v>
      </c>
      <c r="D469" s="25">
        <f>Table1[[#This Row],[Fleet Rank]]</f>
        <v>0</v>
      </c>
      <c r="E469" s="25">
        <f>Table1[[#This Row],[PVP For ADV]]</f>
        <v>0</v>
      </c>
      <c r="F469" s="25">
        <f>Table1[[#This Row],[STF Lead For ADV]]</f>
        <v>0</v>
      </c>
      <c r="G469" s="25" t="str">
        <f>IF(Table1[[#This Row],[LFC Still Needed For ADV]]&lt;0,"Yes","No")</f>
        <v>No</v>
      </c>
      <c r="H469">
        <f>Table1[[#This Row],[On Website]]</f>
        <v>0</v>
      </c>
      <c r="I469">
        <f>Table1[[#This Row],[Setup Team Speak]]</f>
        <v>0</v>
      </c>
      <c r="J469" s="26" t="str">
        <f>IF(AND(Table2[[#This Row],[STF for ADV]],Table2[[#This Row],[PVP For ADV]],Table2[[#This Row],[On Website]],Table2[[#This Row],[Setup Team Speak]]="Yes"),"Yes","No")</f>
        <v>No</v>
      </c>
    </row>
    <row r="470" spans="2:10">
      <c r="B470" s="24">
        <f>Table1[[#This Row],[Character name]]</f>
        <v>0</v>
      </c>
      <c r="C470" s="25">
        <f>Table1[[#This Row],[At Handle]]</f>
        <v>0</v>
      </c>
      <c r="D470" s="25">
        <f>Table1[[#This Row],[Fleet Rank]]</f>
        <v>0</v>
      </c>
      <c r="E470" s="25">
        <f>Table1[[#This Row],[PVP For ADV]]</f>
        <v>0</v>
      </c>
      <c r="F470" s="25">
        <f>Table1[[#This Row],[STF Lead For ADV]]</f>
        <v>0</v>
      </c>
      <c r="G470" s="25" t="str">
        <f>IF(Table1[[#This Row],[LFC Still Needed For ADV]]&lt;0,"Yes","No")</f>
        <v>No</v>
      </c>
      <c r="H470">
        <f>Table1[[#This Row],[On Website]]</f>
        <v>0</v>
      </c>
      <c r="I470">
        <f>Table1[[#This Row],[Setup Team Speak]]</f>
        <v>0</v>
      </c>
      <c r="J470" s="26" t="str">
        <f>IF(AND(Table2[[#This Row],[STF for ADV]],Table2[[#This Row],[PVP For ADV]],Table2[[#This Row],[On Website]],Table2[[#This Row],[Setup Team Speak]]="Yes"),"Yes","No")</f>
        <v>No</v>
      </c>
    </row>
    <row r="471" spans="2:10">
      <c r="B471" s="24">
        <f>Table1[[#This Row],[Character name]]</f>
        <v>0</v>
      </c>
      <c r="C471" s="25">
        <f>Table1[[#This Row],[At Handle]]</f>
        <v>0</v>
      </c>
      <c r="D471" s="25">
        <f>Table1[[#This Row],[Fleet Rank]]</f>
        <v>0</v>
      </c>
      <c r="E471" s="25">
        <f>Table1[[#This Row],[PVP For ADV]]</f>
        <v>0</v>
      </c>
      <c r="F471" s="25">
        <f>Table1[[#This Row],[STF Lead For ADV]]</f>
        <v>0</v>
      </c>
      <c r="G471" s="25" t="str">
        <f>IF(Table1[[#This Row],[LFC Still Needed For ADV]]&lt;0,"Yes","No")</f>
        <v>No</v>
      </c>
      <c r="H471">
        <f>Table1[[#This Row],[On Website]]</f>
        <v>0</v>
      </c>
      <c r="I471">
        <f>Table1[[#This Row],[Setup Team Speak]]</f>
        <v>0</v>
      </c>
      <c r="J471" s="26" t="str">
        <f>IF(AND(Table2[[#This Row],[STF for ADV]],Table2[[#This Row],[PVP For ADV]],Table2[[#This Row],[On Website]],Table2[[#This Row],[Setup Team Speak]]="Yes"),"Yes","No")</f>
        <v>No</v>
      </c>
    </row>
    <row r="472" spans="2:10">
      <c r="B472" s="24">
        <f>Table1[[#This Row],[Character name]]</f>
        <v>0</v>
      </c>
      <c r="C472" s="25">
        <f>Table1[[#This Row],[At Handle]]</f>
        <v>0</v>
      </c>
      <c r="D472" s="25">
        <f>Table1[[#This Row],[Fleet Rank]]</f>
        <v>0</v>
      </c>
      <c r="E472" s="25">
        <f>Table1[[#This Row],[PVP For ADV]]</f>
        <v>0</v>
      </c>
      <c r="F472" s="25">
        <f>Table1[[#This Row],[STF Lead For ADV]]</f>
        <v>0</v>
      </c>
      <c r="G472" s="25" t="str">
        <f>IF(Table1[[#This Row],[LFC Still Needed For ADV]]&lt;0,"Yes","No")</f>
        <v>No</v>
      </c>
      <c r="H472">
        <f>Table1[[#This Row],[On Website]]</f>
        <v>0</v>
      </c>
      <c r="I472">
        <f>Table1[[#This Row],[Setup Team Speak]]</f>
        <v>0</v>
      </c>
      <c r="J472" s="26" t="str">
        <f>IF(AND(Table2[[#This Row],[STF for ADV]],Table2[[#This Row],[PVP For ADV]],Table2[[#This Row],[On Website]],Table2[[#This Row],[Setup Team Speak]]="Yes"),"Yes","No")</f>
        <v>No</v>
      </c>
    </row>
    <row r="473" spans="2:10">
      <c r="B473" s="24">
        <f>Table1[[#This Row],[Character name]]</f>
        <v>0</v>
      </c>
      <c r="C473" s="25">
        <f>Table1[[#This Row],[At Handle]]</f>
        <v>0</v>
      </c>
      <c r="D473" s="25">
        <f>Table1[[#This Row],[Fleet Rank]]</f>
        <v>0</v>
      </c>
      <c r="E473" s="25">
        <f>Table1[[#This Row],[PVP For ADV]]</f>
        <v>0</v>
      </c>
      <c r="F473" s="25">
        <f>Table1[[#This Row],[STF Lead For ADV]]</f>
        <v>0</v>
      </c>
      <c r="G473" s="25" t="str">
        <f>IF(Table1[[#This Row],[LFC Still Needed For ADV]]&lt;0,"Yes","No")</f>
        <v>No</v>
      </c>
      <c r="H473">
        <f>Table1[[#This Row],[On Website]]</f>
        <v>0</v>
      </c>
      <c r="I473">
        <f>Table1[[#This Row],[Setup Team Speak]]</f>
        <v>0</v>
      </c>
      <c r="J473" s="26" t="str">
        <f>IF(AND(Table2[[#This Row],[STF for ADV]],Table2[[#This Row],[PVP For ADV]],Table2[[#This Row],[On Website]],Table2[[#This Row],[Setup Team Speak]]="Yes"),"Yes","No")</f>
        <v>No</v>
      </c>
    </row>
    <row r="474" spans="2:10">
      <c r="B474" s="24">
        <f>Table1[[#This Row],[Character name]]</f>
        <v>0</v>
      </c>
      <c r="C474" s="25">
        <f>Table1[[#This Row],[At Handle]]</f>
        <v>0</v>
      </c>
      <c r="D474" s="25">
        <f>Table1[[#This Row],[Fleet Rank]]</f>
        <v>0</v>
      </c>
      <c r="E474" s="25">
        <f>Table1[[#This Row],[PVP For ADV]]</f>
        <v>0</v>
      </c>
      <c r="F474" s="25">
        <f>Table1[[#This Row],[STF Lead For ADV]]</f>
        <v>0</v>
      </c>
      <c r="G474" s="25" t="str">
        <f>IF(Table1[[#This Row],[LFC Still Needed For ADV]]&lt;0,"Yes","No")</f>
        <v>No</v>
      </c>
      <c r="H474">
        <f>Table1[[#This Row],[On Website]]</f>
        <v>0</v>
      </c>
      <c r="I474">
        <f>Table1[[#This Row],[Setup Team Speak]]</f>
        <v>0</v>
      </c>
      <c r="J474" s="26" t="str">
        <f>IF(AND(Table2[[#This Row],[STF for ADV]],Table2[[#This Row],[PVP For ADV]],Table2[[#This Row],[On Website]],Table2[[#This Row],[Setup Team Speak]]="Yes"),"Yes","No")</f>
        <v>No</v>
      </c>
    </row>
    <row r="475" spans="2:10">
      <c r="B475" s="24">
        <f>Table1[[#This Row],[Character name]]</f>
        <v>0</v>
      </c>
      <c r="C475" s="25">
        <f>Table1[[#This Row],[At Handle]]</f>
        <v>0</v>
      </c>
      <c r="D475" s="25">
        <f>Table1[[#This Row],[Fleet Rank]]</f>
        <v>0</v>
      </c>
      <c r="E475" s="25">
        <f>Table1[[#This Row],[PVP For ADV]]</f>
        <v>0</v>
      </c>
      <c r="F475" s="25">
        <f>Table1[[#This Row],[STF Lead For ADV]]</f>
        <v>0</v>
      </c>
      <c r="G475" s="25" t="str">
        <f>IF(Table1[[#This Row],[LFC Still Needed For ADV]]&lt;0,"Yes","No")</f>
        <v>No</v>
      </c>
      <c r="H475">
        <f>Table1[[#This Row],[On Website]]</f>
        <v>0</v>
      </c>
      <c r="I475">
        <f>Table1[[#This Row],[Setup Team Speak]]</f>
        <v>0</v>
      </c>
      <c r="J475" s="26" t="str">
        <f>IF(AND(Table2[[#This Row],[STF for ADV]],Table2[[#This Row],[PVP For ADV]],Table2[[#This Row],[On Website]],Table2[[#This Row],[Setup Team Speak]]="Yes"),"Yes","No")</f>
        <v>No</v>
      </c>
    </row>
    <row r="476" spans="2:10">
      <c r="B476" s="24">
        <f>Table1[[#This Row],[Character name]]</f>
        <v>0</v>
      </c>
      <c r="C476" s="25">
        <f>Table1[[#This Row],[At Handle]]</f>
        <v>0</v>
      </c>
      <c r="D476" s="25">
        <f>Table1[[#This Row],[Fleet Rank]]</f>
        <v>0</v>
      </c>
      <c r="E476" s="25">
        <f>Table1[[#This Row],[PVP For ADV]]</f>
        <v>0</v>
      </c>
      <c r="F476" s="25">
        <f>Table1[[#This Row],[STF Lead For ADV]]</f>
        <v>0</v>
      </c>
      <c r="G476" s="25" t="str">
        <f>IF(Table1[[#This Row],[LFC Still Needed For ADV]]&lt;0,"Yes","No")</f>
        <v>No</v>
      </c>
      <c r="H476">
        <f>Table1[[#This Row],[On Website]]</f>
        <v>0</v>
      </c>
      <c r="I476">
        <f>Table1[[#This Row],[Setup Team Speak]]</f>
        <v>0</v>
      </c>
      <c r="J476" s="26" t="str">
        <f>IF(AND(Table2[[#This Row],[STF for ADV]],Table2[[#This Row],[PVP For ADV]],Table2[[#This Row],[On Website]],Table2[[#This Row],[Setup Team Speak]]="Yes"),"Yes","No")</f>
        <v>No</v>
      </c>
    </row>
    <row r="477" spans="2:10">
      <c r="B477" s="24">
        <f>Table1[[#This Row],[Character name]]</f>
        <v>0</v>
      </c>
      <c r="C477" s="25">
        <f>Table1[[#This Row],[At Handle]]</f>
        <v>0</v>
      </c>
      <c r="D477" s="25">
        <f>Table1[[#This Row],[Fleet Rank]]</f>
        <v>0</v>
      </c>
      <c r="E477" s="25">
        <f>Table1[[#This Row],[PVP For ADV]]</f>
        <v>0</v>
      </c>
      <c r="F477" s="25">
        <f>Table1[[#This Row],[STF Lead For ADV]]</f>
        <v>0</v>
      </c>
      <c r="G477" s="25" t="str">
        <f>IF(Table1[[#This Row],[LFC Still Needed For ADV]]&lt;0,"Yes","No")</f>
        <v>No</v>
      </c>
      <c r="H477">
        <f>Table1[[#This Row],[On Website]]</f>
        <v>0</v>
      </c>
      <c r="I477">
        <f>Table1[[#This Row],[Setup Team Speak]]</f>
        <v>0</v>
      </c>
      <c r="J477" s="26" t="str">
        <f>IF(AND(Table2[[#This Row],[STF for ADV]],Table2[[#This Row],[PVP For ADV]],Table2[[#This Row],[On Website]],Table2[[#This Row],[Setup Team Speak]]="Yes"),"Yes","No")</f>
        <v>No</v>
      </c>
    </row>
    <row r="478" spans="2:10">
      <c r="B478" s="24">
        <f>Table1[[#This Row],[Character name]]</f>
        <v>0</v>
      </c>
      <c r="C478" s="25">
        <f>Table1[[#This Row],[At Handle]]</f>
        <v>0</v>
      </c>
      <c r="D478" s="25">
        <f>Table1[[#This Row],[Fleet Rank]]</f>
        <v>0</v>
      </c>
      <c r="E478" s="25">
        <f>Table1[[#This Row],[PVP For ADV]]</f>
        <v>0</v>
      </c>
      <c r="F478" s="25">
        <f>Table1[[#This Row],[STF Lead For ADV]]</f>
        <v>0</v>
      </c>
      <c r="G478" s="25" t="str">
        <f>IF(Table1[[#This Row],[LFC Still Needed For ADV]]&lt;0,"Yes","No")</f>
        <v>No</v>
      </c>
      <c r="H478">
        <f>Table1[[#This Row],[On Website]]</f>
        <v>0</v>
      </c>
      <c r="I478">
        <f>Table1[[#This Row],[Setup Team Speak]]</f>
        <v>0</v>
      </c>
      <c r="J478" s="26" t="str">
        <f>IF(AND(Table2[[#This Row],[STF for ADV]],Table2[[#This Row],[PVP For ADV]],Table2[[#This Row],[On Website]],Table2[[#This Row],[Setup Team Speak]]="Yes"),"Yes","No")</f>
        <v>No</v>
      </c>
    </row>
    <row r="479" spans="2:10">
      <c r="B479" s="24">
        <f>Table1[[#This Row],[Character name]]</f>
        <v>0</v>
      </c>
      <c r="C479" s="25">
        <f>Table1[[#This Row],[At Handle]]</f>
        <v>0</v>
      </c>
      <c r="D479" s="25">
        <f>Table1[[#This Row],[Fleet Rank]]</f>
        <v>0</v>
      </c>
      <c r="E479" s="25">
        <f>Table1[[#This Row],[PVP For ADV]]</f>
        <v>0</v>
      </c>
      <c r="F479" s="25">
        <f>Table1[[#This Row],[STF Lead For ADV]]</f>
        <v>0</v>
      </c>
      <c r="G479" s="25" t="str">
        <f>IF(Table1[[#This Row],[LFC Still Needed For ADV]]&lt;0,"Yes","No")</f>
        <v>No</v>
      </c>
      <c r="H479">
        <f>Table1[[#This Row],[On Website]]</f>
        <v>0</v>
      </c>
      <c r="I479">
        <f>Table1[[#This Row],[Setup Team Speak]]</f>
        <v>0</v>
      </c>
      <c r="J479" s="26" t="str">
        <f>IF(AND(Table2[[#This Row],[STF for ADV]],Table2[[#This Row],[PVP For ADV]],Table2[[#This Row],[On Website]],Table2[[#This Row],[Setup Team Speak]]="Yes"),"Yes","No")</f>
        <v>No</v>
      </c>
    </row>
    <row r="480" spans="2:10">
      <c r="B480" s="24">
        <f>Table1[[#This Row],[Character name]]</f>
        <v>0</v>
      </c>
      <c r="C480" s="25">
        <f>Table1[[#This Row],[At Handle]]</f>
        <v>0</v>
      </c>
      <c r="D480" s="25">
        <f>Table1[[#This Row],[Fleet Rank]]</f>
        <v>0</v>
      </c>
      <c r="E480" s="25">
        <f>Table1[[#This Row],[PVP For ADV]]</f>
        <v>0</v>
      </c>
      <c r="F480" s="25">
        <f>Table1[[#This Row],[STF Lead For ADV]]</f>
        <v>0</v>
      </c>
      <c r="G480" s="25" t="str">
        <f>IF(Table1[[#This Row],[LFC Still Needed For ADV]]&lt;0,"Yes","No")</f>
        <v>No</v>
      </c>
      <c r="H480">
        <f>Table1[[#This Row],[On Website]]</f>
        <v>0</v>
      </c>
      <c r="I480">
        <f>Table1[[#This Row],[Setup Team Speak]]</f>
        <v>0</v>
      </c>
      <c r="J480" s="26" t="str">
        <f>IF(AND(Table2[[#This Row],[STF for ADV]],Table2[[#This Row],[PVP For ADV]],Table2[[#This Row],[On Website]],Table2[[#This Row],[Setup Team Speak]]="Yes"),"Yes","No")</f>
        <v>No</v>
      </c>
    </row>
    <row r="481" spans="2:10">
      <c r="B481" s="24">
        <f>Table1[[#This Row],[Character name]]</f>
        <v>0</v>
      </c>
      <c r="C481" s="25">
        <f>Table1[[#This Row],[At Handle]]</f>
        <v>0</v>
      </c>
      <c r="D481" s="25">
        <f>Table1[[#This Row],[Fleet Rank]]</f>
        <v>0</v>
      </c>
      <c r="E481" s="25">
        <f>Table1[[#This Row],[PVP For ADV]]</f>
        <v>0</v>
      </c>
      <c r="F481" s="25">
        <f>Table1[[#This Row],[STF Lead For ADV]]</f>
        <v>0</v>
      </c>
      <c r="G481" s="25" t="str">
        <f>IF(Table1[[#This Row],[LFC Still Needed For ADV]]&lt;0,"Yes","No")</f>
        <v>No</v>
      </c>
      <c r="H481">
        <f>Table1[[#This Row],[On Website]]</f>
        <v>0</v>
      </c>
      <c r="I481">
        <f>Table1[[#This Row],[Setup Team Speak]]</f>
        <v>0</v>
      </c>
      <c r="J481" s="26" t="str">
        <f>IF(AND(Table2[[#This Row],[STF for ADV]],Table2[[#This Row],[PVP For ADV]],Table2[[#This Row],[On Website]],Table2[[#This Row],[Setup Team Speak]]="Yes"),"Yes","No")</f>
        <v>No</v>
      </c>
    </row>
    <row r="482" spans="2:10">
      <c r="B482" s="24">
        <f>Table1[[#This Row],[Character name]]</f>
        <v>0</v>
      </c>
      <c r="C482" s="25">
        <f>Table1[[#This Row],[At Handle]]</f>
        <v>0</v>
      </c>
      <c r="D482" s="25">
        <f>Table1[[#This Row],[Fleet Rank]]</f>
        <v>0</v>
      </c>
      <c r="E482" s="25">
        <f>Table1[[#This Row],[PVP For ADV]]</f>
        <v>0</v>
      </c>
      <c r="F482" s="25">
        <f>Table1[[#This Row],[STF Lead For ADV]]</f>
        <v>0</v>
      </c>
      <c r="G482" s="25" t="str">
        <f>IF(Table1[[#This Row],[LFC Still Needed For ADV]]&lt;0,"Yes","No")</f>
        <v>No</v>
      </c>
      <c r="H482">
        <f>Table1[[#This Row],[On Website]]</f>
        <v>0</v>
      </c>
      <c r="I482">
        <f>Table1[[#This Row],[Setup Team Speak]]</f>
        <v>0</v>
      </c>
      <c r="J482" s="26" t="str">
        <f>IF(AND(Table2[[#This Row],[STF for ADV]],Table2[[#This Row],[PVP For ADV]],Table2[[#This Row],[On Website]],Table2[[#This Row],[Setup Team Speak]]="Yes"),"Yes","No")</f>
        <v>No</v>
      </c>
    </row>
    <row r="483" spans="2:10">
      <c r="B483" s="24">
        <f>Table1[[#This Row],[Character name]]</f>
        <v>0</v>
      </c>
      <c r="C483" s="25">
        <f>Table1[[#This Row],[At Handle]]</f>
        <v>0</v>
      </c>
      <c r="D483" s="25">
        <f>Table1[[#This Row],[Fleet Rank]]</f>
        <v>0</v>
      </c>
      <c r="E483" s="25">
        <f>Table1[[#This Row],[PVP For ADV]]</f>
        <v>0</v>
      </c>
      <c r="F483" s="25">
        <f>Table1[[#This Row],[STF Lead For ADV]]</f>
        <v>0</v>
      </c>
      <c r="G483" s="25" t="str">
        <f>IF(Table1[[#This Row],[LFC Still Needed For ADV]]&lt;0,"Yes","No")</f>
        <v>No</v>
      </c>
      <c r="H483">
        <f>Table1[[#This Row],[On Website]]</f>
        <v>0</v>
      </c>
      <c r="I483">
        <f>Table1[[#This Row],[Setup Team Speak]]</f>
        <v>0</v>
      </c>
      <c r="J483" s="26" t="str">
        <f>IF(AND(Table2[[#This Row],[STF for ADV]],Table2[[#This Row],[PVP For ADV]],Table2[[#This Row],[On Website]],Table2[[#This Row],[Setup Team Speak]]="Yes"),"Yes","No")</f>
        <v>No</v>
      </c>
    </row>
    <row r="484" spans="2:10">
      <c r="B484" s="24">
        <f>Table1[[#This Row],[Character name]]</f>
        <v>0</v>
      </c>
      <c r="C484" s="25">
        <f>Table1[[#This Row],[At Handle]]</f>
        <v>0</v>
      </c>
      <c r="D484" s="25">
        <f>Table1[[#This Row],[Fleet Rank]]</f>
        <v>0</v>
      </c>
      <c r="E484" s="25">
        <f>Table1[[#This Row],[PVP For ADV]]</f>
        <v>0</v>
      </c>
      <c r="F484" s="25">
        <f>Table1[[#This Row],[STF Lead For ADV]]</f>
        <v>0</v>
      </c>
      <c r="G484" s="25" t="str">
        <f>IF(Table1[[#This Row],[LFC Still Needed For ADV]]&lt;0,"Yes","No")</f>
        <v>No</v>
      </c>
      <c r="H484">
        <f>Table1[[#This Row],[On Website]]</f>
        <v>0</v>
      </c>
      <c r="I484">
        <f>Table1[[#This Row],[Setup Team Speak]]</f>
        <v>0</v>
      </c>
      <c r="J484" s="26" t="str">
        <f>IF(AND(Table2[[#This Row],[STF for ADV]],Table2[[#This Row],[PVP For ADV]],Table2[[#This Row],[On Website]],Table2[[#This Row],[Setup Team Speak]]="Yes"),"Yes","No")</f>
        <v>No</v>
      </c>
    </row>
    <row r="485" spans="2:10">
      <c r="B485" s="24">
        <f>Table1[[#This Row],[Character name]]</f>
        <v>0</v>
      </c>
      <c r="C485" s="25">
        <f>Table1[[#This Row],[At Handle]]</f>
        <v>0</v>
      </c>
      <c r="D485" s="25">
        <f>Table1[[#This Row],[Fleet Rank]]</f>
        <v>0</v>
      </c>
      <c r="E485" s="25">
        <f>Table1[[#This Row],[PVP For ADV]]</f>
        <v>0</v>
      </c>
      <c r="F485" s="25">
        <f>Table1[[#This Row],[STF Lead For ADV]]</f>
        <v>0</v>
      </c>
      <c r="G485" s="25" t="str">
        <f>IF(Table1[[#This Row],[LFC Still Needed For ADV]]&lt;0,"Yes","No")</f>
        <v>No</v>
      </c>
      <c r="H485">
        <f>Table1[[#This Row],[On Website]]</f>
        <v>0</v>
      </c>
      <c r="I485">
        <f>Table1[[#This Row],[Setup Team Speak]]</f>
        <v>0</v>
      </c>
      <c r="J485" s="26" t="str">
        <f>IF(AND(Table2[[#This Row],[STF for ADV]],Table2[[#This Row],[PVP For ADV]],Table2[[#This Row],[On Website]],Table2[[#This Row],[Setup Team Speak]]="Yes"),"Yes","No")</f>
        <v>No</v>
      </c>
    </row>
    <row r="486" spans="2:10">
      <c r="B486" s="24">
        <f>Table1[[#This Row],[Character name]]</f>
        <v>0</v>
      </c>
      <c r="C486" s="25">
        <f>Table1[[#This Row],[At Handle]]</f>
        <v>0</v>
      </c>
      <c r="D486" s="25">
        <f>Table1[[#This Row],[Fleet Rank]]</f>
        <v>0</v>
      </c>
      <c r="E486" s="25">
        <f>Table1[[#This Row],[PVP For ADV]]</f>
        <v>0</v>
      </c>
      <c r="F486" s="25">
        <f>Table1[[#This Row],[STF Lead For ADV]]</f>
        <v>0</v>
      </c>
      <c r="G486" s="25" t="str">
        <f>IF(Table1[[#This Row],[LFC Still Needed For ADV]]&lt;0,"Yes","No")</f>
        <v>No</v>
      </c>
      <c r="H486">
        <f>Table1[[#This Row],[On Website]]</f>
        <v>0</v>
      </c>
      <c r="I486">
        <f>Table1[[#This Row],[Setup Team Speak]]</f>
        <v>0</v>
      </c>
      <c r="J486" s="26" t="str">
        <f>IF(AND(Table2[[#This Row],[STF for ADV]],Table2[[#This Row],[PVP For ADV]],Table2[[#This Row],[On Website]],Table2[[#This Row],[Setup Team Speak]]="Yes"),"Yes","No")</f>
        <v>No</v>
      </c>
    </row>
    <row r="487" spans="2:10">
      <c r="B487" s="24">
        <f>Table1[[#This Row],[Character name]]</f>
        <v>0</v>
      </c>
      <c r="C487" s="25">
        <f>Table1[[#This Row],[At Handle]]</f>
        <v>0</v>
      </c>
      <c r="D487" s="25">
        <f>Table1[[#This Row],[Fleet Rank]]</f>
        <v>0</v>
      </c>
      <c r="E487" s="25">
        <f>Table1[[#This Row],[PVP For ADV]]</f>
        <v>0</v>
      </c>
      <c r="F487" s="25">
        <f>Table1[[#This Row],[STF Lead For ADV]]</f>
        <v>0</v>
      </c>
      <c r="G487" s="25" t="str">
        <f>IF(Table1[[#This Row],[LFC Still Needed For ADV]]&lt;0,"Yes","No")</f>
        <v>No</v>
      </c>
      <c r="H487">
        <f>Table1[[#This Row],[On Website]]</f>
        <v>0</v>
      </c>
      <c r="I487">
        <f>Table1[[#This Row],[Setup Team Speak]]</f>
        <v>0</v>
      </c>
      <c r="J487" s="26" t="str">
        <f>IF(AND(Table2[[#This Row],[STF for ADV]],Table2[[#This Row],[PVP For ADV]],Table2[[#This Row],[On Website]],Table2[[#This Row],[Setup Team Speak]]="Yes"),"Yes","No")</f>
        <v>No</v>
      </c>
    </row>
    <row r="488" spans="2:10">
      <c r="B488" s="24">
        <f>Table1[[#This Row],[Character name]]</f>
        <v>0</v>
      </c>
      <c r="C488" s="25">
        <f>Table1[[#This Row],[At Handle]]</f>
        <v>0</v>
      </c>
      <c r="D488" s="25">
        <f>Table1[[#This Row],[Fleet Rank]]</f>
        <v>0</v>
      </c>
      <c r="E488" s="25">
        <f>Table1[[#This Row],[PVP For ADV]]</f>
        <v>0</v>
      </c>
      <c r="F488" s="25">
        <f>Table1[[#This Row],[STF Lead For ADV]]</f>
        <v>0</v>
      </c>
      <c r="G488" s="25" t="str">
        <f>IF(Table1[[#This Row],[LFC Still Needed For ADV]]&lt;0,"Yes","No")</f>
        <v>No</v>
      </c>
      <c r="H488">
        <f>Table1[[#This Row],[On Website]]</f>
        <v>0</v>
      </c>
      <c r="I488">
        <f>Table1[[#This Row],[Setup Team Speak]]</f>
        <v>0</v>
      </c>
      <c r="J488" s="26" t="str">
        <f>IF(AND(Table2[[#This Row],[STF for ADV]],Table2[[#This Row],[PVP For ADV]],Table2[[#This Row],[On Website]],Table2[[#This Row],[Setup Team Speak]]="Yes"),"Yes","No")</f>
        <v>No</v>
      </c>
    </row>
    <row r="489" spans="2:10">
      <c r="B489" s="24">
        <f>Table1[[#This Row],[Character name]]</f>
        <v>0</v>
      </c>
      <c r="C489" s="25">
        <f>Table1[[#This Row],[At Handle]]</f>
        <v>0</v>
      </c>
      <c r="D489" s="25">
        <f>Table1[[#This Row],[Fleet Rank]]</f>
        <v>0</v>
      </c>
      <c r="E489" s="25">
        <f>Table1[[#This Row],[PVP For ADV]]</f>
        <v>0</v>
      </c>
      <c r="F489" s="25">
        <f>Table1[[#This Row],[STF Lead For ADV]]</f>
        <v>0</v>
      </c>
      <c r="G489" s="25" t="str">
        <f>IF(Table1[[#This Row],[LFC Still Needed For ADV]]&lt;0,"Yes","No")</f>
        <v>No</v>
      </c>
      <c r="H489">
        <f>Table1[[#This Row],[On Website]]</f>
        <v>0</v>
      </c>
      <c r="I489">
        <f>Table1[[#This Row],[Setup Team Speak]]</f>
        <v>0</v>
      </c>
      <c r="J489" s="26" t="str">
        <f>IF(AND(Table2[[#This Row],[STF for ADV]],Table2[[#This Row],[PVP For ADV]],Table2[[#This Row],[On Website]],Table2[[#This Row],[Setup Team Speak]]="Yes"),"Yes","No")</f>
        <v>No</v>
      </c>
    </row>
    <row r="490" spans="2:10">
      <c r="B490" s="24">
        <f>Table1[[#This Row],[Character name]]</f>
        <v>0</v>
      </c>
      <c r="C490" s="25">
        <f>Table1[[#This Row],[At Handle]]</f>
        <v>0</v>
      </c>
      <c r="D490" s="25">
        <f>Table1[[#This Row],[Fleet Rank]]</f>
        <v>0</v>
      </c>
      <c r="E490" s="25">
        <f>Table1[[#This Row],[PVP For ADV]]</f>
        <v>0</v>
      </c>
      <c r="F490" s="25">
        <f>Table1[[#This Row],[STF Lead For ADV]]</f>
        <v>0</v>
      </c>
      <c r="G490" s="25" t="str">
        <f>IF(Table1[[#This Row],[LFC Still Needed For ADV]]&lt;0,"Yes","No")</f>
        <v>No</v>
      </c>
      <c r="H490">
        <f>Table1[[#This Row],[On Website]]</f>
        <v>0</v>
      </c>
      <c r="I490">
        <f>Table1[[#This Row],[Setup Team Speak]]</f>
        <v>0</v>
      </c>
      <c r="J490" s="26" t="str">
        <f>IF(AND(Table2[[#This Row],[STF for ADV]],Table2[[#This Row],[PVP For ADV]],Table2[[#This Row],[On Website]],Table2[[#This Row],[Setup Team Speak]]="Yes"),"Yes","No")</f>
        <v>No</v>
      </c>
    </row>
    <row r="491" spans="2:10">
      <c r="B491" s="24">
        <f>Table1[[#This Row],[Character name]]</f>
        <v>0</v>
      </c>
      <c r="C491" s="25">
        <f>Table1[[#This Row],[At Handle]]</f>
        <v>0</v>
      </c>
      <c r="D491" s="25">
        <f>Table1[[#This Row],[Fleet Rank]]</f>
        <v>0</v>
      </c>
      <c r="E491" s="25">
        <f>Table1[[#This Row],[PVP For ADV]]</f>
        <v>0</v>
      </c>
      <c r="F491" s="25">
        <f>Table1[[#This Row],[STF Lead For ADV]]</f>
        <v>0</v>
      </c>
      <c r="G491" s="25" t="str">
        <f>IF(Table1[[#This Row],[LFC Still Needed For ADV]]&lt;0,"Yes","No")</f>
        <v>No</v>
      </c>
      <c r="H491">
        <f>Table1[[#This Row],[On Website]]</f>
        <v>0</v>
      </c>
      <c r="I491">
        <f>Table1[[#This Row],[Setup Team Speak]]</f>
        <v>0</v>
      </c>
      <c r="J491" s="26" t="str">
        <f>IF(AND(Table2[[#This Row],[STF for ADV]],Table2[[#This Row],[PVP For ADV]],Table2[[#This Row],[On Website]],Table2[[#This Row],[Setup Team Speak]]="Yes"),"Yes","No")</f>
        <v>No</v>
      </c>
    </row>
    <row r="492" spans="2:10">
      <c r="B492" s="24">
        <f>Table1[[#This Row],[Character name]]</f>
        <v>0</v>
      </c>
      <c r="C492" s="25">
        <f>Table1[[#This Row],[At Handle]]</f>
        <v>0</v>
      </c>
      <c r="D492" s="25">
        <f>Table1[[#This Row],[Fleet Rank]]</f>
        <v>0</v>
      </c>
      <c r="E492" s="25">
        <f>Table1[[#This Row],[PVP For ADV]]</f>
        <v>0</v>
      </c>
      <c r="F492" s="25">
        <f>Table1[[#This Row],[STF Lead For ADV]]</f>
        <v>0</v>
      </c>
      <c r="G492" s="25" t="str">
        <f>IF(Table1[[#This Row],[LFC Still Needed For ADV]]&lt;0,"Yes","No")</f>
        <v>No</v>
      </c>
      <c r="H492">
        <f>Table1[[#This Row],[On Website]]</f>
        <v>0</v>
      </c>
      <c r="I492">
        <f>Table1[[#This Row],[Setup Team Speak]]</f>
        <v>0</v>
      </c>
      <c r="J492" s="26" t="str">
        <f>IF(AND(Table2[[#This Row],[STF for ADV]],Table2[[#This Row],[PVP For ADV]],Table2[[#This Row],[On Website]],Table2[[#This Row],[Setup Team Speak]]="Yes"),"Yes","No")</f>
        <v>No</v>
      </c>
    </row>
    <row r="493" spans="2:10">
      <c r="B493" s="24">
        <f>Table1[[#This Row],[Character name]]</f>
        <v>0</v>
      </c>
      <c r="C493" s="25">
        <f>Table1[[#This Row],[At Handle]]</f>
        <v>0</v>
      </c>
      <c r="D493" s="25">
        <f>Table1[[#This Row],[Fleet Rank]]</f>
        <v>0</v>
      </c>
      <c r="E493" s="25">
        <f>Table1[[#This Row],[PVP For ADV]]</f>
        <v>0</v>
      </c>
      <c r="F493" s="25">
        <f>Table1[[#This Row],[STF Lead For ADV]]</f>
        <v>0</v>
      </c>
      <c r="G493" s="25" t="str">
        <f>IF(Table1[[#This Row],[LFC Still Needed For ADV]]&lt;0,"Yes","No")</f>
        <v>No</v>
      </c>
      <c r="H493">
        <f>Table1[[#This Row],[On Website]]</f>
        <v>0</v>
      </c>
      <c r="I493">
        <f>Table1[[#This Row],[Setup Team Speak]]</f>
        <v>0</v>
      </c>
      <c r="J493" s="26" t="str">
        <f>IF(AND(Table2[[#This Row],[STF for ADV]],Table2[[#This Row],[PVP For ADV]],Table2[[#This Row],[On Website]],Table2[[#This Row],[Setup Team Speak]]="Yes"),"Yes","No")</f>
        <v>No</v>
      </c>
    </row>
    <row r="494" spans="2:10">
      <c r="B494" s="24">
        <f>Table1[[#This Row],[Character name]]</f>
        <v>0</v>
      </c>
      <c r="C494" s="25">
        <f>Table1[[#This Row],[At Handle]]</f>
        <v>0</v>
      </c>
      <c r="D494" s="25">
        <f>Table1[[#This Row],[Fleet Rank]]</f>
        <v>0</v>
      </c>
      <c r="E494" s="25">
        <f>Table1[[#This Row],[PVP For ADV]]</f>
        <v>0</v>
      </c>
      <c r="F494" s="25">
        <f>Table1[[#This Row],[STF Lead For ADV]]</f>
        <v>0</v>
      </c>
      <c r="G494" s="25" t="str">
        <f>IF(Table1[[#This Row],[LFC Still Needed For ADV]]&lt;0,"Yes","No")</f>
        <v>No</v>
      </c>
      <c r="H494">
        <f>Table1[[#This Row],[On Website]]</f>
        <v>0</v>
      </c>
      <c r="I494">
        <f>Table1[[#This Row],[Setup Team Speak]]</f>
        <v>0</v>
      </c>
      <c r="J494" s="26" t="str">
        <f>IF(AND(Table2[[#This Row],[STF for ADV]],Table2[[#This Row],[PVP For ADV]],Table2[[#This Row],[On Website]],Table2[[#This Row],[Setup Team Speak]]="Yes"),"Yes","No")</f>
        <v>No</v>
      </c>
    </row>
    <row r="495" spans="2:10">
      <c r="B495" s="24">
        <f>Table1[[#This Row],[Character name]]</f>
        <v>0</v>
      </c>
      <c r="C495" s="25">
        <f>Table1[[#This Row],[At Handle]]</f>
        <v>0</v>
      </c>
      <c r="D495" s="25">
        <f>Table1[[#This Row],[Fleet Rank]]</f>
        <v>0</v>
      </c>
      <c r="E495" s="25">
        <f>Table1[[#This Row],[PVP For ADV]]</f>
        <v>0</v>
      </c>
      <c r="F495" s="25">
        <f>Table1[[#This Row],[STF Lead For ADV]]</f>
        <v>0</v>
      </c>
      <c r="G495" s="25" t="str">
        <f>IF(Table1[[#This Row],[LFC Still Needed For ADV]]&lt;0,"Yes","No")</f>
        <v>No</v>
      </c>
      <c r="H495">
        <f>Table1[[#This Row],[On Website]]</f>
        <v>0</v>
      </c>
      <c r="I495">
        <f>Table1[[#This Row],[Setup Team Speak]]</f>
        <v>0</v>
      </c>
      <c r="J495" s="26" t="str">
        <f>IF(AND(Table2[[#This Row],[STF for ADV]],Table2[[#This Row],[PVP For ADV]],Table2[[#This Row],[On Website]],Table2[[#This Row],[Setup Team Speak]]="Yes"),"Yes","No")</f>
        <v>No</v>
      </c>
    </row>
    <row r="496" spans="2:10">
      <c r="B496" s="24">
        <f>Table1[[#This Row],[Character name]]</f>
        <v>0</v>
      </c>
      <c r="C496" s="25">
        <f>Table1[[#This Row],[At Handle]]</f>
        <v>0</v>
      </c>
      <c r="D496" s="25">
        <f>Table1[[#This Row],[Fleet Rank]]</f>
        <v>0</v>
      </c>
      <c r="E496" s="25">
        <f>Table1[[#This Row],[PVP For ADV]]</f>
        <v>0</v>
      </c>
      <c r="F496" s="25">
        <f>Table1[[#This Row],[STF Lead For ADV]]</f>
        <v>0</v>
      </c>
      <c r="G496" s="25" t="str">
        <f>IF(Table1[[#This Row],[LFC Still Needed For ADV]]&lt;0,"Yes","No")</f>
        <v>No</v>
      </c>
      <c r="H496">
        <f>Table1[[#This Row],[On Website]]</f>
        <v>0</v>
      </c>
      <c r="I496">
        <f>Table1[[#This Row],[Setup Team Speak]]</f>
        <v>0</v>
      </c>
      <c r="J496" s="26" t="str">
        <f>IF(AND(Table2[[#This Row],[STF for ADV]],Table2[[#This Row],[PVP For ADV]],Table2[[#This Row],[On Website]],Table2[[#This Row],[Setup Team Speak]]="Yes"),"Yes","No")</f>
        <v>No</v>
      </c>
    </row>
    <row r="497" spans="2:10">
      <c r="B497" s="24">
        <f>Table1[[#This Row],[Character name]]</f>
        <v>0</v>
      </c>
      <c r="C497" s="25">
        <f>Table1[[#This Row],[At Handle]]</f>
        <v>0</v>
      </c>
      <c r="D497" s="25">
        <f>Table1[[#This Row],[Fleet Rank]]</f>
        <v>0</v>
      </c>
      <c r="E497" s="25">
        <f>Table1[[#This Row],[PVP For ADV]]</f>
        <v>0</v>
      </c>
      <c r="F497" s="25">
        <f>Table1[[#This Row],[STF Lead For ADV]]</f>
        <v>0</v>
      </c>
      <c r="G497" s="25" t="str">
        <f>IF(Table1[[#This Row],[LFC Still Needed For ADV]]&lt;0,"Yes","No")</f>
        <v>No</v>
      </c>
      <c r="H497">
        <f>Table1[[#This Row],[On Website]]</f>
        <v>0</v>
      </c>
      <c r="I497">
        <f>Table1[[#This Row],[Setup Team Speak]]</f>
        <v>0</v>
      </c>
      <c r="J497" s="26" t="str">
        <f>IF(AND(Table2[[#This Row],[STF for ADV]],Table2[[#This Row],[PVP For ADV]],Table2[[#This Row],[On Website]],Table2[[#This Row],[Setup Team Speak]]="Yes"),"Yes","No")</f>
        <v>No</v>
      </c>
    </row>
    <row r="498" spans="2:10">
      <c r="B498" s="24">
        <f>Table1[[#This Row],[Character name]]</f>
        <v>0</v>
      </c>
      <c r="C498" s="25">
        <f>Table1[[#This Row],[At Handle]]</f>
        <v>0</v>
      </c>
      <c r="D498" s="25">
        <f>Table1[[#This Row],[Fleet Rank]]</f>
        <v>0</v>
      </c>
      <c r="E498" s="25">
        <f>Table1[[#This Row],[PVP For ADV]]</f>
        <v>0</v>
      </c>
      <c r="F498" s="25">
        <f>Table1[[#This Row],[STF Lead For ADV]]</f>
        <v>0</v>
      </c>
      <c r="G498" s="25" t="str">
        <f>IF(Table1[[#This Row],[LFC Still Needed For ADV]]&lt;0,"Yes","No")</f>
        <v>No</v>
      </c>
      <c r="H498">
        <f>Table1[[#This Row],[On Website]]</f>
        <v>0</v>
      </c>
      <c r="I498">
        <f>Table1[[#This Row],[Setup Team Speak]]</f>
        <v>0</v>
      </c>
      <c r="J498" s="26" t="str">
        <f>IF(AND(Table2[[#This Row],[STF for ADV]],Table2[[#This Row],[PVP For ADV]],Table2[[#This Row],[On Website]],Table2[[#This Row],[Setup Team Speak]]="Yes"),"Yes","No")</f>
        <v>No</v>
      </c>
    </row>
    <row r="499" spans="2:10">
      <c r="B499" s="24">
        <f>Table1[[#This Row],[Character name]]</f>
        <v>0</v>
      </c>
      <c r="C499" s="25">
        <f>Table1[[#This Row],[At Handle]]</f>
        <v>0</v>
      </c>
      <c r="D499" s="25">
        <f>Table1[[#This Row],[Fleet Rank]]</f>
        <v>0</v>
      </c>
      <c r="E499" s="25">
        <f>Table1[[#This Row],[PVP For ADV]]</f>
        <v>0</v>
      </c>
      <c r="F499" s="25">
        <f>Table1[[#This Row],[STF Lead For ADV]]</f>
        <v>0</v>
      </c>
      <c r="G499" s="25" t="str">
        <f>IF(Table1[[#This Row],[LFC Still Needed For ADV]]&lt;0,"Yes","No")</f>
        <v>No</v>
      </c>
      <c r="H499">
        <f>Table1[[#This Row],[On Website]]</f>
        <v>0</v>
      </c>
      <c r="I499">
        <f>Table1[[#This Row],[Setup Team Speak]]</f>
        <v>0</v>
      </c>
      <c r="J499" s="26" t="str">
        <f>IF(AND(Table2[[#This Row],[STF for ADV]],Table2[[#This Row],[PVP For ADV]],Table2[[#This Row],[On Website]],Table2[[#This Row],[Setup Team Speak]]="Yes"),"Yes","No")</f>
        <v>No</v>
      </c>
    </row>
    <row r="500" spans="2:10">
      <c r="B500" s="24">
        <f>Table1[[#This Row],[Character name]]</f>
        <v>0</v>
      </c>
      <c r="C500" s="25">
        <f>Table1[[#This Row],[At Handle]]</f>
        <v>0</v>
      </c>
      <c r="D500" s="25">
        <f>Table1[[#This Row],[Fleet Rank]]</f>
        <v>0</v>
      </c>
      <c r="E500" s="25">
        <f>Table1[[#This Row],[PVP For ADV]]</f>
        <v>0</v>
      </c>
      <c r="F500" s="25">
        <f>Table1[[#This Row],[STF Lead For ADV]]</f>
        <v>0</v>
      </c>
      <c r="G500" s="25" t="str">
        <f>IF(Table1[[#This Row],[LFC Still Needed For ADV]]&lt;0,"Yes","No")</f>
        <v>No</v>
      </c>
      <c r="H500">
        <f>Table1[[#This Row],[On Website]]</f>
        <v>0</v>
      </c>
      <c r="I500">
        <f>Table1[[#This Row],[Setup Team Speak]]</f>
        <v>0</v>
      </c>
      <c r="J500" s="26" t="str">
        <f>IF(AND(Table2[[#This Row],[STF for ADV]],Table2[[#This Row],[PVP For ADV]],Table2[[#This Row],[On Website]],Table2[[#This Row],[Setup Team Speak]]="Yes"),"Yes","No")</f>
        <v>No</v>
      </c>
    </row>
    <row r="501" spans="2:10">
      <c r="B501" s="24">
        <f>Table1[[#This Row],[Character name]]</f>
        <v>0</v>
      </c>
      <c r="C501" s="25">
        <f>Table1[[#This Row],[At Handle]]</f>
        <v>0</v>
      </c>
      <c r="D501" s="25">
        <f>Table1[[#This Row],[Fleet Rank]]</f>
        <v>0</v>
      </c>
      <c r="E501" s="25">
        <f>Table1[[#This Row],[PVP For ADV]]</f>
        <v>0</v>
      </c>
      <c r="F501" s="25">
        <f>Table1[[#This Row],[STF Lead For ADV]]</f>
        <v>0</v>
      </c>
      <c r="G501" s="25" t="str">
        <f>IF(Table1[[#This Row],[LFC Still Needed For ADV]]&lt;0,"Yes","No")</f>
        <v>No</v>
      </c>
      <c r="H501">
        <f>Table1[[#This Row],[On Website]]</f>
        <v>0</v>
      </c>
      <c r="I501">
        <f>Table1[[#This Row],[Setup Team Speak]]</f>
        <v>0</v>
      </c>
      <c r="J501" s="26" t="str">
        <f>IF(AND(Table2[[#This Row],[STF for ADV]],Table2[[#This Row],[PVP For ADV]],Table2[[#This Row],[On Website]],Table2[[#This Row],[Setup Team Speak]]="Yes"),"Yes","No")</f>
        <v>No</v>
      </c>
    </row>
    <row r="502" spans="2:10">
      <c r="B502" s="24">
        <f>Table1[[#This Row],[Character name]]</f>
        <v>0</v>
      </c>
      <c r="C502" s="25">
        <f>Table1[[#This Row],[At Handle]]</f>
        <v>0</v>
      </c>
      <c r="D502" s="25">
        <f>Table1[[#This Row],[Fleet Rank]]</f>
        <v>0</v>
      </c>
      <c r="E502" s="25">
        <f>Table1[[#This Row],[PVP For ADV]]</f>
        <v>0</v>
      </c>
      <c r="F502" s="25">
        <f>Table1[[#This Row],[STF Lead For ADV]]</f>
        <v>0</v>
      </c>
      <c r="G502" s="25" t="str">
        <f>IF(Table1[[#This Row],[LFC Still Needed For ADV]]&lt;0,"Yes","No")</f>
        <v>No</v>
      </c>
      <c r="H502">
        <f>Table1[[#This Row],[On Website]]</f>
        <v>0</v>
      </c>
      <c r="I502">
        <f>Table1[[#This Row],[Setup Team Speak]]</f>
        <v>0</v>
      </c>
      <c r="J502" s="26" t="str">
        <f>IF(AND(Table2[[#This Row],[STF for ADV]],Table2[[#This Row],[PVP For ADV]],Table2[[#This Row],[On Website]],Table2[[#This Row],[Setup Team Speak]]="Yes"),"Yes","No")</f>
        <v>No</v>
      </c>
    </row>
    <row r="503" spans="2:10">
      <c r="B503" s="24">
        <f>Table1[[#This Row],[Character name]]</f>
        <v>0</v>
      </c>
      <c r="C503" s="25">
        <f>Table1[[#This Row],[At Handle]]</f>
        <v>0</v>
      </c>
      <c r="D503" s="25">
        <f>Table1[[#This Row],[Fleet Rank]]</f>
        <v>0</v>
      </c>
      <c r="E503" s="25">
        <f>Table1[[#This Row],[PVP For ADV]]</f>
        <v>0</v>
      </c>
      <c r="F503" s="25">
        <f>Table1[[#This Row],[STF Lead For ADV]]</f>
        <v>0</v>
      </c>
      <c r="G503" s="25" t="str">
        <f>IF(Table1[[#This Row],[LFC Still Needed For ADV]]&lt;0,"Yes","No")</f>
        <v>No</v>
      </c>
      <c r="H503">
        <f>Table1[[#This Row],[On Website]]</f>
        <v>0</v>
      </c>
      <c r="I503">
        <f>Table1[[#This Row],[Setup Team Speak]]</f>
        <v>0</v>
      </c>
      <c r="J503" s="26" t="str">
        <f>IF(AND(Table2[[#This Row],[STF for ADV]],Table2[[#This Row],[PVP For ADV]],Table2[[#This Row],[On Website]],Table2[[#This Row],[Setup Team Speak]]="Yes"),"Yes","No")</f>
        <v>No</v>
      </c>
    </row>
    <row r="504" spans="2:10">
      <c r="B504" s="24">
        <f>Table1[[#This Row],[Character name]]</f>
        <v>0</v>
      </c>
      <c r="C504" s="25">
        <f>Table1[[#This Row],[At Handle]]</f>
        <v>0</v>
      </c>
      <c r="D504" s="25">
        <f>Table1[[#This Row],[Fleet Rank]]</f>
        <v>0</v>
      </c>
      <c r="E504" s="25">
        <f>Table1[[#This Row],[PVP For ADV]]</f>
        <v>0</v>
      </c>
      <c r="F504" s="25">
        <f>Table1[[#This Row],[STF Lead For ADV]]</f>
        <v>0</v>
      </c>
      <c r="G504" s="25" t="str">
        <f>IF(Table1[[#This Row],[LFC Still Needed For ADV]]&lt;0,"Yes","No")</f>
        <v>No</v>
      </c>
      <c r="H504">
        <f>Table1[[#This Row],[On Website]]</f>
        <v>0</v>
      </c>
      <c r="I504">
        <f>Table1[[#This Row],[Setup Team Speak]]</f>
        <v>0</v>
      </c>
      <c r="J504" s="26" t="str">
        <f>IF(AND(Table2[[#This Row],[STF for ADV]],Table2[[#This Row],[PVP For ADV]],Table2[[#This Row],[On Website]],Table2[[#This Row],[Setup Team Speak]]="Yes"),"Yes","No")</f>
        <v>No</v>
      </c>
    </row>
    <row r="505" spans="2:10">
      <c r="B505" s="24">
        <f>Table1[[#This Row],[Character name]]</f>
        <v>0</v>
      </c>
      <c r="C505" s="25">
        <f>Table1[[#This Row],[At Handle]]</f>
        <v>0</v>
      </c>
      <c r="D505" s="25">
        <f>Table1[[#This Row],[Fleet Rank]]</f>
        <v>0</v>
      </c>
      <c r="E505" s="25">
        <f>Table1[[#This Row],[PVP For ADV]]</f>
        <v>0</v>
      </c>
      <c r="F505" s="25">
        <f>Table1[[#This Row],[STF Lead For ADV]]</f>
        <v>0</v>
      </c>
      <c r="G505" s="25" t="str">
        <f>IF(Table1[[#This Row],[LFC Still Needed For ADV]]&lt;0,"Yes","No")</f>
        <v>No</v>
      </c>
      <c r="H505">
        <f>Table1[[#This Row],[On Website]]</f>
        <v>0</v>
      </c>
      <c r="I505">
        <f>Table1[[#This Row],[Setup Team Speak]]</f>
        <v>0</v>
      </c>
      <c r="J505" s="26" t="str">
        <f>IF(AND(Table2[[#This Row],[STF for ADV]],Table2[[#This Row],[PVP For ADV]],Table2[[#This Row],[On Website]],Table2[[#This Row],[Setup Team Speak]]="Yes"),"Yes","No")</f>
        <v>No</v>
      </c>
    </row>
    <row r="506" spans="2:10">
      <c r="B506" s="24">
        <f>Table1[[#This Row],[Character name]]</f>
        <v>0</v>
      </c>
      <c r="C506" s="25">
        <f>Table1[[#This Row],[At Handle]]</f>
        <v>0</v>
      </c>
      <c r="D506" s="25">
        <f>Table1[[#This Row],[Fleet Rank]]</f>
        <v>0</v>
      </c>
      <c r="E506" s="25">
        <f>Table1[[#This Row],[PVP For ADV]]</f>
        <v>0</v>
      </c>
      <c r="F506" s="25">
        <f>Table1[[#This Row],[STF Lead For ADV]]</f>
        <v>0</v>
      </c>
      <c r="G506" s="25" t="str">
        <f>IF(Table1[[#This Row],[LFC Still Needed For ADV]]&lt;0,"Yes","No")</f>
        <v>No</v>
      </c>
      <c r="H506">
        <f>Table1[[#This Row],[On Website]]</f>
        <v>0</v>
      </c>
      <c r="I506">
        <f>Table1[[#This Row],[Setup Team Speak]]</f>
        <v>0</v>
      </c>
      <c r="J506" s="26" t="str">
        <f>IF(AND(Table2[[#This Row],[STF for ADV]],Table2[[#This Row],[PVP For ADV]],Table2[[#This Row],[On Website]],Table2[[#This Row],[Setup Team Speak]]="Yes"),"Yes","No")</f>
        <v>No</v>
      </c>
    </row>
    <row r="507" spans="2:10">
      <c r="B507" s="24">
        <f>Table1[[#This Row],[Character name]]</f>
        <v>0</v>
      </c>
      <c r="C507" s="25">
        <f>Table1[[#This Row],[At Handle]]</f>
        <v>0</v>
      </c>
      <c r="D507" s="25">
        <f>Table1[[#This Row],[Fleet Rank]]</f>
        <v>0</v>
      </c>
      <c r="E507" s="25">
        <f>Table1[[#This Row],[PVP For ADV]]</f>
        <v>0</v>
      </c>
      <c r="F507" s="25">
        <f>Table1[[#This Row],[STF Lead For ADV]]</f>
        <v>0</v>
      </c>
      <c r="G507" s="25" t="str">
        <f>IF(Table1[[#This Row],[LFC Still Needed For ADV]]&lt;0,"Yes","No")</f>
        <v>No</v>
      </c>
      <c r="H507">
        <f>Table1[[#This Row],[On Website]]</f>
        <v>0</v>
      </c>
      <c r="I507">
        <f>Table1[[#This Row],[Setup Team Speak]]</f>
        <v>0</v>
      </c>
      <c r="J507" s="26" t="str">
        <f>IF(AND(Table2[[#This Row],[STF for ADV]],Table2[[#This Row],[PVP For ADV]],Table2[[#This Row],[On Website]],Table2[[#This Row],[Setup Team Speak]]="Yes"),"Yes","No")</f>
        <v>No</v>
      </c>
    </row>
    <row r="508" spans="2:10">
      <c r="B508" s="24">
        <f>Table1[[#This Row],[Character name]]</f>
        <v>0</v>
      </c>
      <c r="C508" s="25">
        <f>Table1[[#This Row],[At Handle]]</f>
        <v>0</v>
      </c>
      <c r="D508" s="25">
        <f>Table1[[#This Row],[Fleet Rank]]</f>
        <v>0</v>
      </c>
      <c r="E508" s="25">
        <f>Table1[[#This Row],[PVP For ADV]]</f>
        <v>0</v>
      </c>
      <c r="F508" s="25">
        <f>Table1[[#This Row],[STF Lead For ADV]]</f>
        <v>0</v>
      </c>
      <c r="G508" s="25" t="str">
        <f>IF(Table1[[#This Row],[LFC Still Needed For ADV]]&lt;0,"Yes","No")</f>
        <v>No</v>
      </c>
      <c r="H508">
        <f>Table1[[#This Row],[On Website]]</f>
        <v>0</v>
      </c>
      <c r="I508">
        <f>Table1[[#This Row],[Setup Team Speak]]</f>
        <v>0</v>
      </c>
      <c r="J508" s="26" t="str">
        <f>IF(AND(Table2[[#This Row],[STF for ADV]],Table2[[#This Row],[PVP For ADV]],Table2[[#This Row],[On Website]],Table2[[#This Row],[Setup Team Speak]]="Yes"),"Yes","No")</f>
        <v>No</v>
      </c>
    </row>
    <row r="509" spans="2:10">
      <c r="B509" s="24">
        <f>Table1[[#This Row],[Character name]]</f>
        <v>0</v>
      </c>
      <c r="C509" s="25">
        <f>Table1[[#This Row],[At Handle]]</f>
        <v>0</v>
      </c>
      <c r="D509" s="25">
        <f>Table1[[#This Row],[Fleet Rank]]</f>
        <v>0</v>
      </c>
      <c r="E509" s="25">
        <f>Table1[[#This Row],[PVP For ADV]]</f>
        <v>0</v>
      </c>
      <c r="F509" s="25">
        <f>Table1[[#This Row],[STF Lead For ADV]]</f>
        <v>0</v>
      </c>
      <c r="G509" s="25" t="str">
        <f>IF(Table1[[#This Row],[LFC Still Needed For ADV]]&lt;0,"Yes","No")</f>
        <v>No</v>
      </c>
      <c r="H509">
        <f>Table1[[#This Row],[On Website]]</f>
        <v>0</v>
      </c>
      <c r="I509">
        <f>Table1[[#This Row],[Setup Team Speak]]</f>
        <v>0</v>
      </c>
      <c r="J509" s="26" t="str">
        <f>IF(AND(Table2[[#This Row],[STF for ADV]],Table2[[#This Row],[PVP For ADV]],Table2[[#This Row],[On Website]],Table2[[#This Row],[Setup Team Speak]]="Yes"),"Yes","No")</f>
        <v>No</v>
      </c>
    </row>
    <row r="510" spans="2:10">
      <c r="B510" s="24">
        <f>Table1[[#This Row],[Character name]]</f>
        <v>0</v>
      </c>
      <c r="C510" s="25">
        <f>Table1[[#This Row],[At Handle]]</f>
        <v>0</v>
      </c>
      <c r="D510" s="25">
        <f>Table1[[#This Row],[Fleet Rank]]</f>
        <v>0</v>
      </c>
      <c r="E510" s="25">
        <f>Table1[[#This Row],[PVP For ADV]]</f>
        <v>0</v>
      </c>
      <c r="F510" s="25">
        <f>Table1[[#This Row],[STF Lead For ADV]]</f>
        <v>0</v>
      </c>
      <c r="G510" s="25" t="str">
        <f>IF(Table1[[#This Row],[LFC Still Needed For ADV]]&lt;0,"Yes","No")</f>
        <v>No</v>
      </c>
      <c r="H510">
        <f>Table1[[#This Row],[On Website]]</f>
        <v>0</v>
      </c>
      <c r="I510">
        <f>Table1[[#This Row],[Setup Team Speak]]</f>
        <v>0</v>
      </c>
      <c r="J510" s="26" t="str">
        <f>IF(AND(Table2[[#This Row],[STF for ADV]],Table2[[#This Row],[PVP For ADV]],Table2[[#This Row],[On Website]],Table2[[#This Row],[Setup Team Speak]]="Yes"),"Yes","No")</f>
        <v>No</v>
      </c>
    </row>
    <row r="511" spans="2:10">
      <c r="B511" s="24">
        <f>Table1[[#This Row],[Character name]]</f>
        <v>0</v>
      </c>
      <c r="C511" s="25">
        <f>Table1[[#This Row],[At Handle]]</f>
        <v>0</v>
      </c>
      <c r="D511" s="25">
        <f>Table1[[#This Row],[Fleet Rank]]</f>
        <v>0</v>
      </c>
      <c r="E511" s="25">
        <f>Table1[[#This Row],[PVP For ADV]]</f>
        <v>0</v>
      </c>
      <c r="F511" s="25">
        <f>Table1[[#This Row],[STF Lead For ADV]]</f>
        <v>0</v>
      </c>
      <c r="G511" s="25" t="str">
        <f>IF(Table1[[#This Row],[LFC Still Needed For ADV]]&lt;0,"Yes","No")</f>
        <v>No</v>
      </c>
      <c r="H511">
        <f>Table1[[#This Row],[On Website]]</f>
        <v>0</v>
      </c>
      <c r="I511">
        <f>Table1[[#This Row],[Setup Team Speak]]</f>
        <v>0</v>
      </c>
      <c r="J511" s="26" t="str">
        <f>IF(AND(Table2[[#This Row],[STF for ADV]],Table2[[#This Row],[PVP For ADV]],Table2[[#This Row],[On Website]],Table2[[#This Row],[Setup Team Speak]]="Yes"),"Yes","No")</f>
        <v>No</v>
      </c>
    </row>
    <row r="512" spans="2:10">
      <c r="B512" s="24">
        <f>Table1[[#This Row],[Character name]]</f>
        <v>0</v>
      </c>
      <c r="C512" s="25">
        <f>Table1[[#This Row],[At Handle]]</f>
        <v>0</v>
      </c>
      <c r="D512" s="25">
        <f>Table1[[#This Row],[Fleet Rank]]</f>
        <v>0</v>
      </c>
      <c r="E512" s="25">
        <f>Table1[[#This Row],[PVP For ADV]]</f>
        <v>0</v>
      </c>
      <c r="F512" s="25">
        <f>Table1[[#This Row],[STF Lead For ADV]]</f>
        <v>0</v>
      </c>
      <c r="G512" s="25" t="str">
        <f>IF(Table1[[#This Row],[LFC Still Needed For ADV]]&lt;0,"Yes","No")</f>
        <v>No</v>
      </c>
      <c r="H512">
        <f>Table1[[#This Row],[On Website]]</f>
        <v>0</v>
      </c>
      <c r="I512">
        <f>Table1[[#This Row],[Setup Team Speak]]</f>
        <v>0</v>
      </c>
      <c r="J512" s="26" t="str">
        <f>IF(AND(Table2[[#This Row],[STF for ADV]],Table2[[#This Row],[PVP For ADV]],Table2[[#This Row],[On Website]],Table2[[#This Row],[Setup Team Speak]]="Yes"),"Yes","No")</f>
        <v>No</v>
      </c>
    </row>
    <row r="513" spans="2:10">
      <c r="B513" s="24">
        <f>Table1[[#This Row],[Character name]]</f>
        <v>0</v>
      </c>
      <c r="C513" s="25">
        <f>Table1[[#This Row],[At Handle]]</f>
        <v>0</v>
      </c>
      <c r="D513" s="25">
        <f>Table1[[#This Row],[Fleet Rank]]</f>
        <v>0</v>
      </c>
      <c r="E513" s="25">
        <f>Table1[[#This Row],[PVP For ADV]]</f>
        <v>0</v>
      </c>
      <c r="F513" s="25">
        <f>Table1[[#This Row],[STF Lead For ADV]]</f>
        <v>0</v>
      </c>
      <c r="G513" s="25" t="str">
        <f>IF(Table1[[#This Row],[LFC Still Needed For ADV]]&lt;0,"Yes","No")</f>
        <v>No</v>
      </c>
      <c r="H513">
        <f>Table1[[#This Row],[On Website]]</f>
        <v>0</v>
      </c>
      <c r="I513">
        <f>Table1[[#This Row],[Setup Team Speak]]</f>
        <v>0</v>
      </c>
      <c r="J513" s="26" t="str">
        <f>IF(AND(Table2[[#This Row],[STF for ADV]],Table2[[#This Row],[PVP For ADV]],Table2[[#This Row],[On Website]],Table2[[#This Row],[Setup Team Speak]]="Yes"),"Yes","No")</f>
        <v>No</v>
      </c>
    </row>
    <row r="514" spans="2:10">
      <c r="B514" s="24">
        <f>Table1[[#This Row],[Character name]]</f>
        <v>0</v>
      </c>
      <c r="C514" s="25">
        <f>Table1[[#This Row],[At Handle]]</f>
        <v>0</v>
      </c>
      <c r="D514" s="25">
        <f>Table1[[#This Row],[Fleet Rank]]</f>
        <v>0</v>
      </c>
      <c r="E514" s="25">
        <f>Table1[[#This Row],[PVP For ADV]]</f>
        <v>0</v>
      </c>
      <c r="F514" s="25">
        <f>Table1[[#This Row],[STF Lead For ADV]]</f>
        <v>0</v>
      </c>
      <c r="G514" s="25" t="str">
        <f>IF(Table1[[#This Row],[LFC Still Needed For ADV]]&lt;0,"Yes","No")</f>
        <v>No</v>
      </c>
      <c r="H514">
        <f>Table1[[#This Row],[On Website]]</f>
        <v>0</v>
      </c>
      <c r="I514">
        <f>Table1[[#This Row],[Setup Team Speak]]</f>
        <v>0</v>
      </c>
      <c r="J514" s="26" t="str">
        <f>IF(AND(Table2[[#This Row],[STF for ADV]],Table2[[#This Row],[PVP For ADV]],Table2[[#This Row],[On Website]],Table2[[#This Row],[Setup Team Speak]]="Yes"),"Yes","No")</f>
        <v>No</v>
      </c>
    </row>
    <row r="515" spans="2:10">
      <c r="B515" s="24">
        <f>Table1[[#This Row],[Character name]]</f>
        <v>0</v>
      </c>
      <c r="C515" s="25">
        <f>Table1[[#This Row],[At Handle]]</f>
        <v>0</v>
      </c>
      <c r="D515" s="25">
        <f>Table1[[#This Row],[Fleet Rank]]</f>
        <v>0</v>
      </c>
      <c r="E515" s="25">
        <f>Table1[[#This Row],[PVP For ADV]]</f>
        <v>0</v>
      </c>
      <c r="F515" s="25">
        <f>Table1[[#This Row],[STF Lead For ADV]]</f>
        <v>0</v>
      </c>
      <c r="G515" s="25" t="str">
        <f>IF(Table1[[#This Row],[LFC Still Needed For ADV]]&lt;0,"Yes","No")</f>
        <v>No</v>
      </c>
      <c r="H515">
        <f>Table1[[#This Row],[On Website]]</f>
        <v>0</v>
      </c>
      <c r="I515">
        <f>Table1[[#This Row],[Setup Team Speak]]</f>
        <v>0</v>
      </c>
      <c r="J515" s="26" t="str">
        <f>IF(AND(Table2[[#This Row],[STF for ADV]],Table2[[#This Row],[PVP For ADV]],Table2[[#This Row],[On Website]],Table2[[#This Row],[Setup Team Speak]]="Yes"),"Yes","No")</f>
        <v>No</v>
      </c>
    </row>
    <row r="516" spans="2:10">
      <c r="B516" s="24">
        <f>Table1[[#This Row],[Character name]]</f>
        <v>0</v>
      </c>
      <c r="C516" s="25">
        <f>Table1[[#This Row],[At Handle]]</f>
        <v>0</v>
      </c>
      <c r="D516" s="25">
        <f>Table1[[#This Row],[Fleet Rank]]</f>
        <v>0</v>
      </c>
      <c r="E516" s="25">
        <f>Table1[[#This Row],[PVP For ADV]]</f>
        <v>0</v>
      </c>
      <c r="F516" s="25">
        <f>Table1[[#This Row],[STF Lead For ADV]]</f>
        <v>0</v>
      </c>
      <c r="G516" s="25" t="str">
        <f>IF(Table1[[#This Row],[LFC Still Needed For ADV]]&lt;0,"Yes","No")</f>
        <v>No</v>
      </c>
      <c r="H516">
        <f>Table1[[#This Row],[On Website]]</f>
        <v>0</v>
      </c>
      <c r="I516">
        <f>Table1[[#This Row],[Setup Team Speak]]</f>
        <v>0</v>
      </c>
      <c r="J516" s="26" t="str">
        <f>IF(AND(Table2[[#This Row],[STF for ADV]],Table2[[#This Row],[PVP For ADV]],Table2[[#This Row],[On Website]],Table2[[#This Row],[Setup Team Speak]]="Yes"),"Yes","No")</f>
        <v>No</v>
      </c>
    </row>
    <row r="517" spans="2:10">
      <c r="B517" s="24">
        <f>Table1[[#This Row],[Character name]]</f>
        <v>0</v>
      </c>
      <c r="C517" s="25">
        <f>Table1[[#This Row],[At Handle]]</f>
        <v>0</v>
      </c>
      <c r="D517" s="25">
        <f>Table1[[#This Row],[Fleet Rank]]</f>
        <v>0</v>
      </c>
      <c r="E517" s="25">
        <f>Table1[[#This Row],[PVP For ADV]]</f>
        <v>0</v>
      </c>
      <c r="F517" s="25">
        <f>Table1[[#This Row],[STF Lead For ADV]]</f>
        <v>0</v>
      </c>
      <c r="G517" s="25" t="str">
        <f>IF(Table1[[#This Row],[LFC Still Needed For ADV]]&lt;0,"Yes","No")</f>
        <v>No</v>
      </c>
      <c r="H517">
        <f>Table1[[#This Row],[On Website]]</f>
        <v>0</v>
      </c>
      <c r="I517">
        <f>Table1[[#This Row],[Setup Team Speak]]</f>
        <v>0</v>
      </c>
      <c r="J517" s="26" t="str">
        <f>IF(AND(Table2[[#This Row],[STF for ADV]],Table2[[#This Row],[PVP For ADV]],Table2[[#This Row],[On Website]],Table2[[#This Row],[Setup Team Speak]]="Yes"),"Yes","No")</f>
        <v>No</v>
      </c>
    </row>
    <row r="518" spans="2:10">
      <c r="B518" s="24">
        <f>Table1[[#This Row],[Character name]]</f>
        <v>0</v>
      </c>
      <c r="C518" s="25">
        <f>Table1[[#This Row],[At Handle]]</f>
        <v>0</v>
      </c>
      <c r="D518" s="25">
        <f>Table1[[#This Row],[Fleet Rank]]</f>
        <v>0</v>
      </c>
      <c r="E518" s="25">
        <f>Table1[[#This Row],[PVP For ADV]]</f>
        <v>0</v>
      </c>
      <c r="F518" s="25">
        <f>Table1[[#This Row],[STF Lead For ADV]]</f>
        <v>0</v>
      </c>
      <c r="G518" s="25" t="str">
        <f>IF(Table1[[#This Row],[LFC Still Needed For ADV]]&lt;0,"Yes","No")</f>
        <v>No</v>
      </c>
      <c r="H518">
        <f>Table1[[#This Row],[On Website]]</f>
        <v>0</v>
      </c>
      <c r="I518">
        <f>Table1[[#This Row],[Setup Team Speak]]</f>
        <v>0</v>
      </c>
      <c r="J518" s="26" t="str">
        <f>IF(AND(Table2[[#This Row],[STF for ADV]],Table2[[#This Row],[PVP For ADV]],Table2[[#This Row],[On Website]],Table2[[#This Row],[Setup Team Speak]]="Yes"),"Yes","No")</f>
        <v>No</v>
      </c>
    </row>
    <row r="519" spans="2:10">
      <c r="B519" s="24">
        <f>Table1[[#This Row],[Character name]]</f>
        <v>0</v>
      </c>
      <c r="C519" s="25">
        <f>Table1[[#This Row],[At Handle]]</f>
        <v>0</v>
      </c>
      <c r="D519" s="25">
        <f>Table1[[#This Row],[Fleet Rank]]</f>
        <v>0</v>
      </c>
      <c r="E519" s="25">
        <f>Table1[[#This Row],[PVP For ADV]]</f>
        <v>0</v>
      </c>
      <c r="F519" s="25">
        <f>Table1[[#This Row],[STF Lead For ADV]]</f>
        <v>0</v>
      </c>
      <c r="G519" s="25" t="str">
        <f>IF(Table1[[#This Row],[LFC Still Needed For ADV]]&lt;0,"Yes","No")</f>
        <v>No</v>
      </c>
      <c r="H519">
        <f>Table1[[#This Row],[On Website]]</f>
        <v>0</v>
      </c>
      <c r="I519">
        <f>Table1[[#This Row],[Setup Team Speak]]</f>
        <v>0</v>
      </c>
      <c r="J519" s="26" t="str">
        <f>IF(AND(Table2[[#This Row],[STF for ADV]],Table2[[#This Row],[PVP For ADV]],Table2[[#This Row],[On Website]],Table2[[#This Row],[Setup Team Speak]]="Yes"),"Yes","No")</f>
        <v>No</v>
      </c>
    </row>
    <row r="520" spans="2:10">
      <c r="B520" s="24">
        <f>Table1[[#This Row],[Character name]]</f>
        <v>0</v>
      </c>
      <c r="C520" s="25">
        <f>Table1[[#This Row],[At Handle]]</f>
        <v>0</v>
      </c>
      <c r="D520" s="25">
        <f>Table1[[#This Row],[Fleet Rank]]</f>
        <v>0</v>
      </c>
      <c r="E520" s="25">
        <f>Table1[[#This Row],[PVP For ADV]]</f>
        <v>0</v>
      </c>
      <c r="F520" s="25">
        <f>Table1[[#This Row],[STF Lead For ADV]]</f>
        <v>0</v>
      </c>
      <c r="G520" s="25" t="str">
        <f>IF(Table1[[#This Row],[LFC Still Needed For ADV]]&lt;0,"Yes","No")</f>
        <v>No</v>
      </c>
      <c r="H520">
        <f>Table1[[#This Row],[On Website]]</f>
        <v>0</v>
      </c>
      <c r="I520">
        <f>Table1[[#This Row],[Setup Team Speak]]</f>
        <v>0</v>
      </c>
      <c r="J520" s="26" t="str">
        <f>IF(AND(Table2[[#This Row],[STF for ADV]],Table2[[#This Row],[PVP For ADV]],Table2[[#This Row],[On Website]],Table2[[#This Row],[Setup Team Speak]]="Yes"),"Yes","No")</f>
        <v>No</v>
      </c>
    </row>
    <row r="521" spans="2:10">
      <c r="B521" s="24">
        <f>Table1[[#This Row],[Character name]]</f>
        <v>0</v>
      </c>
      <c r="C521" s="25">
        <f>Table1[[#This Row],[At Handle]]</f>
        <v>0</v>
      </c>
      <c r="D521" s="25">
        <f>Table1[[#This Row],[Fleet Rank]]</f>
        <v>0</v>
      </c>
      <c r="E521" s="25">
        <f>Table1[[#This Row],[PVP For ADV]]</f>
        <v>0</v>
      </c>
      <c r="F521" s="25">
        <f>Table1[[#This Row],[STF Lead For ADV]]</f>
        <v>0</v>
      </c>
      <c r="G521" s="25" t="str">
        <f>IF(Table1[[#This Row],[LFC Still Needed For ADV]]&lt;0,"Yes","No")</f>
        <v>No</v>
      </c>
      <c r="H521">
        <f>Table1[[#This Row],[On Website]]</f>
        <v>0</v>
      </c>
      <c r="I521">
        <f>Table1[[#This Row],[Setup Team Speak]]</f>
        <v>0</v>
      </c>
      <c r="J521" s="26" t="str">
        <f>IF(AND(Table2[[#This Row],[STF for ADV]],Table2[[#This Row],[PVP For ADV]],Table2[[#This Row],[On Website]],Table2[[#This Row],[Setup Team Speak]]="Yes"),"Yes","No")</f>
        <v>No</v>
      </c>
    </row>
    <row r="522" spans="2:10">
      <c r="B522" s="24">
        <f>Table1[[#This Row],[Character name]]</f>
        <v>0</v>
      </c>
      <c r="C522" s="25">
        <f>Table1[[#This Row],[At Handle]]</f>
        <v>0</v>
      </c>
      <c r="D522" s="25">
        <f>Table1[[#This Row],[Fleet Rank]]</f>
        <v>0</v>
      </c>
      <c r="E522" s="25">
        <f>Table1[[#This Row],[PVP For ADV]]</f>
        <v>0</v>
      </c>
      <c r="F522" s="25">
        <f>Table1[[#This Row],[STF Lead For ADV]]</f>
        <v>0</v>
      </c>
      <c r="G522" s="25" t="str">
        <f>IF(Table1[[#This Row],[LFC Still Needed For ADV]]&lt;0,"Yes","No")</f>
        <v>No</v>
      </c>
      <c r="H522">
        <f>Table1[[#This Row],[On Website]]</f>
        <v>0</v>
      </c>
      <c r="I522">
        <f>Table1[[#This Row],[Setup Team Speak]]</f>
        <v>0</v>
      </c>
      <c r="J522" s="26" t="str">
        <f>IF(AND(Table2[[#This Row],[STF for ADV]],Table2[[#This Row],[PVP For ADV]],Table2[[#This Row],[On Website]],Table2[[#This Row],[Setup Team Speak]]="Yes"),"Yes","No")</f>
        <v>No</v>
      </c>
    </row>
    <row r="523" spans="2:10">
      <c r="B523" s="24">
        <f>Table1[[#This Row],[Character name]]</f>
        <v>0</v>
      </c>
      <c r="C523" s="25">
        <f>Table1[[#This Row],[At Handle]]</f>
        <v>0</v>
      </c>
      <c r="D523" s="25">
        <f>Table1[[#This Row],[Fleet Rank]]</f>
        <v>0</v>
      </c>
      <c r="E523" s="25">
        <f>Table1[[#This Row],[PVP For ADV]]</f>
        <v>0</v>
      </c>
      <c r="F523" s="25">
        <f>Table1[[#This Row],[STF Lead For ADV]]</f>
        <v>0</v>
      </c>
      <c r="G523" s="25" t="str">
        <f>IF(Table1[[#This Row],[LFC Still Needed For ADV]]&lt;0,"Yes","No")</f>
        <v>No</v>
      </c>
      <c r="H523">
        <f>Table1[[#This Row],[On Website]]</f>
        <v>0</v>
      </c>
      <c r="I523">
        <f>Table1[[#This Row],[Setup Team Speak]]</f>
        <v>0</v>
      </c>
      <c r="J523" s="26" t="str">
        <f>IF(AND(Table2[[#This Row],[STF for ADV]],Table2[[#This Row],[PVP For ADV]],Table2[[#This Row],[On Website]],Table2[[#This Row],[Setup Team Speak]]="Yes"),"Yes","No")</f>
        <v>No</v>
      </c>
    </row>
    <row r="524" spans="2:10">
      <c r="B524" s="24">
        <f>Table1[[#This Row],[Character name]]</f>
        <v>0</v>
      </c>
      <c r="C524" s="25">
        <f>Table1[[#This Row],[At Handle]]</f>
        <v>0</v>
      </c>
      <c r="D524" s="25">
        <f>Table1[[#This Row],[Fleet Rank]]</f>
        <v>0</v>
      </c>
      <c r="E524" s="25">
        <f>Table1[[#This Row],[PVP For ADV]]</f>
        <v>0</v>
      </c>
      <c r="F524" s="25">
        <f>Table1[[#This Row],[STF Lead For ADV]]</f>
        <v>0</v>
      </c>
      <c r="G524" s="25" t="str">
        <f>IF(Table1[[#This Row],[LFC Still Needed For ADV]]&lt;0,"Yes","No")</f>
        <v>No</v>
      </c>
      <c r="H524">
        <f>Table1[[#This Row],[On Website]]</f>
        <v>0</v>
      </c>
      <c r="I524">
        <f>Table1[[#This Row],[Setup Team Speak]]</f>
        <v>0</v>
      </c>
      <c r="J524" s="26" t="str">
        <f>IF(AND(Table2[[#This Row],[STF for ADV]],Table2[[#This Row],[PVP For ADV]],Table2[[#This Row],[On Website]],Table2[[#This Row],[Setup Team Speak]]="Yes"),"Yes","No")</f>
        <v>No</v>
      </c>
    </row>
    <row r="525" spans="2:10">
      <c r="B525" s="24">
        <f>Table1[[#This Row],[Character name]]</f>
        <v>0</v>
      </c>
      <c r="C525" s="25">
        <f>Table1[[#This Row],[At Handle]]</f>
        <v>0</v>
      </c>
      <c r="D525" s="25">
        <f>Table1[[#This Row],[Fleet Rank]]</f>
        <v>0</v>
      </c>
      <c r="E525" s="25">
        <f>Table1[[#This Row],[PVP For ADV]]</f>
        <v>0</v>
      </c>
      <c r="F525" s="25">
        <f>Table1[[#This Row],[STF Lead For ADV]]</f>
        <v>0</v>
      </c>
      <c r="G525" s="25" t="str">
        <f>IF(Table1[[#This Row],[LFC Still Needed For ADV]]&lt;0,"Yes","No")</f>
        <v>No</v>
      </c>
      <c r="H525">
        <f>Table1[[#This Row],[On Website]]</f>
        <v>0</v>
      </c>
      <c r="I525">
        <f>Table1[[#This Row],[Setup Team Speak]]</f>
        <v>0</v>
      </c>
      <c r="J525" s="26" t="str">
        <f>IF(AND(Table2[[#This Row],[STF for ADV]],Table2[[#This Row],[PVP For ADV]],Table2[[#This Row],[On Website]],Table2[[#This Row],[Setup Team Speak]]="Yes"),"Yes","No")</f>
        <v>No</v>
      </c>
    </row>
    <row r="526" spans="2:10">
      <c r="B526" s="24">
        <f>Table1[[#This Row],[Character name]]</f>
        <v>0</v>
      </c>
      <c r="C526" s="25">
        <f>Table1[[#This Row],[At Handle]]</f>
        <v>0</v>
      </c>
      <c r="D526" s="25">
        <f>Table1[[#This Row],[Fleet Rank]]</f>
        <v>0</v>
      </c>
      <c r="E526" s="25">
        <f>Table1[[#This Row],[PVP For ADV]]</f>
        <v>0</v>
      </c>
      <c r="F526" s="25">
        <f>Table1[[#This Row],[STF Lead For ADV]]</f>
        <v>0</v>
      </c>
      <c r="G526" s="25" t="str">
        <f>IF(Table1[[#This Row],[LFC Still Needed For ADV]]&lt;0,"Yes","No")</f>
        <v>No</v>
      </c>
      <c r="H526">
        <f>Table1[[#This Row],[On Website]]</f>
        <v>0</v>
      </c>
      <c r="I526">
        <f>Table1[[#This Row],[Setup Team Speak]]</f>
        <v>0</v>
      </c>
      <c r="J526" s="26" t="str">
        <f>IF(AND(Table2[[#This Row],[STF for ADV]],Table2[[#This Row],[PVP For ADV]],Table2[[#This Row],[On Website]],Table2[[#This Row],[Setup Team Speak]]="Yes"),"Yes","No")</f>
        <v>No</v>
      </c>
    </row>
    <row r="527" spans="2:10">
      <c r="B527" s="24">
        <f>Table1[[#This Row],[Character name]]</f>
        <v>0</v>
      </c>
      <c r="C527" s="25">
        <f>Table1[[#This Row],[At Handle]]</f>
        <v>0</v>
      </c>
      <c r="D527" s="25">
        <f>Table1[[#This Row],[Fleet Rank]]</f>
        <v>0</v>
      </c>
      <c r="E527" s="25">
        <f>Table1[[#This Row],[PVP For ADV]]</f>
        <v>0</v>
      </c>
      <c r="F527" s="25">
        <f>Table1[[#This Row],[STF Lead For ADV]]</f>
        <v>0</v>
      </c>
      <c r="G527" s="25" t="str">
        <f>IF(Table1[[#This Row],[LFC Still Needed For ADV]]&lt;0,"Yes","No")</f>
        <v>No</v>
      </c>
      <c r="H527">
        <f>Table1[[#This Row],[On Website]]</f>
        <v>0</v>
      </c>
      <c r="I527">
        <f>Table1[[#This Row],[Setup Team Speak]]</f>
        <v>0</v>
      </c>
      <c r="J527" s="26" t="str">
        <f>IF(AND(Table2[[#This Row],[STF for ADV]],Table2[[#This Row],[PVP For ADV]],Table2[[#This Row],[On Website]],Table2[[#This Row],[Setup Team Speak]]="Yes"),"Yes","No")</f>
        <v>No</v>
      </c>
    </row>
    <row r="528" spans="2:10">
      <c r="B528" s="24">
        <f>Table1[[#This Row],[Character name]]</f>
        <v>0</v>
      </c>
      <c r="C528" s="25">
        <f>Table1[[#This Row],[At Handle]]</f>
        <v>0</v>
      </c>
      <c r="D528" s="25">
        <f>Table1[[#This Row],[Fleet Rank]]</f>
        <v>0</v>
      </c>
      <c r="E528" s="25">
        <f>Table1[[#This Row],[PVP For ADV]]</f>
        <v>0</v>
      </c>
      <c r="F528" s="25">
        <f>Table1[[#This Row],[STF Lead For ADV]]</f>
        <v>0</v>
      </c>
      <c r="G528" s="25" t="str">
        <f>IF(Table1[[#This Row],[LFC Still Needed For ADV]]&lt;0,"Yes","No")</f>
        <v>No</v>
      </c>
      <c r="H528">
        <f>Table1[[#This Row],[On Website]]</f>
        <v>0</v>
      </c>
      <c r="I528">
        <f>Table1[[#This Row],[Setup Team Speak]]</f>
        <v>0</v>
      </c>
      <c r="J528" s="26" t="str">
        <f>IF(AND(Table2[[#This Row],[STF for ADV]],Table2[[#This Row],[PVP For ADV]],Table2[[#This Row],[On Website]],Table2[[#This Row],[Setup Team Speak]]="Yes"),"Yes","No")</f>
        <v>No</v>
      </c>
    </row>
    <row r="529" spans="2:10">
      <c r="B529" s="24">
        <f>Table1[[#This Row],[Character name]]</f>
        <v>0</v>
      </c>
      <c r="C529" s="25">
        <f>Table1[[#This Row],[At Handle]]</f>
        <v>0</v>
      </c>
      <c r="D529" s="25">
        <f>Table1[[#This Row],[Fleet Rank]]</f>
        <v>0</v>
      </c>
      <c r="E529" s="25">
        <f>Table1[[#This Row],[PVP For ADV]]</f>
        <v>0</v>
      </c>
      <c r="F529" s="25">
        <f>Table1[[#This Row],[STF Lead For ADV]]</f>
        <v>0</v>
      </c>
      <c r="G529" s="25" t="str">
        <f>IF(Table1[[#This Row],[LFC Still Needed For ADV]]&lt;0,"Yes","No")</f>
        <v>No</v>
      </c>
      <c r="H529">
        <f>Table1[[#This Row],[On Website]]</f>
        <v>0</v>
      </c>
      <c r="I529">
        <f>Table1[[#This Row],[Setup Team Speak]]</f>
        <v>0</v>
      </c>
      <c r="J529" s="26" t="str">
        <f>IF(AND(Table2[[#This Row],[STF for ADV]],Table2[[#This Row],[PVP For ADV]],Table2[[#This Row],[On Website]],Table2[[#This Row],[Setup Team Speak]]="Yes"),"Yes","No")</f>
        <v>No</v>
      </c>
    </row>
    <row r="530" spans="2:10">
      <c r="B530" s="24">
        <f>Table1[[#This Row],[Character name]]</f>
        <v>0</v>
      </c>
      <c r="C530" s="25">
        <f>Table1[[#This Row],[At Handle]]</f>
        <v>0</v>
      </c>
      <c r="D530" s="25">
        <f>Table1[[#This Row],[Fleet Rank]]</f>
        <v>0</v>
      </c>
      <c r="E530" s="25">
        <f>Table1[[#This Row],[PVP For ADV]]</f>
        <v>0</v>
      </c>
      <c r="F530" s="25">
        <f>Table1[[#This Row],[STF Lead For ADV]]</f>
        <v>0</v>
      </c>
      <c r="G530" s="25" t="str">
        <f>IF(Table1[[#This Row],[LFC Still Needed For ADV]]&lt;0,"Yes","No")</f>
        <v>No</v>
      </c>
      <c r="H530">
        <f>Table1[[#This Row],[On Website]]</f>
        <v>0</v>
      </c>
      <c r="I530">
        <f>Table1[[#This Row],[Setup Team Speak]]</f>
        <v>0</v>
      </c>
      <c r="J530" s="26" t="str">
        <f>IF(AND(Table2[[#This Row],[STF for ADV]],Table2[[#This Row],[PVP For ADV]],Table2[[#This Row],[On Website]],Table2[[#This Row],[Setup Team Speak]]="Yes"),"Yes","No")</f>
        <v>No</v>
      </c>
    </row>
    <row r="531" spans="2:10">
      <c r="B531" s="24">
        <f>Table1[[#This Row],[Character name]]</f>
        <v>0</v>
      </c>
      <c r="C531" s="25">
        <f>Table1[[#This Row],[At Handle]]</f>
        <v>0</v>
      </c>
      <c r="D531" s="25">
        <f>Table1[[#This Row],[Fleet Rank]]</f>
        <v>0</v>
      </c>
      <c r="E531" s="25">
        <f>Table1[[#This Row],[PVP For ADV]]</f>
        <v>0</v>
      </c>
      <c r="F531" s="25">
        <f>Table1[[#This Row],[STF Lead For ADV]]</f>
        <v>0</v>
      </c>
      <c r="G531" s="25" t="str">
        <f>IF(Table1[[#This Row],[LFC Still Needed For ADV]]&lt;0,"Yes","No")</f>
        <v>No</v>
      </c>
      <c r="H531">
        <f>Table1[[#This Row],[On Website]]</f>
        <v>0</v>
      </c>
      <c r="I531">
        <f>Table1[[#This Row],[Setup Team Speak]]</f>
        <v>0</v>
      </c>
      <c r="J531" s="26" t="str">
        <f>IF(AND(Table2[[#This Row],[STF for ADV]],Table2[[#This Row],[PVP For ADV]],Table2[[#This Row],[On Website]],Table2[[#This Row],[Setup Team Speak]]="Yes"),"Yes","No")</f>
        <v>No</v>
      </c>
    </row>
    <row r="532" spans="2:10">
      <c r="B532" s="24">
        <f>Table1[[#This Row],[Character name]]</f>
        <v>0</v>
      </c>
      <c r="C532" s="25">
        <f>Table1[[#This Row],[At Handle]]</f>
        <v>0</v>
      </c>
      <c r="D532" s="25">
        <f>Table1[[#This Row],[Fleet Rank]]</f>
        <v>0</v>
      </c>
      <c r="E532" s="25">
        <f>Table1[[#This Row],[PVP For ADV]]</f>
        <v>0</v>
      </c>
      <c r="F532" s="25">
        <f>Table1[[#This Row],[STF Lead For ADV]]</f>
        <v>0</v>
      </c>
      <c r="G532" s="25" t="str">
        <f>IF(Table1[[#This Row],[LFC Still Needed For ADV]]&lt;0,"Yes","No")</f>
        <v>No</v>
      </c>
      <c r="H532">
        <f>Table1[[#This Row],[On Website]]</f>
        <v>0</v>
      </c>
      <c r="I532">
        <f>Table1[[#This Row],[Setup Team Speak]]</f>
        <v>0</v>
      </c>
      <c r="J532" s="26" t="str">
        <f>IF(AND(Table2[[#This Row],[STF for ADV]],Table2[[#This Row],[PVP For ADV]],Table2[[#This Row],[On Website]],Table2[[#This Row],[Setup Team Speak]]="Yes"),"Yes","No")</f>
        <v>No</v>
      </c>
    </row>
    <row r="533" spans="2:10">
      <c r="B533" s="24">
        <f>Table1[[#This Row],[Character name]]</f>
        <v>0</v>
      </c>
      <c r="C533" s="25">
        <f>Table1[[#This Row],[At Handle]]</f>
        <v>0</v>
      </c>
      <c r="D533" s="25">
        <f>Table1[[#This Row],[Fleet Rank]]</f>
        <v>0</v>
      </c>
      <c r="E533" s="25">
        <f>Table1[[#This Row],[PVP For ADV]]</f>
        <v>0</v>
      </c>
      <c r="F533" s="25">
        <f>Table1[[#This Row],[STF Lead For ADV]]</f>
        <v>0</v>
      </c>
      <c r="G533" s="25" t="str">
        <f>IF(Table1[[#This Row],[LFC Still Needed For ADV]]&lt;0,"Yes","No")</f>
        <v>No</v>
      </c>
      <c r="H533">
        <f>Table1[[#This Row],[On Website]]</f>
        <v>0</v>
      </c>
      <c r="I533">
        <f>Table1[[#This Row],[Setup Team Speak]]</f>
        <v>0</v>
      </c>
      <c r="J533" s="26" t="str">
        <f>IF(AND(Table2[[#This Row],[STF for ADV]],Table2[[#This Row],[PVP For ADV]],Table2[[#This Row],[On Website]],Table2[[#This Row],[Setup Team Speak]]="Yes"),"Yes","No")</f>
        <v>No</v>
      </c>
    </row>
    <row r="534" spans="2:10">
      <c r="B534" s="24">
        <f>Table1[[#This Row],[Character name]]</f>
        <v>0</v>
      </c>
      <c r="C534" s="25">
        <f>Table1[[#This Row],[At Handle]]</f>
        <v>0</v>
      </c>
      <c r="D534" s="25">
        <f>Table1[[#This Row],[Fleet Rank]]</f>
        <v>0</v>
      </c>
      <c r="E534" s="25">
        <f>Table1[[#This Row],[PVP For ADV]]</f>
        <v>0</v>
      </c>
      <c r="F534" s="25">
        <f>Table1[[#This Row],[STF Lead For ADV]]</f>
        <v>0</v>
      </c>
      <c r="G534" s="25" t="str">
        <f>IF(Table1[[#This Row],[LFC Still Needed For ADV]]&lt;0,"Yes","No")</f>
        <v>No</v>
      </c>
      <c r="H534">
        <f>Table1[[#This Row],[On Website]]</f>
        <v>0</v>
      </c>
      <c r="I534">
        <f>Table1[[#This Row],[Setup Team Speak]]</f>
        <v>0</v>
      </c>
      <c r="J534" s="26" t="str">
        <f>IF(AND(Table2[[#This Row],[STF for ADV]],Table2[[#This Row],[PVP For ADV]],Table2[[#This Row],[On Website]],Table2[[#This Row],[Setup Team Speak]]="Yes"),"Yes","No")</f>
        <v>No</v>
      </c>
    </row>
    <row r="535" spans="2:10">
      <c r="B535" s="24">
        <f>Table1[[#This Row],[Character name]]</f>
        <v>0</v>
      </c>
      <c r="C535" s="25">
        <f>Table1[[#This Row],[At Handle]]</f>
        <v>0</v>
      </c>
      <c r="D535" s="25">
        <f>Table1[[#This Row],[Fleet Rank]]</f>
        <v>0</v>
      </c>
      <c r="E535" s="25">
        <f>Table1[[#This Row],[PVP For ADV]]</f>
        <v>0</v>
      </c>
      <c r="F535" s="25">
        <f>Table1[[#This Row],[STF Lead For ADV]]</f>
        <v>0</v>
      </c>
      <c r="G535" s="25" t="str">
        <f>IF(Table1[[#This Row],[LFC Still Needed For ADV]]&lt;0,"Yes","No")</f>
        <v>No</v>
      </c>
      <c r="H535">
        <f>Table1[[#This Row],[On Website]]</f>
        <v>0</v>
      </c>
      <c r="I535">
        <f>Table1[[#This Row],[Setup Team Speak]]</f>
        <v>0</v>
      </c>
      <c r="J535" s="26" t="str">
        <f>IF(AND(Table2[[#This Row],[STF for ADV]],Table2[[#This Row],[PVP For ADV]],Table2[[#This Row],[On Website]],Table2[[#This Row],[Setup Team Speak]]="Yes"),"Yes","No")</f>
        <v>No</v>
      </c>
    </row>
    <row r="536" spans="2:10">
      <c r="B536" s="24">
        <f>Table1[[#This Row],[Character name]]</f>
        <v>0</v>
      </c>
      <c r="C536" s="25">
        <f>Table1[[#This Row],[At Handle]]</f>
        <v>0</v>
      </c>
      <c r="D536" s="25">
        <f>Table1[[#This Row],[Fleet Rank]]</f>
        <v>0</v>
      </c>
      <c r="E536" s="25">
        <f>Table1[[#This Row],[PVP For ADV]]</f>
        <v>0</v>
      </c>
      <c r="F536" s="25">
        <f>Table1[[#This Row],[STF Lead For ADV]]</f>
        <v>0</v>
      </c>
      <c r="G536" s="25" t="str">
        <f>IF(Table1[[#This Row],[LFC Still Needed For ADV]]&lt;0,"Yes","No")</f>
        <v>No</v>
      </c>
      <c r="H536">
        <f>Table1[[#This Row],[On Website]]</f>
        <v>0</v>
      </c>
      <c r="I536">
        <f>Table1[[#This Row],[Setup Team Speak]]</f>
        <v>0</v>
      </c>
      <c r="J536" s="26" t="str">
        <f>IF(AND(Table2[[#This Row],[STF for ADV]],Table2[[#This Row],[PVP For ADV]],Table2[[#This Row],[On Website]],Table2[[#This Row],[Setup Team Speak]]="Yes"),"Yes","No")</f>
        <v>No</v>
      </c>
    </row>
    <row r="537" spans="2:10">
      <c r="B537" s="24">
        <f>Table1[[#This Row],[Character name]]</f>
        <v>0</v>
      </c>
      <c r="C537" s="25">
        <f>Table1[[#This Row],[At Handle]]</f>
        <v>0</v>
      </c>
      <c r="D537" s="25">
        <f>Table1[[#This Row],[Fleet Rank]]</f>
        <v>0</v>
      </c>
      <c r="E537" s="25">
        <f>Table1[[#This Row],[PVP For ADV]]</f>
        <v>0</v>
      </c>
      <c r="F537" s="25">
        <f>Table1[[#This Row],[STF Lead For ADV]]</f>
        <v>0</v>
      </c>
      <c r="G537" s="25" t="str">
        <f>IF(Table1[[#This Row],[LFC Still Needed For ADV]]&lt;0,"Yes","No")</f>
        <v>No</v>
      </c>
      <c r="H537">
        <f>Table1[[#This Row],[On Website]]</f>
        <v>0</v>
      </c>
      <c r="I537">
        <f>Table1[[#This Row],[Setup Team Speak]]</f>
        <v>0</v>
      </c>
      <c r="J537" s="26" t="str">
        <f>IF(AND(Table2[[#This Row],[STF for ADV]],Table2[[#This Row],[PVP For ADV]],Table2[[#This Row],[On Website]],Table2[[#This Row],[Setup Team Speak]]="Yes"),"Yes","No")</f>
        <v>No</v>
      </c>
    </row>
    <row r="538" spans="2:10">
      <c r="B538" s="24">
        <f>Table1[[#This Row],[Character name]]</f>
        <v>0</v>
      </c>
      <c r="C538" s="25">
        <f>Table1[[#This Row],[At Handle]]</f>
        <v>0</v>
      </c>
      <c r="D538" s="25">
        <f>Table1[[#This Row],[Fleet Rank]]</f>
        <v>0</v>
      </c>
      <c r="E538" s="25">
        <f>Table1[[#This Row],[PVP For ADV]]</f>
        <v>0</v>
      </c>
      <c r="F538" s="25">
        <f>Table1[[#This Row],[STF Lead For ADV]]</f>
        <v>0</v>
      </c>
      <c r="G538" s="25" t="str">
        <f>IF(Table1[[#This Row],[LFC Still Needed For ADV]]&lt;0,"Yes","No")</f>
        <v>No</v>
      </c>
      <c r="H538">
        <f>Table1[[#This Row],[On Website]]</f>
        <v>0</v>
      </c>
      <c r="I538">
        <f>Table1[[#This Row],[Setup Team Speak]]</f>
        <v>0</v>
      </c>
      <c r="J538" s="26" t="str">
        <f>IF(AND(Table2[[#This Row],[STF for ADV]],Table2[[#This Row],[PVP For ADV]],Table2[[#This Row],[On Website]],Table2[[#This Row],[Setup Team Speak]]="Yes"),"Yes","No")</f>
        <v>No</v>
      </c>
    </row>
    <row r="539" spans="2:10">
      <c r="B539" s="24">
        <f>Table1[[#This Row],[Character name]]</f>
        <v>0</v>
      </c>
      <c r="C539" s="25">
        <f>Table1[[#This Row],[At Handle]]</f>
        <v>0</v>
      </c>
      <c r="D539" s="25">
        <f>Table1[[#This Row],[Fleet Rank]]</f>
        <v>0</v>
      </c>
      <c r="E539" s="25">
        <f>Table1[[#This Row],[PVP For ADV]]</f>
        <v>0</v>
      </c>
      <c r="F539" s="25">
        <f>Table1[[#This Row],[STF Lead For ADV]]</f>
        <v>0</v>
      </c>
      <c r="G539" s="25" t="str">
        <f>IF(Table1[[#This Row],[LFC Still Needed For ADV]]&lt;0,"Yes","No")</f>
        <v>No</v>
      </c>
      <c r="H539">
        <f>Table1[[#This Row],[On Website]]</f>
        <v>0</v>
      </c>
      <c r="I539">
        <f>Table1[[#This Row],[Setup Team Speak]]</f>
        <v>0</v>
      </c>
      <c r="J539" s="26" t="str">
        <f>IF(AND(Table2[[#This Row],[STF for ADV]],Table2[[#This Row],[PVP For ADV]],Table2[[#This Row],[On Website]],Table2[[#This Row],[Setup Team Speak]]="Yes"),"Yes","No")</f>
        <v>No</v>
      </c>
    </row>
    <row r="540" spans="2:10">
      <c r="B540" s="24">
        <f>Table1[[#This Row],[Character name]]</f>
        <v>0</v>
      </c>
      <c r="C540" s="25">
        <f>Table1[[#This Row],[At Handle]]</f>
        <v>0</v>
      </c>
      <c r="D540" s="25">
        <f>Table1[[#This Row],[Fleet Rank]]</f>
        <v>0</v>
      </c>
      <c r="E540" s="25">
        <f>Table1[[#This Row],[PVP For ADV]]</f>
        <v>0</v>
      </c>
      <c r="F540" s="25">
        <f>Table1[[#This Row],[STF Lead For ADV]]</f>
        <v>0</v>
      </c>
      <c r="G540" s="25" t="str">
        <f>IF(Table1[[#This Row],[LFC Still Needed For ADV]]&lt;0,"Yes","No")</f>
        <v>No</v>
      </c>
      <c r="H540">
        <f>Table1[[#This Row],[On Website]]</f>
        <v>0</v>
      </c>
      <c r="I540">
        <f>Table1[[#This Row],[Setup Team Speak]]</f>
        <v>0</v>
      </c>
      <c r="J540" s="26" t="str">
        <f>IF(AND(Table2[[#This Row],[STF for ADV]],Table2[[#This Row],[PVP For ADV]],Table2[[#This Row],[On Website]],Table2[[#This Row],[Setup Team Speak]]="Yes"),"Yes","No")</f>
        <v>No</v>
      </c>
    </row>
    <row r="541" spans="2:10">
      <c r="B541" s="24">
        <f>Table1[[#This Row],[Character name]]</f>
        <v>0</v>
      </c>
      <c r="C541" s="25">
        <f>Table1[[#This Row],[At Handle]]</f>
        <v>0</v>
      </c>
      <c r="D541" s="25">
        <f>Table1[[#This Row],[Fleet Rank]]</f>
        <v>0</v>
      </c>
      <c r="E541" s="25">
        <f>Table1[[#This Row],[PVP For ADV]]</f>
        <v>0</v>
      </c>
      <c r="F541" s="25">
        <f>Table1[[#This Row],[STF Lead For ADV]]</f>
        <v>0</v>
      </c>
      <c r="G541" s="25" t="str">
        <f>IF(Table1[[#This Row],[LFC Still Needed For ADV]]&lt;0,"Yes","No")</f>
        <v>No</v>
      </c>
      <c r="H541">
        <f>Table1[[#This Row],[On Website]]</f>
        <v>0</v>
      </c>
      <c r="I541">
        <f>Table1[[#This Row],[Setup Team Speak]]</f>
        <v>0</v>
      </c>
      <c r="J541" s="26" t="str">
        <f>IF(AND(Table2[[#This Row],[STF for ADV]],Table2[[#This Row],[PVP For ADV]],Table2[[#This Row],[On Website]],Table2[[#This Row],[Setup Team Speak]]="Yes"),"Yes","No")</f>
        <v>No</v>
      </c>
    </row>
    <row r="542" spans="2:10">
      <c r="B542" s="24">
        <f>Table1[[#This Row],[Character name]]</f>
        <v>0</v>
      </c>
      <c r="C542" s="25">
        <f>Table1[[#This Row],[At Handle]]</f>
        <v>0</v>
      </c>
      <c r="D542" s="25">
        <f>Table1[[#This Row],[Fleet Rank]]</f>
        <v>0</v>
      </c>
      <c r="E542" s="25">
        <f>Table1[[#This Row],[PVP For ADV]]</f>
        <v>0</v>
      </c>
      <c r="F542" s="25">
        <f>Table1[[#This Row],[STF Lead For ADV]]</f>
        <v>0</v>
      </c>
      <c r="G542" s="25" t="str">
        <f>IF(Table1[[#This Row],[LFC Still Needed For ADV]]&lt;0,"Yes","No")</f>
        <v>No</v>
      </c>
      <c r="H542">
        <f>Table1[[#This Row],[On Website]]</f>
        <v>0</v>
      </c>
      <c r="I542">
        <f>Table1[[#This Row],[Setup Team Speak]]</f>
        <v>0</v>
      </c>
      <c r="J542" s="26" t="str">
        <f>IF(AND(Table2[[#This Row],[STF for ADV]],Table2[[#This Row],[PVP For ADV]],Table2[[#This Row],[On Website]],Table2[[#This Row],[Setup Team Speak]]="Yes"),"Yes","No")</f>
        <v>No</v>
      </c>
    </row>
    <row r="543" spans="2:10">
      <c r="B543" s="24">
        <f>Table1[[#This Row],[Character name]]</f>
        <v>0</v>
      </c>
      <c r="C543" s="25">
        <f>Table1[[#This Row],[At Handle]]</f>
        <v>0</v>
      </c>
      <c r="D543" s="25">
        <f>Table1[[#This Row],[Fleet Rank]]</f>
        <v>0</v>
      </c>
      <c r="E543" s="25">
        <f>Table1[[#This Row],[PVP For ADV]]</f>
        <v>0</v>
      </c>
      <c r="F543" s="25">
        <f>Table1[[#This Row],[STF Lead For ADV]]</f>
        <v>0</v>
      </c>
      <c r="G543" s="25" t="str">
        <f>IF(Table1[[#This Row],[LFC Still Needed For ADV]]&lt;0,"Yes","No")</f>
        <v>No</v>
      </c>
      <c r="H543">
        <f>Table1[[#This Row],[On Website]]</f>
        <v>0</v>
      </c>
      <c r="I543">
        <f>Table1[[#This Row],[Setup Team Speak]]</f>
        <v>0</v>
      </c>
      <c r="J543" s="26" t="str">
        <f>IF(AND(Table2[[#This Row],[STF for ADV]],Table2[[#This Row],[PVP For ADV]],Table2[[#This Row],[On Website]],Table2[[#This Row],[Setup Team Speak]]="Yes"),"Yes","No")</f>
        <v>No</v>
      </c>
    </row>
    <row r="544" spans="2:10">
      <c r="B544" s="24">
        <f>Table1[[#This Row],[Character name]]</f>
        <v>0</v>
      </c>
      <c r="C544" s="25">
        <f>Table1[[#This Row],[At Handle]]</f>
        <v>0</v>
      </c>
      <c r="D544" s="25">
        <f>Table1[[#This Row],[Fleet Rank]]</f>
        <v>0</v>
      </c>
      <c r="E544" s="25">
        <f>Table1[[#This Row],[PVP For ADV]]</f>
        <v>0</v>
      </c>
      <c r="F544" s="25">
        <f>Table1[[#This Row],[STF Lead For ADV]]</f>
        <v>0</v>
      </c>
      <c r="G544" s="25" t="str">
        <f>IF(Table1[[#This Row],[LFC Still Needed For ADV]]&lt;0,"Yes","No")</f>
        <v>No</v>
      </c>
      <c r="H544">
        <f>Table1[[#This Row],[On Website]]</f>
        <v>0</v>
      </c>
      <c r="I544">
        <f>Table1[[#This Row],[Setup Team Speak]]</f>
        <v>0</v>
      </c>
      <c r="J544" s="26" t="str">
        <f>IF(AND(Table2[[#This Row],[STF for ADV]],Table2[[#This Row],[PVP For ADV]],Table2[[#This Row],[On Website]],Table2[[#This Row],[Setup Team Speak]]="Yes"),"Yes","No")</f>
        <v>No</v>
      </c>
    </row>
    <row r="545" spans="2:10">
      <c r="B545" s="24">
        <f>Table1[[#This Row],[Character name]]</f>
        <v>0</v>
      </c>
      <c r="C545" s="25">
        <f>Table1[[#This Row],[At Handle]]</f>
        <v>0</v>
      </c>
      <c r="D545" s="25">
        <f>Table1[[#This Row],[Fleet Rank]]</f>
        <v>0</v>
      </c>
      <c r="E545" s="25">
        <f>Table1[[#This Row],[PVP For ADV]]</f>
        <v>0</v>
      </c>
      <c r="F545" s="25">
        <f>Table1[[#This Row],[STF Lead For ADV]]</f>
        <v>0</v>
      </c>
      <c r="G545" s="25" t="str">
        <f>IF(Table1[[#This Row],[LFC Still Needed For ADV]]&lt;0,"Yes","No")</f>
        <v>No</v>
      </c>
      <c r="H545">
        <f>Table1[[#This Row],[On Website]]</f>
        <v>0</v>
      </c>
      <c r="I545">
        <f>Table1[[#This Row],[Setup Team Speak]]</f>
        <v>0</v>
      </c>
      <c r="J545" s="26" t="str">
        <f>IF(AND(Table2[[#This Row],[STF for ADV]],Table2[[#This Row],[PVP For ADV]],Table2[[#This Row],[On Website]],Table2[[#This Row],[Setup Team Speak]]="Yes"),"Yes","No")</f>
        <v>No</v>
      </c>
    </row>
    <row r="546" spans="2:10">
      <c r="B546" s="24">
        <f>Table1[[#This Row],[Character name]]</f>
        <v>0</v>
      </c>
      <c r="C546" s="25">
        <f>Table1[[#This Row],[At Handle]]</f>
        <v>0</v>
      </c>
      <c r="D546" s="25">
        <f>Table1[[#This Row],[Fleet Rank]]</f>
        <v>0</v>
      </c>
      <c r="E546" s="25">
        <f>Table1[[#This Row],[PVP For ADV]]</f>
        <v>0</v>
      </c>
      <c r="F546" s="25">
        <f>Table1[[#This Row],[STF Lead For ADV]]</f>
        <v>0</v>
      </c>
      <c r="G546" s="25" t="str">
        <f>IF(Table1[[#This Row],[LFC Still Needed For ADV]]&lt;0,"Yes","No")</f>
        <v>No</v>
      </c>
      <c r="H546">
        <f>Table1[[#This Row],[On Website]]</f>
        <v>0</v>
      </c>
      <c r="I546">
        <f>Table1[[#This Row],[Setup Team Speak]]</f>
        <v>0</v>
      </c>
      <c r="J546" s="26" t="str">
        <f>IF(AND(Table2[[#This Row],[STF for ADV]],Table2[[#This Row],[PVP For ADV]],Table2[[#This Row],[On Website]],Table2[[#This Row],[Setup Team Speak]]="Yes"),"Yes","No")</f>
        <v>No</v>
      </c>
    </row>
    <row r="547" spans="2:10">
      <c r="B547" s="24">
        <f>Table1[[#This Row],[Character name]]</f>
        <v>0</v>
      </c>
      <c r="C547" s="25">
        <f>Table1[[#This Row],[At Handle]]</f>
        <v>0</v>
      </c>
      <c r="D547" s="25">
        <f>Table1[[#This Row],[Fleet Rank]]</f>
        <v>0</v>
      </c>
      <c r="E547" s="25">
        <f>Table1[[#This Row],[PVP For ADV]]</f>
        <v>0</v>
      </c>
      <c r="F547" s="25">
        <f>Table1[[#This Row],[STF Lead For ADV]]</f>
        <v>0</v>
      </c>
      <c r="G547" s="25" t="str">
        <f>IF(Table1[[#This Row],[LFC Still Needed For ADV]]&lt;0,"Yes","No")</f>
        <v>No</v>
      </c>
      <c r="H547">
        <f>Table1[[#This Row],[On Website]]</f>
        <v>0</v>
      </c>
      <c r="I547">
        <f>Table1[[#This Row],[Setup Team Speak]]</f>
        <v>0</v>
      </c>
      <c r="J547" s="26" t="str">
        <f>IF(AND(Table2[[#This Row],[STF for ADV]],Table2[[#This Row],[PVP For ADV]],Table2[[#This Row],[On Website]],Table2[[#This Row],[Setup Team Speak]]="Yes"),"Yes","No")</f>
        <v>No</v>
      </c>
    </row>
    <row r="548" spans="2:10">
      <c r="B548" s="24">
        <f>Table1[[#This Row],[Character name]]</f>
        <v>0</v>
      </c>
      <c r="C548" s="25">
        <f>Table1[[#This Row],[At Handle]]</f>
        <v>0</v>
      </c>
      <c r="D548" s="25">
        <f>Table1[[#This Row],[Fleet Rank]]</f>
        <v>0</v>
      </c>
      <c r="E548" s="25">
        <f>Table1[[#This Row],[PVP For ADV]]</f>
        <v>0</v>
      </c>
      <c r="F548" s="25">
        <f>Table1[[#This Row],[STF Lead For ADV]]</f>
        <v>0</v>
      </c>
      <c r="G548" s="25" t="str">
        <f>IF(Table1[[#This Row],[LFC Still Needed For ADV]]&lt;0,"Yes","No")</f>
        <v>No</v>
      </c>
      <c r="H548">
        <f>Table1[[#This Row],[On Website]]</f>
        <v>0</v>
      </c>
      <c r="I548">
        <f>Table1[[#This Row],[Setup Team Speak]]</f>
        <v>0</v>
      </c>
      <c r="J548" s="26" t="str">
        <f>IF(AND(Table2[[#This Row],[STF for ADV]],Table2[[#This Row],[PVP For ADV]],Table2[[#This Row],[On Website]],Table2[[#This Row],[Setup Team Speak]]="Yes"),"Yes","No")</f>
        <v>No</v>
      </c>
    </row>
    <row r="549" spans="2:10">
      <c r="B549" s="24">
        <f>Table1[[#This Row],[Character name]]</f>
        <v>0</v>
      </c>
      <c r="C549" s="25">
        <f>Table1[[#This Row],[At Handle]]</f>
        <v>0</v>
      </c>
      <c r="D549" s="25">
        <f>Table1[[#This Row],[Fleet Rank]]</f>
        <v>0</v>
      </c>
      <c r="E549" s="25">
        <f>Table1[[#This Row],[PVP For ADV]]</f>
        <v>0</v>
      </c>
      <c r="F549" s="25">
        <f>Table1[[#This Row],[STF Lead For ADV]]</f>
        <v>0</v>
      </c>
      <c r="G549" s="25" t="str">
        <f>IF(Table1[[#This Row],[LFC Still Needed For ADV]]&lt;0,"Yes","No")</f>
        <v>No</v>
      </c>
      <c r="H549">
        <f>Table1[[#This Row],[On Website]]</f>
        <v>0</v>
      </c>
      <c r="I549">
        <f>Table1[[#This Row],[Setup Team Speak]]</f>
        <v>0</v>
      </c>
      <c r="J549" s="26" t="str">
        <f>IF(AND(Table2[[#This Row],[STF for ADV]],Table2[[#This Row],[PVP For ADV]],Table2[[#This Row],[On Website]],Table2[[#This Row],[Setup Team Speak]]="Yes"),"Yes","No")</f>
        <v>No</v>
      </c>
    </row>
    <row r="550" spans="2:10">
      <c r="B550" s="24">
        <f>Table1[[#This Row],[Character name]]</f>
        <v>0</v>
      </c>
      <c r="C550" s="25">
        <f>Table1[[#This Row],[At Handle]]</f>
        <v>0</v>
      </c>
      <c r="D550" s="25">
        <f>Table1[[#This Row],[Fleet Rank]]</f>
        <v>0</v>
      </c>
      <c r="E550" s="25">
        <f>Table1[[#This Row],[PVP For ADV]]</f>
        <v>0</v>
      </c>
      <c r="F550" s="25">
        <f>Table1[[#This Row],[STF Lead For ADV]]</f>
        <v>0</v>
      </c>
      <c r="G550" s="25" t="str">
        <f>IF(Table1[[#This Row],[LFC Still Needed For ADV]]&lt;0,"Yes","No")</f>
        <v>No</v>
      </c>
      <c r="H550">
        <f>Table1[[#This Row],[On Website]]</f>
        <v>0</v>
      </c>
      <c r="I550">
        <f>Table1[[#This Row],[Setup Team Speak]]</f>
        <v>0</v>
      </c>
      <c r="J550" s="26" t="str">
        <f>IF(AND(Table2[[#This Row],[STF for ADV]],Table2[[#This Row],[PVP For ADV]],Table2[[#This Row],[On Website]],Table2[[#This Row],[Setup Team Speak]]="Yes"),"Yes","No")</f>
        <v>No</v>
      </c>
    </row>
    <row r="551" spans="2:10">
      <c r="B551" s="24">
        <f>Table1[[#This Row],[Character name]]</f>
        <v>0</v>
      </c>
      <c r="C551" s="25">
        <f>Table1[[#This Row],[At Handle]]</f>
        <v>0</v>
      </c>
      <c r="D551" s="25">
        <f>Table1[[#This Row],[Fleet Rank]]</f>
        <v>0</v>
      </c>
      <c r="E551" s="25">
        <f>Table1[[#This Row],[PVP For ADV]]</f>
        <v>0</v>
      </c>
      <c r="F551" s="25">
        <f>Table1[[#This Row],[STF Lead For ADV]]</f>
        <v>0</v>
      </c>
      <c r="G551" s="25" t="str">
        <f>IF(Table1[[#This Row],[LFC Still Needed For ADV]]&lt;0,"Yes","No")</f>
        <v>No</v>
      </c>
      <c r="H551">
        <f>Table1[[#This Row],[On Website]]</f>
        <v>0</v>
      </c>
      <c r="I551">
        <f>Table1[[#This Row],[Setup Team Speak]]</f>
        <v>0</v>
      </c>
      <c r="J551" s="26" t="str">
        <f>IF(AND(Table2[[#This Row],[STF for ADV]],Table2[[#This Row],[PVP For ADV]],Table2[[#This Row],[On Website]],Table2[[#This Row],[Setup Team Speak]]="Yes"),"Yes","No")</f>
        <v>No</v>
      </c>
    </row>
    <row r="552" spans="2:10">
      <c r="B552" s="24">
        <f>Table1[[#This Row],[Character name]]</f>
        <v>0</v>
      </c>
      <c r="C552" s="25">
        <f>Table1[[#This Row],[At Handle]]</f>
        <v>0</v>
      </c>
      <c r="D552" s="25">
        <f>Table1[[#This Row],[Fleet Rank]]</f>
        <v>0</v>
      </c>
      <c r="E552" s="25">
        <f>Table1[[#This Row],[PVP For ADV]]</f>
        <v>0</v>
      </c>
      <c r="F552" s="25">
        <f>Table1[[#This Row],[STF Lead For ADV]]</f>
        <v>0</v>
      </c>
      <c r="G552" s="25" t="str">
        <f>IF(Table1[[#This Row],[LFC Still Needed For ADV]]&lt;0,"Yes","No")</f>
        <v>No</v>
      </c>
      <c r="H552">
        <f>Table1[[#This Row],[On Website]]</f>
        <v>0</v>
      </c>
      <c r="I552">
        <f>Table1[[#This Row],[Setup Team Speak]]</f>
        <v>0</v>
      </c>
      <c r="J552" s="26" t="str">
        <f>IF(AND(Table2[[#This Row],[STF for ADV]],Table2[[#This Row],[PVP For ADV]],Table2[[#This Row],[On Website]],Table2[[#This Row],[Setup Team Speak]]="Yes"),"Yes","No")</f>
        <v>No</v>
      </c>
    </row>
    <row r="553" spans="2:10">
      <c r="B553" s="24">
        <f>Table1[[#This Row],[Character name]]</f>
        <v>0</v>
      </c>
      <c r="C553" s="25">
        <f>Table1[[#This Row],[At Handle]]</f>
        <v>0</v>
      </c>
      <c r="D553" s="25">
        <f>Table1[[#This Row],[Fleet Rank]]</f>
        <v>0</v>
      </c>
      <c r="E553" s="25">
        <f>Table1[[#This Row],[PVP For ADV]]</f>
        <v>0</v>
      </c>
      <c r="F553" s="25">
        <f>Table1[[#This Row],[STF Lead For ADV]]</f>
        <v>0</v>
      </c>
      <c r="G553" s="25" t="str">
        <f>IF(Table1[[#This Row],[LFC Still Needed For ADV]]&lt;0,"Yes","No")</f>
        <v>No</v>
      </c>
      <c r="H553">
        <f>Table1[[#This Row],[On Website]]</f>
        <v>0</v>
      </c>
      <c r="I553">
        <f>Table1[[#This Row],[Setup Team Speak]]</f>
        <v>0</v>
      </c>
      <c r="J553" s="26" t="str">
        <f>IF(AND(Table2[[#This Row],[STF for ADV]],Table2[[#This Row],[PVP For ADV]],Table2[[#This Row],[On Website]],Table2[[#This Row],[Setup Team Speak]]="Yes"),"Yes","No")</f>
        <v>No</v>
      </c>
    </row>
    <row r="554" spans="2:10">
      <c r="B554" s="24">
        <f>Table1[[#This Row],[Character name]]</f>
        <v>0</v>
      </c>
      <c r="C554" s="25">
        <f>Table1[[#This Row],[At Handle]]</f>
        <v>0</v>
      </c>
      <c r="D554" s="25">
        <f>Table1[[#This Row],[Fleet Rank]]</f>
        <v>0</v>
      </c>
      <c r="E554" s="25">
        <f>Table1[[#This Row],[PVP For ADV]]</f>
        <v>0</v>
      </c>
      <c r="F554" s="25">
        <f>Table1[[#This Row],[STF Lead For ADV]]</f>
        <v>0</v>
      </c>
      <c r="G554" s="25" t="str">
        <f>IF(Table1[[#This Row],[LFC Still Needed For ADV]]&lt;0,"Yes","No")</f>
        <v>No</v>
      </c>
      <c r="H554">
        <f>Table1[[#This Row],[On Website]]</f>
        <v>0</v>
      </c>
      <c r="I554">
        <f>Table1[[#This Row],[Setup Team Speak]]</f>
        <v>0</v>
      </c>
      <c r="J554" s="26" t="str">
        <f>IF(AND(Table2[[#This Row],[STF for ADV]],Table2[[#This Row],[PVP For ADV]],Table2[[#This Row],[On Website]],Table2[[#This Row],[Setup Team Speak]]="Yes"),"Yes","No")</f>
        <v>No</v>
      </c>
    </row>
    <row r="555" spans="2:10">
      <c r="B555" s="24">
        <f>Table1[[#This Row],[Character name]]</f>
        <v>0</v>
      </c>
      <c r="C555" s="25">
        <f>Table1[[#This Row],[At Handle]]</f>
        <v>0</v>
      </c>
      <c r="D555" s="25">
        <f>Table1[[#This Row],[Fleet Rank]]</f>
        <v>0</v>
      </c>
      <c r="E555" s="25">
        <f>Table1[[#This Row],[PVP For ADV]]</f>
        <v>0</v>
      </c>
      <c r="F555" s="25">
        <f>Table1[[#This Row],[STF Lead For ADV]]</f>
        <v>0</v>
      </c>
      <c r="G555" s="25" t="str">
        <f>IF(Table1[[#This Row],[LFC Still Needed For ADV]]&lt;0,"Yes","No")</f>
        <v>No</v>
      </c>
      <c r="H555">
        <f>Table1[[#This Row],[On Website]]</f>
        <v>0</v>
      </c>
      <c r="I555">
        <f>Table1[[#This Row],[Setup Team Speak]]</f>
        <v>0</v>
      </c>
      <c r="J555" s="26" t="str">
        <f>IF(AND(Table2[[#This Row],[STF for ADV]],Table2[[#This Row],[PVP For ADV]],Table2[[#This Row],[On Website]],Table2[[#This Row],[Setup Team Speak]]="Yes"),"Yes","No")</f>
        <v>No</v>
      </c>
    </row>
    <row r="556" spans="2:10">
      <c r="B556" s="24">
        <f>Table1[[#This Row],[Character name]]</f>
        <v>0</v>
      </c>
      <c r="C556" s="25">
        <f>Table1[[#This Row],[At Handle]]</f>
        <v>0</v>
      </c>
      <c r="D556" s="25">
        <f>Table1[[#This Row],[Fleet Rank]]</f>
        <v>0</v>
      </c>
      <c r="E556" s="25">
        <f>Table1[[#This Row],[PVP For ADV]]</f>
        <v>0</v>
      </c>
      <c r="F556" s="25">
        <f>Table1[[#This Row],[STF Lead For ADV]]</f>
        <v>0</v>
      </c>
      <c r="G556" s="25" t="str">
        <f>IF(Table1[[#This Row],[LFC Still Needed For ADV]]&lt;0,"Yes","No")</f>
        <v>No</v>
      </c>
      <c r="H556">
        <f>Table1[[#This Row],[On Website]]</f>
        <v>0</v>
      </c>
      <c r="I556">
        <f>Table1[[#This Row],[Setup Team Speak]]</f>
        <v>0</v>
      </c>
      <c r="J556" s="26" t="str">
        <f>IF(AND(Table2[[#This Row],[STF for ADV]],Table2[[#This Row],[PVP For ADV]],Table2[[#This Row],[On Website]],Table2[[#This Row],[Setup Team Speak]]="Yes"),"Yes","No")</f>
        <v>No</v>
      </c>
    </row>
    <row r="557" spans="2:10">
      <c r="B557" s="24">
        <f>Table1[[#This Row],[Character name]]</f>
        <v>0</v>
      </c>
      <c r="C557" s="25">
        <f>Table1[[#This Row],[At Handle]]</f>
        <v>0</v>
      </c>
      <c r="D557" s="25">
        <f>Table1[[#This Row],[Fleet Rank]]</f>
        <v>0</v>
      </c>
      <c r="E557" s="25">
        <f>Table1[[#This Row],[PVP For ADV]]</f>
        <v>0</v>
      </c>
      <c r="F557" s="25">
        <f>Table1[[#This Row],[STF Lead For ADV]]</f>
        <v>0</v>
      </c>
      <c r="G557" s="25" t="str">
        <f>IF(Table1[[#This Row],[LFC Still Needed For ADV]]&lt;0,"Yes","No")</f>
        <v>No</v>
      </c>
      <c r="H557">
        <f>Table1[[#This Row],[On Website]]</f>
        <v>0</v>
      </c>
      <c r="I557">
        <f>Table1[[#This Row],[Setup Team Speak]]</f>
        <v>0</v>
      </c>
      <c r="J557" s="26" t="str">
        <f>IF(AND(Table2[[#This Row],[STF for ADV]],Table2[[#This Row],[PVP For ADV]],Table2[[#This Row],[On Website]],Table2[[#This Row],[Setup Team Speak]]="Yes"),"Yes","No")</f>
        <v>No</v>
      </c>
    </row>
    <row r="558" spans="2:10">
      <c r="B558" s="24">
        <f>Table1[[#This Row],[Character name]]</f>
        <v>0</v>
      </c>
      <c r="C558" s="25">
        <f>Table1[[#This Row],[At Handle]]</f>
        <v>0</v>
      </c>
      <c r="D558" s="25">
        <f>Table1[[#This Row],[Fleet Rank]]</f>
        <v>0</v>
      </c>
      <c r="E558" s="25">
        <f>Table1[[#This Row],[PVP For ADV]]</f>
        <v>0</v>
      </c>
      <c r="F558" s="25">
        <f>Table1[[#This Row],[STF Lead For ADV]]</f>
        <v>0</v>
      </c>
      <c r="G558" s="25" t="str">
        <f>IF(Table1[[#This Row],[LFC Still Needed For ADV]]&lt;0,"Yes","No")</f>
        <v>No</v>
      </c>
      <c r="H558">
        <f>Table1[[#This Row],[On Website]]</f>
        <v>0</v>
      </c>
      <c r="I558">
        <f>Table1[[#This Row],[Setup Team Speak]]</f>
        <v>0</v>
      </c>
      <c r="J558" s="26" t="str">
        <f>IF(AND(Table2[[#This Row],[STF for ADV]],Table2[[#This Row],[PVP For ADV]],Table2[[#This Row],[On Website]],Table2[[#This Row],[Setup Team Speak]]="Yes"),"Yes","No")</f>
        <v>No</v>
      </c>
    </row>
    <row r="559" spans="2:10">
      <c r="B559" s="24">
        <f>Table1[[#This Row],[Character name]]</f>
        <v>0</v>
      </c>
      <c r="C559" s="25">
        <f>Table1[[#This Row],[At Handle]]</f>
        <v>0</v>
      </c>
      <c r="D559" s="25">
        <f>Table1[[#This Row],[Fleet Rank]]</f>
        <v>0</v>
      </c>
      <c r="E559" s="25">
        <f>Table1[[#This Row],[PVP For ADV]]</f>
        <v>0</v>
      </c>
      <c r="F559" s="25">
        <f>Table1[[#This Row],[STF Lead For ADV]]</f>
        <v>0</v>
      </c>
      <c r="G559" s="25" t="str">
        <f>IF(Table1[[#This Row],[LFC Still Needed For ADV]]&lt;0,"Yes","No")</f>
        <v>No</v>
      </c>
      <c r="H559">
        <f>Table1[[#This Row],[On Website]]</f>
        <v>0</v>
      </c>
      <c r="I559">
        <f>Table1[[#This Row],[Setup Team Speak]]</f>
        <v>0</v>
      </c>
      <c r="J559" s="26" t="str">
        <f>IF(AND(Table2[[#This Row],[STF for ADV]],Table2[[#This Row],[PVP For ADV]],Table2[[#This Row],[On Website]],Table2[[#This Row],[Setup Team Speak]]="Yes"),"Yes","No")</f>
        <v>No</v>
      </c>
    </row>
    <row r="560" spans="2:10">
      <c r="B560" s="24">
        <f>Table1[[#This Row],[Character name]]</f>
        <v>0</v>
      </c>
      <c r="C560" s="25">
        <f>Table1[[#This Row],[At Handle]]</f>
        <v>0</v>
      </c>
      <c r="D560" s="25">
        <f>Table1[[#This Row],[Fleet Rank]]</f>
        <v>0</v>
      </c>
      <c r="E560" s="25">
        <f>Table1[[#This Row],[PVP For ADV]]</f>
        <v>0</v>
      </c>
      <c r="F560" s="25">
        <f>Table1[[#This Row],[STF Lead For ADV]]</f>
        <v>0</v>
      </c>
      <c r="G560" s="25" t="str">
        <f>IF(Table1[[#This Row],[LFC Still Needed For ADV]]&lt;0,"Yes","No")</f>
        <v>No</v>
      </c>
      <c r="H560">
        <f>Table1[[#This Row],[On Website]]</f>
        <v>0</v>
      </c>
      <c r="I560">
        <f>Table1[[#This Row],[Setup Team Speak]]</f>
        <v>0</v>
      </c>
      <c r="J560" s="26" t="str">
        <f>IF(AND(Table2[[#This Row],[STF for ADV]],Table2[[#This Row],[PVP For ADV]],Table2[[#This Row],[On Website]],Table2[[#This Row],[Setup Team Speak]]="Yes"),"Yes","No")</f>
        <v>No</v>
      </c>
    </row>
    <row r="561" spans="2:10">
      <c r="B561" s="24">
        <f>Table1[[#This Row],[Character name]]</f>
        <v>0</v>
      </c>
      <c r="C561" s="25">
        <f>Table1[[#This Row],[At Handle]]</f>
        <v>0</v>
      </c>
      <c r="D561" s="25">
        <f>Table1[[#This Row],[Fleet Rank]]</f>
        <v>0</v>
      </c>
      <c r="E561" s="25">
        <f>Table1[[#This Row],[PVP For ADV]]</f>
        <v>0</v>
      </c>
      <c r="F561" s="25">
        <f>Table1[[#This Row],[STF Lead For ADV]]</f>
        <v>0</v>
      </c>
      <c r="G561" s="25" t="str">
        <f>IF(Table1[[#This Row],[LFC Still Needed For ADV]]&lt;0,"Yes","No")</f>
        <v>No</v>
      </c>
      <c r="H561">
        <f>Table1[[#This Row],[On Website]]</f>
        <v>0</v>
      </c>
      <c r="I561">
        <f>Table1[[#This Row],[Setup Team Speak]]</f>
        <v>0</v>
      </c>
      <c r="J561" s="26" t="str">
        <f>IF(AND(Table2[[#This Row],[STF for ADV]],Table2[[#This Row],[PVP For ADV]],Table2[[#This Row],[On Website]],Table2[[#This Row],[Setup Team Speak]]="Yes"),"Yes","No")</f>
        <v>No</v>
      </c>
    </row>
    <row r="562" spans="2:10">
      <c r="B562" s="24">
        <f>Table1[[#This Row],[Character name]]</f>
        <v>0</v>
      </c>
      <c r="C562" s="25">
        <f>Table1[[#This Row],[At Handle]]</f>
        <v>0</v>
      </c>
      <c r="D562" s="25">
        <f>Table1[[#This Row],[Fleet Rank]]</f>
        <v>0</v>
      </c>
      <c r="E562" s="25">
        <f>Table1[[#This Row],[PVP For ADV]]</f>
        <v>0</v>
      </c>
      <c r="F562" s="25">
        <f>Table1[[#This Row],[STF Lead For ADV]]</f>
        <v>0</v>
      </c>
      <c r="G562" s="25" t="str">
        <f>IF(Table1[[#This Row],[LFC Still Needed For ADV]]&lt;0,"Yes","No")</f>
        <v>No</v>
      </c>
      <c r="H562">
        <f>Table1[[#This Row],[On Website]]</f>
        <v>0</v>
      </c>
      <c r="I562">
        <f>Table1[[#This Row],[Setup Team Speak]]</f>
        <v>0</v>
      </c>
      <c r="J562" s="26" t="str">
        <f>IF(AND(Table2[[#This Row],[STF for ADV]],Table2[[#This Row],[PVP For ADV]],Table2[[#This Row],[On Website]],Table2[[#This Row],[Setup Team Speak]]="Yes"),"Yes","No")</f>
        <v>No</v>
      </c>
    </row>
    <row r="563" spans="2:10">
      <c r="B563" s="24">
        <f>Table1[[#This Row],[Character name]]</f>
        <v>0</v>
      </c>
      <c r="C563" s="25">
        <f>Table1[[#This Row],[At Handle]]</f>
        <v>0</v>
      </c>
      <c r="D563" s="25">
        <f>Table1[[#This Row],[Fleet Rank]]</f>
        <v>0</v>
      </c>
      <c r="E563" s="25">
        <f>Table1[[#This Row],[PVP For ADV]]</f>
        <v>0</v>
      </c>
      <c r="F563" s="25">
        <f>Table1[[#This Row],[STF Lead For ADV]]</f>
        <v>0</v>
      </c>
      <c r="G563" s="25" t="str">
        <f>IF(Table1[[#This Row],[LFC Still Needed For ADV]]&lt;0,"Yes","No")</f>
        <v>No</v>
      </c>
      <c r="H563">
        <f>Table1[[#This Row],[On Website]]</f>
        <v>0</v>
      </c>
      <c r="I563">
        <f>Table1[[#This Row],[Setup Team Speak]]</f>
        <v>0</v>
      </c>
      <c r="J563" s="26" t="str">
        <f>IF(AND(Table2[[#This Row],[STF for ADV]],Table2[[#This Row],[PVP For ADV]],Table2[[#This Row],[On Website]],Table2[[#This Row],[Setup Team Speak]]="Yes"),"Yes","No")</f>
        <v>No</v>
      </c>
    </row>
    <row r="564" spans="2:10">
      <c r="B564" s="24">
        <f>Table1[[#This Row],[Character name]]</f>
        <v>0</v>
      </c>
      <c r="C564" s="25">
        <f>Table1[[#This Row],[At Handle]]</f>
        <v>0</v>
      </c>
      <c r="D564" s="25">
        <f>Table1[[#This Row],[Fleet Rank]]</f>
        <v>0</v>
      </c>
      <c r="E564" s="25">
        <f>Table1[[#This Row],[PVP For ADV]]</f>
        <v>0</v>
      </c>
      <c r="F564" s="25">
        <f>Table1[[#This Row],[STF Lead For ADV]]</f>
        <v>0</v>
      </c>
      <c r="G564" s="25" t="str">
        <f>IF(Table1[[#This Row],[LFC Still Needed For ADV]]&lt;0,"Yes","No")</f>
        <v>No</v>
      </c>
      <c r="H564">
        <f>Table1[[#This Row],[On Website]]</f>
        <v>0</v>
      </c>
      <c r="I564">
        <f>Table1[[#This Row],[Setup Team Speak]]</f>
        <v>0</v>
      </c>
      <c r="J564" s="26" t="str">
        <f>IF(AND(Table2[[#This Row],[STF for ADV]],Table2[[#This Row],[PVP For ADV]],Table2[[#This Row],[On Website]],Table2[[#This Row],[Setup Team Speak]]="Yes"),"Yes","No")</f>
        <v>No</v>
      </c>
    </row>
    <row r="565" spans="2:10">
      <c r="B565" s="24">
        <f>Table1[[#This Row],[Character name]]</f>
        <v>0</v>
      </c>
      <c r="C565" s="25">
        <f>Table1[[#This Row],[At Handle]]</f>
        <v>0</v>
      </c>
      <c r="D565" s="25">
        <f>Table1[[#This Row],[Fleet Rank]]</f>
        <v>0</v>
      </c>
      <c r="E565" s="25">
        <f>Table1[[#This Row],[PVP For ADV]]</f>
        <v>0</v>
      </c>
      <c r="F565" s="25">
        <f>Table1[[#This Row],[STF Lead For ADV]]</f>
        <v>0</v>
      </c>
      <c r="G565" s="25" t="str">
        <f>IF(Table1[[#This Row],[LFC Still Needed For ADV]]&lt;0,"Yes","No")</f>
        <v>No</v>
      </c>
      <c r="H565">
        <f>Table1[[#This Row],[On Website]]</f>
        <v>0</v>
      </c>
      <c r="I565">
        <f>Table1[[#This Row],[Setup Team Speak]]</f>
        <v>0</v>
      </c>
      <c r="J565" s="26" t="str">
        <f>IF(AND(Table2[[#This Row],[STF for ADV]],Table2[[#This Row],[PVP For ADV]],Table2[[#This Row],[On Website]],Table2[[#This Row],[Setup Team Speak]]="Yes"),"Yes","No")</f>
        <v>No</v>
      </c>
    </row>
    <row r="566" spans="2:10">
      <c r="B566" s="24">
        <f>Table1[[#This Row],[Character name]]</f>
        <v>0</v>
      </c>
      <c r="C566" s="25">
        <f>Table1[[#This Row],[At Handle]]</f>
        <v>0</v>
      </c>
      <c r="D566" s="25">
        <f>Table1[[#This Row],[Fleet Rank]]</f>
        <v>0</v>
      </c>
      <c r="E566" s="25">
        <f>Table1[[#This Row],[PVP For ADV]]</f>
        <v>0</v>
      </c>
      <c r="F566" s="25">
        <f>Table1[[#This Row],[STF Lead For ADV]]</f>
        <v>0</v>
      </c>
      <c r="G566" s="25" t="str">
        <f>IF(Table1[[#This Row],[LFC Still Needed For ADV]]&lt;0,"Yes","No")</f>
        <v>No</v>
      </c>
      <c r="H566">
        <f>Table1[[#This Row],[On Website]]</f>
        <v>0</v>
      </c>
      <c r="I566">
        <f>Table1[[#This Row],[Setup Team Speak]]</f>
        <v>0</v>
      </c>
      <c r="J566" s="26" t="str">
        <f>IF(AND(Table2[[#This Row],[STF for ADV]],Table2[[#This Row],[PVP For ADV]],Table2[[#This Row],[On Website]],Table2[[#This Row],[Setup Team Speak]]="Yes"),"Yes","No")</f>
        <v>No</v>
      </c>
    </row>
    <row r="567" spans="2:10">
      <c r="B567" s="24">
        <f>Table1[[#This Row],[Character name]]</f>
        <v>0</v>
      </c>
      <c r="C567" s="25">
        <f>Table1[[#This Row],[At Handle]]</f>
        <v>0</v>
      </c>
      <c r="D567" s="25">
        <f>Table1[[#This Row],[Fleet Rank]]</f>
        <v>0</v>
      </c>
      <c r="E567" s="25">
        <f>Table1[[#This Row],[PVP For ADV]]</f>
        <v>0</v>
      </c>
      <c r="F567" s="25">
        <f>Table1[[#This Row],[STF Lead For ADV]]</f>
        <v>0</v>
      </c>
      <c r="G567" s="25" t="str">
        <f>IF(Table1[[#This Row],[LFC Still Needed For ADV]]&lt;0,"Yes","No")</f>
        <v>No</v>
      </c>
      <c r="H567">
        <f>Table1[[#This Row],[On Website]]</f>
        <v>0</v>
      </c>
      <c r="I567">
        <f>Table1[[#This Row],[Setup Team Speak]]</f>
        <v>0</v>
      </c>
      <c r="J567" s="26" t="str">
        <f>IF(AND(Table2[[#This Row],[STF for ADV]],Table2[[#This Row],[PVP For ADV]],Table2[[#This Row],[On Website]],Table2[[#This Row],[Setup Team Speak]]="Yes"),"Yes","No")</f>
        <v>No</v>
      </c>
    </row>
    <row r="568" spans="2:10">
      <c r="B568" s="24">
        <f>Table1[[#This Row],[Character name]]</f>
        <v>0</v>
      </c>
      <c r="C568" s="25">
        <f>Table1[[#This Row],[At Handle]]</f>
        <v>0</v>
      </c>
      <c r="D568" s="25">
        <f>Table1[[#This Row],[Fleet Rank]]</f>
        <v>0</v>
      </c>
      <c r="E568" s="25">
        <f>Table1[[#This Row],[PVP For ADV]]</f>
        <v>0</v>
      </c>
      <c r="F568" s="25">
        <f>Table1[[#This Row],[STF Lead For ADV]]</f>
        <v>0</v>
      </c>
      <c r="G568" s="25" t="str">
        <f>IF(Table1[[#This Row],[LFC Still Needed For ADV]]&lt;0,"Yes","No")</f>
        <v>No</v>
      </c>
      <c r="H568">
        <f>Table1[[#This Row],[On Website]]</f>
        <v>0</v>
      </c>
      <c r="I568">
        <f>Table1[[#This Row],[Setup Team Speak]]</f>
        <v>0</v>
      </c>
      <c r="J568" s="26" t="str">
        <f>IF(AND(Table2[[#This Row],[STF for ADV]],Table2[[#This Row],[PVP For ADV]],Table2[[#This Row],[On Website]],Table2[[#This Row],[Setup Team Speak]]="Yes"),"Yes","No")</f>
        <v>No</v>
      </c>
    </row>
    <row r="569" spans="2:10">
      <c r="B569" s="24">
        <f>Table1[[#This Row],[Character name]]</f>
        <v>0</v>
      </c>
      <c r="C569" s="25">
        <f>Table1[[#This Row],[At Handle]]</f>
        <v>0</v>
      </c>
      <c r="D569" s="25">
        <f>Table1[[#This Row],[Fleet Rank]]</f>
        <v>0</v>
      </c>
      <c r="E569" s="25">
        <f>Table1[[#This Row],[PVP For ADV]]</f>
        <v>0</v>
      </c>
      <c r="F569" s="25">
        <f>Table1[[#This Row],[STF Lead For ADV]]</f>
        <v>0</v>
      </c>
      <c r="G569" s="25" t="str">
        <f>IF(Table1[[#This Row],[LFC Still Needed For ADV]]&lt;0,"Yes","No")</f>
        <v>No</v>
      </c>
      <c r="H569">
        <f>Table1[[#This Row],[On Website]]</f>
        <v>0</v>
      </c>
      <c r="I569">
        <f>Table1[[#This Row],[Setup Team Speak]]</f>
        <v>0</v>
      </c>
      <c r="J569" s="26" t="str">
        <f>IF(AND(Table2[[#This Row],[STF for ADV]],Table2[[#This Row],[PVP For ADV]],Table2[[#This Row],[On Website]],Table2[[#This Row],[Setup Team Speak]]="Yes"),"Yes","No")</f>
        <v>No</v>
      </c>
    </row>
    <row r="570" spans="2:10">
      <c r="B570" s="24">
        <f>Table1[[#This Row],[Character name]]</f>
        <v>0</v>
      </c>
      <c r="C570" s="25">
        <f>Table1[[#This Row],[At Handle]]</f>
        <v>0</v>
      </c>
      <c r="D570" s="25">
        <f>Table1[[#This Row],[Fleet Rank]]</f>
        <v>0</v>
      </c>
      <c r="E570" s="25">
        <f>Table1[[#This Row],[PVP For ADV]]</f>
        <v>0</v>
      </c>
      <c r="F570" s="25">
        <f>Table1[[#This Row],[STF Lead For ADV]]</f>
        <v>0</v>
      </c>
      <c r="G570" s="25" t="str">
        <f>IF(Table1[[#This Row],[LFC Still Needed For ADV]]&lt;0,"Yes","No")</f>
        <v>No</v>
      </c>
      <c r="H570">
        <f>Table1[[#This Row],[On Website]]</f>
        <v>0</v>
      </c>
      <c r="I570">
        <f>Table1[[#This Row],[Setup Team Speak]]</f>
        <v>0</v>
      </c>
      <c r="J570" s="26" t="str">
        <f>IF(AND(Table2[[#This Row],[STF for ADV]],Table2[[#This Row],[PVP For ADV]],Table2[[#This Row],[On Website]],Table2[[#This Row],[Setup Team Speak]]="Yes"),"Yes","No")</f>
        <v>No</v>
      </c>
    </row>
    <row r="571" spans="2:10">
      <c r="B571" s="24">
        <f>Table1[[#This Row],[Character name]]</f>
        <v>0</v>
      </c>
      <c r="C571" s="25">
        <f>Table1[[#This Row],[At Handle]]</f>
        <v>0</v>
      </c>
      <c r="D571" s="25">
        <f>Table1[[#This Row],[Fleet Rank]]</f>
        <v>0</v>
      </c>
      <c r="E571" s="25">
        <f>Table1[[#This Row],[PVP For ADV]]</f>
        <v>0</v>
      </c>
      <c r="F571" s="25">
        <f>Table1[[#This Row],[STF Lead For ADV]]</f>
        <v>0</v>
      </c>
      <c r="G571" s="25" t="str">
        <f>IF(Table1[[#This Row],[LFC Still Needed For ADV]]&lt;0,"Yes","No")</f>
        <v>No</v>
      </c>
      <c r="H571">
        <f>Table1[[#This Row],[On Website]]</f>
        <v>0</v>
      </c>
      <c r="I571">
        <f>Table1[[#This Row],[Setup Team Speak]]</f>
        <v>0</v>
      </c>
      <c r="J571" s="26" t="str">
        <f>IF(AND(Table2[[#This Row],[STF for ADV]],Table2[[#This Row],[PVP For ADV]],Table2[[#This Row],[On Website]],Table2[[#This Row],[Setup Team Speak]]="Yes"),"Yes","No")</f>
        <v>No</v>
      </c>
    </row>
    <row r="572" spans="2:10">
      <c r="B572" s="24">
        <f>Table1[[#This Row],[Character name]]</f>
        <v>0</v>
      </c>
      <c r="C572" s="25">
        <f>Table1[[#This Row],[At Handle]]</f>
        <v>0</v>
      </c>
      <c r="D572" s="25">
        <f>Table1[[#This Row],[Fleet Rank]]</f>
        <v>0</v>
      </c>
      <c r="E572" s="25">
        <f>Table1[[#This Row],[PVP For ADV]]</f>
        <v>0</v>
      </c>
      <c r="F572" s="25">
        <f>Table1[[#This Row],[STF Lead For ADV]]</f>
        <v>0</v>
      </c>
      <c r="G572" s="25" t="str">
        <f>IF(Table1[[#This Row],[LFC Still Needed For ADV]]&lt;0,"Yes","No")</f>
        <v>No</v>
      </c>
      <c r="H572">
        <f>Table1[[#This Row],[On Website]]</f>
        <v>0</v>
      </c>
      <c r="I572">
        <f>Table1[[#This Row],[Setup Team Speak]]</f>
        <v>0</v>
      </c>
      <c r="J572" s="26" t="str">
        <f>IF(AND(Table2[[#This Row],[STF for ADV]],Table2[[#This Row],[PVP For ADV]],Table2[[#This Row],[On Website]],Table2[[#This Row],[Setup Team Speak]]="Yes"),"Yes","No")</f>
        <v>No</v>
      </c>
    </row>
    <row r="573" spans="2:10">
      <c r="B573" s="24">
        <f>Table1[[#This Row],[Character name]]</f>
        <v>0</v>
      </c>
      <c r="C573" s="25">
        <f>Table1[[#This Row],[At Handle]]</f>
        <v>0</v>
      </c>
      <c r="D573" s="25">
        <f>Table1[[#This Row],[Fleet Rank]]</f>
        <v>0</v>
      </c>
      <c r="E573" s="25">
        <f>Table1[[#This Row],[PVP For ADV]]</f>
        <v>0</v>
      </c>
      <c r="F573" s="25">
        <f>Table1[[#This Row],[STF Lead For ADV]]</f>
        <v>0</v>
      </c>
      <c r="G573" s="25" t="str">
        <f>IF(Table1[[#This Row],[LFC Still Needed For ADV]]&lt;0,"Yes","No")</f>
        <v>No</v>
      </c>
      <c r="H573">
        <f>Table1[[#This Row],[On Website]]</f>
        <v>0</v>
      </c>
      <c r="I573">
        <f>Table1[[#This Row],[Setup Team Speak]]</f>
        <v>0</v>
      </c>
      <c r="J573" s="26" t="str">
        <f>IF(AND(Table2[[#This Row],[STF for ADV]],Table2[[#This Row],[PVP For ADV]],Table2[[#This Row],[On Website]],Table2[[#This Row],[Setup Team Speak]]="Yes"),"Yes","No")</f>
        <v>No</v>
      </c>
    </row>
    <row r="574" spans="2:10">
      <c r="B574" s="24">
        <f>Table1[[#This Row],[Character name]]</f>
        <v>0</v>
      </c>
      <c r="C574" s="25">
        <f>Table1[[#This Row],[At Handle]]</f>
        <v>0</v>
      </c>
      <c r="D574" s="25">
        <f>Table1[[#This Row],[Fleet Rank]]</f>
        <v>0</v>
      </c>
      <c r="E574" s="25">
        <f>Table1[[#This Row],[PVP For ADV]]</f>
        <v>0</v>
      </c>
      <c r="F574" s="25">
        <f>Table1[[#This Row],[STF Lead For ADV]]</f>
        <v>0</v>
      </c>
      <c r="G574" s="25" t="str">
        <f>IF(Table1[[#This Row],[LFC Still Needed For ADV]]&lt;0,"Yes","No")</f>
        <v>No</v>
      </c>
      <c r="H574">
        <f>Table1[[#This Row],[On Website]]</f>
        <v>0</v>
      </c>
      <c r="I574">
        <f>Table1[[#This Row],[Setup Team Speak]]</f>
        <v>0</v>
      </c>
      <c r="J574" s="26" t="str">
        <f>IF(AND(Table2[[#This Row],[STF for ADV]],Table2[[#This Row],[PVP For ADV]],Table2[[#This Row],[On Website]],Table2[[#This Row],[Setup Team Speak]]="Yes"),"Yes","No")</f>
        <v>No</v>
      </c>
    </row>
    <row r="575" spans="2:10">
      <c r="B575" s="24">
        <f>Table1[[#This Row],[Character name]]</f>
        <v>0</v>
      </c>
      <c r="C575" s="25">
        <f>Table1[[#This Row],[At Handle]]</f>
        <v>0</v>
      </c>
      <c r="D575" s="25">
        <f>Table1[[#This Row],[Fleet Rank]]</f>
        <v>0</v>
      </c>
      <c r="E575" s="25">
        <f>Table1[[#This Row],[PVP For ADV]]</f>
        <v>0</v>
      </c>
      <c r="F575" s="25">
        <f>Table1[[#This Row],[STF Lead For ADV]]</f>
        <v>0</v>
      </c>
      <c r="G575" s="25" t="str">
        <f>IF(Table1[[#This Row],[LFC Still Needed For ADV]]&lt;0,"Yes","No")</f>
        <v>No</v>
      </c>
      <c r="H575">
        <f>Table1[[#This Row],[On Website]]</f>
        <v>0</v>
      </c>
      <c r="I575">
        <f>Table1[[#This Row],[Setup Team Speak]]</f>
        <v>0</v>
      </c>
      <c r="J575" s="26" t="str">
        <f>IF(AND(Table2[[#This Row],[STF for ADV]],Table2[[#This Row],[PVP For ADV]],Table2[[#This Row],[On Website]],Table2[[#This Row],[Setup Team Speak]]="Yes"),"Yes","No")</f>
        <v>No</v>
      </c>
    </row>
    <row r="576" spans="2:10">
      <c r="B576" s="24">
        <f>Table1[[#This Row],[Character name]]</f>
        <v>0</v>
      </c>
      <c r="C576" s="25">
        <f>Table1[[#This Row],[At Handle]]</f>
        <v>0</v>
      </c>
      <c r="D576" s="25">
        <f>Table1[[#This Row],[Fleet Rank]]</f>
        <v>0</v>
      </c>
      <c r="E576" s="25">
        <f>Table1[[#This Row],[PVP For ADV]]</f>
        <v>0</v>
      </c>
      <c r="F576" s="25">
        <f>Table1[[#This Row],[STF Lead For ADV]]</f>
        <v>0</v>
      </c>
      <c r="G576" s="25" t="str">
        <f>IF(Table1[[#This Row],[LFC Still Needed For ADV]]&lt;0,"Yes","No")</f>
        <v>No</v>
      </c>
      <c r="H576">
        <f>Table1[[#This Row],[On Website]]</f>
        <v>0</v>
      </c>
      <c r="I576">
        <f>Table1[[#This Row],[Setup Team Speak]]</f>
        <v>0</v>
      </c>
      <c r="J576" s="26" t="str">
        <f>IF(AND(Table2[[#This Row],[STF for ADV]],Table2[[#This Row],[PVP For ADV]],Table2[[#This Row],[On Website]],Table2[[#This Row],[Setup Team Speak]]="Yes"),"Yes","No")</f>
        <v>No</v>
      </c>
    </row>
    <row r="577" spans="2:10">
      <c r="B577" s="24">
        <f>Table1[[#This Row],[Character name]]</f>
        <v>0</v>
      </c>
      <c r="C577" s="25">
        <f>Table1[[#This Row],[At Handle]]</f>
        <v>0</v>
      </c>
      <c r="D577" s="25">
        <f>Table1[[#This Row],[Fleet Rank]]</f>
        <v>0</v>
      </c>
      <c r="E577" s="25">
        <f>Table1[[#This Row],[PVP For ADV]]</f>
        <v>0</v>
      </c>
      <c r="F577" s="25">
        <f>Table1[[#This Row],[STF Lead For ADV]]</f>
        <v>0</v>
      </c>
      <c r="G577" s="25" t="str">
        <f>IF(Table1[[#This Row],[LFC Still Needed For ADV]]&lt;0,"Yes","No")</f>
        <v>No</v>
      </c>
      <c r="H577">
        <f>Table1[[#This Row],[On Website]]</f>
        <v>0</v>
      </c>
      <c r="I577">
        <f>Table1[[#This Row],[Setup Team Speak]]</f>
        <v>0</v>
      </c>
      <c r="J577" s="26" t="str">
        <f>IF(AND(Table2[[#This Row],[STF for ADV]],Table2[[#This Row],[PVP For ADV]],Table2[[#This Row],[On Website]],Table2[[#This Row],[Setup Team Speak]]="Yes"),"Yes","No")</f>
        <v>No</v>
      </c>
    </row>
    <row r="578" spans="2:10">
      <c r="B578" s="24">
        <f>Table1[[#This Row],[Character name]]</f>
        <v>0</v>
      </c>
      <c r="C578" s="25">
        <f>Table1[[#This Row],[At Handle]]</f>
        <v>0</v>
      </c>
      <c r="D578" s="25">
        <f>Table1[[#This Row],[Fleet Rank]]</f>
        <v>0</v>
      </c>
      <c r="E578" s="25">
        <f>Table1[[#This Row],[PVP For ADV]]</f>
        <v>0</v>
      </c>
      <c r="F578" s="25">
        <f>Table1[[#This Row],[STF Lead For ADV]]</f>
        <v>0</v>
      </c>
      <c r="G578" s="25" t="str">
        <f>IF(Table1[[#This Row],[LFC Still Needed For ADV]]&lt;0,"Yes","No")</f>
        <v>No</v>
      </c>
      <c r="H578">
        <f>Table1[[#This Row],[On Website]]</f>
        <v>0</v>
      </c>
      <c r="I578">
        <f>Table1[[#This Row],[Setup Team Speak]]</f>
        <v>0</v>
      </c>
      <c r="J578" s="26" t="str">
        <f>IF(AND(Table2[[#This Row],[STF for ADV]],Table2[[#This Row],[PVP For ADV]],Table2[[#This Row],[On Website]],Table2[[#This Row],[Setup Team Speak]]="Yes"),"Yes","No")</f>
        <v>No</v>
      </c>
    </row>
    <row r="579" spans="2:10">
      <c r="B579" s="24">
        <f>Table1[[#This Row],[Character name]]</f>
        <v>0</v>
      </c>
      <c r="C579" s="25">
        <f>Table1[[#This Row],[At Handle]]</f>
        <v>0</v>
      </c>
      <c r="D579" s="25">
        <f>Table1[[#This Row],[Fleet Rank]]</f>
        <v>0</v>
      </c>
      <c r="E579" s="25">
        <f>Table1[[#This Row],[PVP For ADV]]</f>
        <v>0</v>
      </c>
      <c r="F579" s="25">
        <f>Table1[[#This Row],[STF Lead For ADV]]</f>
        <v>0</v>
      </c>
      <c r="G579" s="25" t="str">
        <f>IF(Table1[[#This Row],[LFC Still Needed For ADV]]&lt;0,"Yes","No")</f>
        <v>No</v>
      </c>
      <c r="H579">
        <f>Table1[[#This Row],[On Website]]</f>
        <v>0</v>
      </c>
      <c r="I579">
        <f>Table1[[#This Row],[Setup Team Speak]]</f>
        <v>0</v>
      </c>
      <c r="J579" s="26" t="str">
        <f>IF(AND(Table2[[#This Row],[STF for ADV]],Table2[[#This Row],[PVP For ADV]],Table2[[#This Row],[On Website]],Table2[[#This Row],[Setup Team Speak]]="Yes"),"Yes","No")</f>
        <v>No</v>
      </c>
    </row>
    <row r="580" spans="2:10">
      <c r="B580" s="24">
        <f>Table1[[#This Row],[Character name]]</f>
        <v>0</v>
      </c>
      <c r="C580" s="25">
        <f>Table1[[#This Row],[At Handle]]</f>
        <v>0</v>
      </c>
      <c r="D580" s="25">
        <f>Table1[[#This Row],[Fleet Rank]]</f>
        <v>0</v>
      </c>
      <c r="E580" s="25">
        <f>Table1[[#This Row],[PVP For ADV]]</f>
        <v>0</v>
      </c>
      <c r="F580" s="25">
        <f>Table1[[#This Row],[STF Lead For ADV]]</f>
        <v>0</v>
      </c>
      <c r="G580" s="25" t="str">
        <f>IF(Table1[[#This Row],[LFC Still Needed For ADV]]&lt;0,"Yes","No")</f>
        <v>No</v>
      </c>
      <c r="H580">
        <f>Table1[[#This Row],[On Website]]</f>
        <v>0</v>
      </c>
      <c r="I580">
        <f>Table1[[#This Row],[Setup Team Speak]]</f>
        <v>0</v>
      </c>
      <c r="J580" s="26" t="str">
        <f>IF(AND(Table2[[#This Row],[STF for ADV]],Table2[[#This Row],[PVP For ADV]],Table2[[#This Row],[On Website]],Table2[[#This Row],[Setup Team Speak]]="Yes"),"Yes","No")</f>
        <v>No</v>
      </c>
    </row>
    <row r="581" spans="2:10">
      <c r="B581" s="24">
        <f>Table1[[#This Row],[Character name]]</f>
        <v>0</v>
      </c>
      <c r="C581" s="25">
        <f>Table1[[#This Row],[At Handle]]</f>
        <v>0</v>
      </c>
      <c r="D581" s="25">
        <f>Table1[[#This Row],[Fleet Rank]]</f>
        <v>0</v>
      </c>
      <c r="E581" s="25">
        <f>Table1[[#This Row],[PVP For ADV]]</f>
        <v>0</v>
      </c>
      <c r="F581" s="25">
        <f>Table1[[#This Row],[STF Lead For ADV]]</f>
        <v>0</v>
      </c>
      <c r="G581" s="25" t="str">
        <f>IF(Table1[[#This Row],[LFC Still Needed For ADV]]&lt;0,"Yes","No")</f>
        <v>No</v>
      </c>
      <c r="H581">
        <f>Table1[[#This Row],[On Website]]</f>
        <v>0</v>
      </c>
      <c r="I581">
        <f>Table1[[#This Row],[Setup Team Speak]]</f>
        <v>0</v>
      </c>
      <c r="J581" s="26" t="str">
        <f>IF(AND(Table2[[#This Row],[STF for ADV]],Table2[[#This Row],[PVP For ADV]],Table2[[#This Row],[On Website]],Table2[[#This Row],[Setup Team Speak]]="Yes"),"Yes","No")</f>
        <v>No</v>
      </c>
    </row>
    <row r="582" spans="2:10">
      <c r="B582" s="24">
        <f>Table1[[#This Row],[Character name]]</f>
        <v>0</v>
      </c>
      <c r="C582" s="25">
        <f>Table1[[#This Row],[At Handle]]</f>
        <v>0</v>
      </c>
      <c r="D582" s="25">
        <f>Table1[[#This Row],[Fleet Rank]]</f>
        <v>0</v>
      </c>
      <c r="E582" s="25">
        <f>Table1[[#This Row],[PVP For ADV]]</f>
        <v>0</v>
      </c>
      <c r="F582" s="25">
        <f>Table1[[#This Row],[STF Lead For ADV]]</f>
        <v>0</v>
      </c>
      <c r="G582" s="25" t="str">
        <f>IF(Table1[[#This Row],[LFC Still Needed For ADV]]&lt;0,"Yes","No")</f>
        <v>No</v>
      </c>
      <c r="H582">
        <f>Table1[[#This Row],[On Website]]</f>
        <v>0</v>
      </c>
      <c r="I582">
        <f>Table1[[#This Row],[Setup Team Speak]]</f>
        <v>0</v>
      </c>
      <c r="J582" s="26" t="str">
        <f>IF(AND(Table2[[#This Row],[STF for ADV]],Table2[[#This Row],[PVP For ADV]],Table2[[#This Row],[On Website]],Table2[[#This Row],[Setup Team Speak]]="Yes"),"Yes","No")</f>
        <v>No</v>
      </c>
    </row>
    <row r="583" spans="2:10">
      <c r="B583" s="24">
        <f>Table1[[#This Row],[Character name]]</f>
        <v>0</v>
      </c>
      <c r="C583" s="25">
        <f>Table1[[#This Row],[At Handle]]</f>
        <v>0</v>
      </c>
      <c r="D583" s="25">
        <f>Table1[[#This Row],[Fleet Rank]]</f>
        <v>0</v>
      </c>
      <c r="E583" s="25">
        <f>Table1[[#This Row],[PVP For ADV]]</f>
        <v>0</v>
      </c>
      <c r="F583" s="25">
        <f>Table1[[#This Row],[STF Lead For ADV]]</f>
        <v>0</v>
      </c>
      <c r="G583" s="25" t="str">
        <f>IF(Table1[[#This Row],[LFC Still Needed For ADV]]&lt;0,"Yes","No")</f>
        <v>No</v>
      </c>
      <c r="H583">
        <f>Table1[[#This Row],[On Website]]</f>
        <v>0</v>
      </c>
      <c r="I583">
        <f>Table1[[#This Row],[Setup Team Speak]]</f>
        <v>0</v>
      </c>
      <c r="J583" s="26" t="str">
        <f>IF(AND(Table2[[#This Row],[STF for ADV]],Table2[[#This Row],[PVP For ADV]],Table2[[#This Row],[On Website]],Table2[[#This Row],[Setup Team Speak]]="Yes"),"Yes","No")</f>
        <v>No</v>
      </c>
    </row>
    <row r="584" spans="2:10">
      <c r="B584" s="24">
        <f>Table1[[#This Row],[Character name]]</f>
        <v>0</v>
      </c>
      <c r="C584" s="25">
        <f>Table1[[#This Row],[At Handle]]</f>
        <v>0</v>
      </c>
      <c r="D584" s="25">
        <f>Table1[[#This Row],[Fleet Rank]]</f>
        <v>0</v>
      </c>
      <c r="E584" s="25">
        <f>Table1[[#This Row],[PVP For ADV]]</f>
        <v>0</v>
      </c>
      <c r="F584" s="25">
        <f>Table1[[#This Row],[STF Lead For ADV]]</f>
        <v>0</v>
      </c>
      <c r="G584" s="25" t="str">
        <f>IF(Table1[[#This Row],[LFC Still Needed For ADV]]&lt;0,"Yes","No")</f>
        <v>No</v>
      </c>
      <c r="H584">
        <f>Table1[[#This Row],[On Website]]</f>
        <v>0</v>
      </c>
      <c r="I584">
        <f>Table1[[#This Row],[Setup Team Speak]]</f>
        <v>0</v>
      </c>
      <c r="J584" s="26" t="str">
        <f>IF(AND(Table2[[#This Row],[STF for ADV]],Table2[[#This Row],[PVP For ADV]],Table2[[#This Row],[On Website]],Table2[[#This Row],[Setup Team Speak]]="Yes"),"Yes","No")</f>
        <v>No</v>
      </c>
    </row>
    <row r="585" spans="2:10">
      <c r="B585" s="24">
        <f>Table1[[#This Row],[Character name]]</f>
        <v>0</v>
      </c>
      <c r="C585" s="25">
        <f>Table1[[#This Row],[At Handle]]</f>
        <v>0</v>
      </c>
      <c r="D585" s="25">
        <f>Table1[[#This Row],[Fleet Rank]]</f>
        <v>0</v>
      </c>
      <c r="E585" s="25">
        <f>Table1[[#This Row],[PVP For ADV]]</f>
        <v>0</v>
      </c>
      <c r="F585" s="25">
        <f>Table1[[#This Row],[STF Lead For ADV]]</f>
        <v>0</v>
      </c>
      <c r="G585" s="25" t="str">
        <f>IF(Table1[[#This Row],[LFC Still Needed For ADV]]&lt;0,"Yes","No")</f>
        <v>No</v>
      </c>
      <c r="H585">
        <f>Table1[[#This Row],[On Website]]</f>
        <v>0</v>
      </c>
      <c r="I585">
        <f>Table1[[#This Row],[Setup Team Speak]]</f>
        <v>0</v>
      </c>
      <c r="J585" s="26" t="str">
        <f>IF(AND(Table2[[#This Row],[STF for ADV]],Table2[[#This Row],[PVP For ADV]],Table2[[#This Row],[On Website]],Table2[[#This Row],[Setup Team Speak]]="Yes"),"Yes","No")</f>
        <v>No</v>
      </c>
    </row>
    <row r="586" spans="2:10">
      <c r="B586" s="24">
        <f>Table1[[#This Row],[Character name]]</f>
        <v>0</v>
      </c>
      <c r="C586" s="25">
        <f>Table1[[#This Row],[At Handle]]</f>
        <v>0</v>
      </c>
      <c r="D586" s="25">
        <f>Table1[[#This Row],[Fleet Rank]]</f>
        <v>0</v>
      </c>
      <c r="E586" s="25">
        <f>Table1[[#This Row],[PVP For ADV]]</f>
        <v>0</v>
      </c>
      <c r="F586" s="25">
        <f>Table1[[#This Row],[STF Lead For ADV]]</f>
        <v>0</v>
      </c>
      <c r="G586" s="25" t="str">
        <f>IF(Table1[[#This Row],[LFC Still Needed For ADV]]&lt;0,"Yes","No")</f>
        <v>No</v>
      </c>
      <c r="H586">
        <f>Table1[[#This Row],[On Website]]</f>
        <v>0</v>
      </c>
      <c r="I586">
        <f>Table1[[#This Row],[Setup Team Speak]]</f>
        <v>0</v>
      </c>
      <c r="J586" s="26" t="str">
        <f>IF(AND(Table2[[#This Row],[STF for ADV]],Table2[[#This Row],[PVP For ADV]],Table2[[#This Row],[On Website]],Table2[[#This Row],[Setup Team Speak]]="Yes"),"Yes","No")</f>
        <v>No</v>
      </c>
    </row>
    <row r="587" spans="2:10">
      <c r="B587" s="24">
        <f>Table1[[#This Row],[Character name]]</f>
        <v>0</v>
      </c>
      <c r="C587" s="25">
        <f>Table1[[#This Row],[At Handle]]</f>
        <v>0</v>
      </c>
      <c r="D587" s="25">
        <f>Table1[[#This Row],[Fleet Rank]]</f>
        <v>0</v>
      </c>
      <c r="E587" s="25">
        <f>Table1[[#This Row],[PVP For ADV]]</f>
        <v>0</v>
      </c>
      <c r="F587" s="25">
        <f>Table1[[#This Row],[STF Lead For ADV]]</f>
        <v>0</v>
      </c>
      <c r="G587" s="25" t="str">
        <f>IF(Table1[[#This Row],[LFC Still Needed For ADV]]&lt;0,"Yes","No")</f>
        <v>No</v>
      </c>
      <c r="H587">
        <f>Table1[[#This Row],[On Website]]</f>
        <v>0</v>
      </c>
      <c r="I587">
        <f>Table1[[#This Row],[Setup Team Speak]]</f>
        <v>0</v>
      </c>
      <c r="J587" s="26" t="str">
        <f>IF(AND(Table2[[#This Row],[STF for ADV]],Table2[[#This Row],[PVP For ADV]],Table2[[#This Row],[On Website]],Table2[[#This Row],[Setup Team Speak]]="Yes"),"Yes","No")</f>
        <v>No</v>
      </c>
    </row>
    <row r="588" spans="2:10">
      <c r="B588" s="24">
        <f>Table1[[#This Row],[Character name]]</f>
        <v>0</v>
      </c>
      <c r="C588" s="25">
        <f>Table1[[#This Row],[At Handle]]</f>
        <v>0</v>
      </c>
      <c r="D588" s="25">
        <f>Table1[[#This Row],[Fleet Rank]]</f>
        <v>0</v>
      </c>
      <c r="E588" s="25">
        <f>Table1[[#This Row],[PVP For ADV]]</f>
        <v>0</v>
      </c>
      <c r="F588" s="25">
        <f>Table1[[#This Row],[STF Lead For ADV]]</f>
        <v>0</v>
      </c>
      <c r="G588" s="25" t="str">
        <f>IF(Table1[[#This Row],[LFC Still Needed For ADV]]&lt;0,"Yes","No")</f>
        <v>No</v>
      </c>
      <c r="H588">
        <f>Table1[[#This Row],[On Website]]</f>
        <v>0</v>
      </c>
      <c r="I588">
        <f>Table1[[#This Row],[Setup Team Speak]]</f>
        <v>0</v>
      </c>
      <c r="J588" s="26" t="str">
        <f>IF(AND(Table2[[#This Row],[STF for ADV]],Table2[[#This Row],[PVP For ADV]],Table2[[#This Row],[On Website]],Table2[[#This Row],[Setup Team Speak]]="Yes"),"Yes","No")</f>
        <v>No</v>
      </c>
    </row>
    <row r="589" spans="2:10">
      <c r="B589" s="24">
        <f>Table1[[#This Row],[Character name]]</f>
        <v>0</v>
      </c>
      <c r="C589" s="25">
        <f>Table1[[#This Row],[At Handle]]</f>
        <v>0</v>
      </c>
      <c r="D589" s="25">
        <f>Table1[[#This Row],[Fleet Rank]]</f>
        <v>0</v>
      </c>
      <c r="E589" s="25">
        <f>Table1[[#This Row],[PVP For ADV]]</f>
        <v>0</v>
      </c>
      <c r="F589" s="25">
        <f>Table1[[#This Row],[STF Lead For ADV]]</f>
        <v>0</v>
      </c>
      <c r="G589" s="25" t="str">
        <f>IF(Table1[[#This Row],[LFC Still Needed For ADV]]&lt;0,"Yes","No")</f>
        <v>No</v>
      </c>
      <c r="H589">
        <f>Table1[[#This Row],[On Website]]</f>
        <v>0</v>
      </c>
      <c r="I589">
        <f>Table1[[#This Row],[Setup Team Speak]]</f>
        <v>0</v>
      </c>
      <c r="J589" s="26" t="str">
        <f>IF(AND(Table2[[#This Row],[STF for ADV]],Table2[[#This Row],[PVP For ADV]],Table2[[#This Row],[On Website]],Table2[[#This Row],[Setup Team Speak]]="Yes"),"Yes","No")</f>
        <v>No</v>
      </c>
    </row>
    <row r="590" spans="2:10">
      <c r="B590" s="24">
        <f>Table1[[#This Row],[Character name]]</f>
        <v>0</v>
      </c>
      <c r="C590" s="25">
        <f>Table1[[#This Row],[At Handle]]</f>
        <v>0</v>
      </c>
      <c r="D590" s="25">
        <f>Table1[[#This Row],[Fleet Rank]]</f>
        <v>0</v>
      </c>
      <c r="E590" s="25">
        <f>Table1[[#This Row],[PVP For ADV]]</f>
        <v>0</v>
      </c>
      <c r="F590" s="25">
        <f>Table1[[#This Row],[STF Lead For ADV]]</f>
        <v>0</v>
      </c>
      <c r="G590" s="25" t="str">
        <f>IF(Table1[[#This Row],[LFC Still Needed For ADV]]&lt;0,"Yes","No")</f>
        <v>No</v>
      </c>
      <c r="H590">
        <f>Table1[[#This Row],[On Website]]</f>
        <v>0</v>
      </c>
      <c r="I590">
        <f>Table1[[#This Row],[Setup Team Speak]]</f>
        <v>0</v>
      </c>
      <c r="J590" s="26" t="str">
        <f>IF(AND(Table2[[#This Row],[STF for ADV]],Table2[[#This Row],[PVP For ADV]],Table2[[#This Row],[On Website]],Table2[[#This Row],[Setup Team Speak]]="Yes"),"Yes","No")</f>
        <v>No</v>
      </c>
    </row>
    <row r="591" spans="2:10">
      <c r="B591" s="24">
        <f>Table1[[#This Row],[Character name]]</f>
        <v>0</v>
      </c>
      <c r="C591" s="25">
        <f>Table1[[#This Row],[At Handle]]</f>
        <v>0</v>
      </c>
      <c r="D591" s="25">
        <f>Table1[[#This Row],[Fleet Rank]]</f>
        <v>0</v>
      </c>
      <c r="E591" s="25">
        <f>Table1[[#This Row],[PVP For ADV]]</f>
        <v>0</v>
      </c>
      <c r="F591" s="25">
        <f>Table1[[#This Row],[STF Lead For ADV]]</f>
        <v>0</v>
      </c>
      <c r="G591" s="25" t="str">
        <f>IF(Table1[[#This Row],[LFC Still Needed For ADV]]&lt;0,"Yes","No")</f>
        <v>No</v>
      </c>
      <c r="H591">
        <f>Table1[[#This Row],[On Website]]</f>
        <v>0</v>
      </c>
      <c r="I591">
        <f>Table1[[#This Row],[Setup Team Speak]]</f>
        <v>0</v>
      </c>
      <c r="J591" s="26" t="str">
        <f>IF(AND(Table2[[#This Row],[STF for ADV]],Table2[[#This Row],[PVP For ADV]],Table2[[#This Row],[On Website]],Table2[[#This Row],[Setup Team Speak]]="Yes"),"Yes","No")</f>
        <v>No</v>
      </c>
    </row>
    <row r="592" spans="2:10">
      <c r="B592" s="24">
        <f>Table1[[#This Row],[Character name]]</f>
        <v>0</v>
      </c>
      <c r="C592" s="25">
        <f>Table1[[#This Row],[At Handle]]</f>
        <v>0</v>
      </c>
      <c r="D592" s="25">
        <f>Table1[[#This Row],[Fleet Rank]]</f>
        <v>0</v>
      </c>
      <c r="E592" s="25">
        <f>Table1[[#This Row],[PVP For ADV]]</f>
        <v>0</v>
      </c>
      <c r="F592" s="25">
        <f>Table1[[#This Row],[STF Lead For ADV]]</f>
        <v>0</v>
      </c>
      <c r="G592" s="25" t="str">
        <f>IF(Table1[[#This Row],[LFC Still Needed For ADV]]&lt;0,"Yes","No")</f>
        <v>No</v>
      </c>
      <c r="H592">
        <f>Table1[[#This Row],[On Website]]</f>
        <v>0</v>
      </c>
      <c r="I592">
        <f>Table1[[#This Row],[Setup Team Speak]]</f>
        <v>0</v>
      </c>
      <c r="J592" s="26" t="str">
        <f>IF(AND(Table2[[#This Row],[STF for ADV]],Table2[[#This Row],[PVP For ADV]],Table2[[#This Row],[On Website]],Table2[[#This Row],[Setup Team Speak]]="Yes"),"Yes","No")</f>
        <v>No</v>
      </c>
    </row>
    <row r="593" spans="2:10">
      <c r="B593" s="24">
        <f>Table1[[#This Row],[Character name]]</f>
        <v>0</v>
      </c>
      <c r="C593" s="25">
        <f>Table1[[#This Row],[At Handle]]</f>
        <v>0</v>
      </c>
      <c r="D593" s="25">
        <f>Table1[[#This Row],[Fleet Rank]]</f>
        <v>0</v>
      </c>
      <c r="E593" s="25">
        <f>Table1[[#This Row],[PVP For ADV]]</f>
        <v>0</v>
      </c>
      <c r="F593" s="25">
        <f>Table1[[#This Row],[STF Lead For ADV]]</f>
        <v>0</v>
      </c>
      <c r="G593" s="25" t="str">
        <f>IF(Table1[[#This Row],[LFC Still Needed For ADV]]&lt;0,"Yes","No")</f>
        <v>No</v>
      </c>
      <c r="H593">
        <f>Table1[[#This Row],[On Website]]</f>
        <v>0</v>
      </c>
      <c r="I593">
        <f>Table1[[#This Row],[Setup Team Speak]]</f>
        <v>0</v>
      </c>
      <c r="J593" s="26" t="str">
        <f>IF(AND(Table2[[#This Row],[STF for ADV]],Table2[[#This Row],[PVP For ADV]],Table2[[#This Row],[On Website]],Table2[[#This Row],[Setup Team Speak]]="Yes"),"Yes","No")</f>
        <v>No</v>
      </c>
    </row>
    <row r="594" spans="2:10">
      <c r="B594" s="24">
        <f>Table1[[#This Row],[Character name]]</f>
        <v>0</v>
      </c>
      <c r="C594" s="25">
        <f>Table1[[#This Row],[At Handle]]</f>
        <v>0</v>
      </c>
      <c r="D594" s="25">
        <f>Table1[[#This Row],[Fleet Rank]]</f>
        <v>0</v>
      </c>
      <c r="E594" s="25">
        <f>Table1[[#This Row],[PVP For ADV]]</f>
        <v>0</v>
      </c>
      <c r="F594" s="25">
        <f>Table1[[#This Row],[STF Lead For ADV]]</f>
        <v>0</v>
      </c>
      <c r="G594" s="25" t="str">
        <f>IF(Table1[[#This Row],[LFC Still Needed For ADV]]&lt;0,"Yes","No")</f>
        <v>No</v>
      </c>
      <c r="H594">
        <f>Table1[[#This Row],[On Website]]</f>
        <v>0</v>
      </c>
      <c r="I594">
        <f>Table1[[#This Row],[Setup Team Speak]]</f>
        <v>0</v>
      </c>
      <c r="J594" s="26" t="str">
        <f>IF(AND(Table2[[#This Row],[STF for ADV]],Table2[[#This Row],[PVP For ADV]],Table2[[#This Row],[On Website]],Table2[[#This Row],[Setup Team Speak]]="Yes"),"Yes","No")</f>
        <v>No</v>
      </c>
    </row>
    <row r="595" spans="2:10">
      <c r="B595" s="24">
        <f>Table1[[#This Row],[Character name]]</f>
        <v>0</v>
      </c>
      <c r="C595" s="25">
        <f>Table1[[#This Row],[At Handle]]</f>
        <v>0</v>
      </c>
      <c r="D595" s="25">
        <f>Table1[[#This Row],[Fleet Rank]]</f>
        <v>0</v>
      </c>
      <c r="E595" s="25">
        <f>Table1[[#This Row],[PVP For ADV]]</f>
        <v>0</v>
      </c>
      <c r="F595" s="25">
        <f>Table1[[#This Row],[STF Lead For ADV]]</f>
        <v>0</v>
      </c>
      <c r="G595" s="25" t="str">
        <f>IF(Table1[[#This Row],[LFC Still Needed For ADV]]&lt;0,"Yes","No")</f>
        <v>No</v>
      </c>
      <c r="H595">
        <f>Table1[[#This Row],[On Website]]</f>
        <v>0</v>
      </c>
      <c r="I595">
        <f>Table1[[#This Row],[Setup Team Speak]]</f>
        <v>0</v>
      </c>
      <c r="J595" s="26" t="str">
        <f>IF(AND(Table2[[#This Row],[STF for ADV]],Table2[[#This Row],[PVP For ADV]],Table2[[#This Row],[On Website]],Table2[[#This Row],[Setup Team Speak]]="Yes"),"Yes","No")</f>
        <v>No</v>
      </c>
    </row>
    <row r="596" spans="2:10">
      <c r="B596" s="24">
        <f>Table1[[#This Row],[Character name]]</f>
        <v>0</v>
      </c>
      <c r="C596" s="25">
        <f>Table1[[#This Row],[At Handle]]</f>
        <v>0</v>
      </c>
      <c r="D596" s="25">
        <f>Table1[[#This Row],[Fleet Rank]]</f>
        <v>0</v>
      </c>
      <c r="E596" s="25">
        <f>Table1[[#This Row],[PVP For ADV]]</f>
        <v>0</v>
      </c>
      <c r="F596" s="25">
        <f>Table1[[#This Row],[STF Lead For ADV]]</f>
        <v>0</v>
      </c>
      <c r="G596" s="25" t="str">
        <f>IF(Table1[[#This Row],[LFC Still Needed For ADV]]&lt;0,"Yes","No")</f>
        <v>No</v>
      </c>
      <c r="H596">
        <f>Table1[[#This Row],[On Website]]</f>
        <v>0</v>
      </c>
      <c r="I596">
        <f>Table1[[#This Row],[Setup Team Speak]]</f>
        <v>0</v>
      </c>
      <c r="J596" s="26" t="str">
        <f>IF(AND(Table2[[#This Row],[STF for ADV]],Table2[[#This Row],[PVP For ADV]],Table2[[#This Row],[On Website]],Table2[[#This Row],[Setup Team Speak]]="Yes"),"Yes","No")</f>
        <v>No</v>
      </c>
    </row>
    <row r="597" spans="2:10">
      <c r="B597" s="24">
        <f>Table1[[#This Row],[Character name]]</f>
        <v>0</v>
      </c>
      <c r="C597" s="25">
        <f>Table1[[#This Row],[At Handle]]</f>
        <v>0</v>
      </c>
      <c r="D597" s="25">
        <f>Table1[[#This Row],[Fleet Rank]]</f>
        <v>0</v>
      </c>
      <c r="E597" s="25">
        <f>Table1[[#This Row],[PVP For ADV]]</f>
        <v>0</v>
      </c>
      <c r="F597" s="25">
        <f>Table1[[#This Row],[STF Lead For ADV]]</f>
        <v>0</v>
      </c>
      <c r="G597" s="25" t="str">
        <f>IF(Table1[[#This Row],[LFC Still Needed For ADV]]&lt;0,"Yes","No")</f>
        <v>No</v>
      </c>
      <c r="H597">
        <f>Table1[[#This Row],[On Website]]</f>
        <v>0</v>
      </c>
      <c r="I597">
        <f>Table1[[#This Row],[Setup Team Speak]]</f>
        <v>0</v>
      </c>
      <c r="J597" s="26" t="str">
        <f>IF(AND(Table2[[#This Row],[STF for ADV]],Table2[[#This Row],[PVP For ADV]],Table2[[#This Row],[On Website]],Table2[[#This Row],[Setup Team Speak]]="Yes"),"Yes","No")</f>
        <v>No</v>
      </c>
    </row>
    <row r="598" spans="2:10">
      <c r="B598" s="24">
        <f>Table1[[#This Row],[Character name]]</f>
        <v>0</v>
      </c>
      <c r="C598" s="25">
        <f>Table1[[#This Row],[At Handle]]</f>
        <v>0</v>
      </c>
      <c r="D598" s="25">
        <f>Table1[[#This Row],[Fleet Rank]]</f>
        <v>0</v>
      </c>
      <c r="E598" s="25">
        <f>Table1[[#This Row],[PVP For ADV]]</f>
        <v>0</v>
      </c>
      <c r="F598" s="25">
        <f>Table1[[#This Row],[STF Lead For ADV]]</f>
        <v>0</v>
      </c>
      <c r="G598" s="25" t="str">
        <f>IF(Table1[[#This Row],[LFC Still Needed For ADV]]&lt;0,"Yes","No")</f>
        <v>No</v>
      </c>
      <c r="H598">
        <f>Table1[[#This Row],[On Website]]</f>
        <v>0</v>
      </c>
      <c r="I598">
        <f>Table1[[#This Row],[Setup Team Speak]]</f>
        <v>0</v>
      </c>
      <c r="J598" s="26" t="str">
        <f>IF(AND(Table2[[#This Row],[STF for ADV]],Table2[[#This Row],[PVP For ADV]],Table2[[#This Row],[On Website]],Table2[[#This Row],[Setup Team Speak]]="Yes"),"Yes","No")</f>
        <v>No</v>
      </c>
    </row>
    <row r="599" spans="2:10">
      <c r="B599" s="24">
        <f>Table1[[#This Row],[Character name]]</f>
        <v>0</v>
      </c>
      <c r="C599" s="25">
        <f>Table1[[#This Row],[At Handle]]</f>
        <v>0</v>
      </c>
      <c r="D599" s="25">
        <f>Table1[[#This Row],[Fleet Rank]]</f>
        <v>0</v>
      </c>
      <c r="E599" s="25">
        <f>Table1[[#This Row],[PVP For ADV]]</f>
        <v>0</v>
      </c>
      <c r="F599" s="25">
        <f>Table1[[#This Row],[STF Lead For ADV]]</f>
        <v>0</v>
      </c>
      <c r="G599" s="25" t="str">
        <f>IF(Table1[[#This Row],[LFC Still Needed For ADV]]&lt;0,"Yes","No")</f>
        <v>No</v>
      </c>
      <c r="H599">
        <f>Table1[[#This Row],[On Website]]</f>
        <v>0</v>
      </c>
      <c r="I599">
        <f>Table1[[#This Row],[Setup Team Speak]]</f>
        <v>0</v>
      </c>
      <c r="J599" s="26" t="str">
        <f>IF(AND(Table2[[#This Row],[STF for ADV]],Table2[[#This Row],[PVP For ADV]],Table2[[#This Row],[On Website]],Table2[[#This Row],[Setup Team Speak]]="Yes"),"Yes","No")</f>
        <v>No</v>
      </c>
    </row>
    <row r="600" spans="2:10">
      <c r="B600" s="24">
        <f>Table1[[#This Row],[Character name]]</f>
        <v>0</v>
      </c>
      <c r="C600" s="25">
        <f>Table1[[#This Row],[At Handle]]</f>
        <v>0</v>
      </c>
      <c r="D600" s="25">
        <f>Table1[[#This Row],[Fleet Rank]]</f>
        <v>0</v>
      </c>
      <c r="E600" s="25">
        <f>Table1[[#This Row],[PVP For ADV]]</f>
        <v>0</v>
      </c>
      <c r="F600" s="25">
        <f>Table1[[#This Row],[STF Lead For ADV]]</f>
        <v>0</v>
      </c>
      <c r="G600" s="25" t="str">
        <f>IF(Table1[[#This Row],[LFC Still Needed For ADV]]&lt;0,"Yes","No")</f>
        <v>No</v>
      </c>
      <c r="H600">
        <f>Table1[[#This Row],[On Website]]</f>
        <v>0</v>
      </c>
      <c r="I600">
        <f>Table1[[#This Row],[Setup Team Speak]]</f>
        <v>0</v>
      </c>
      <c r="J600" s="26" t="str">
        <f>IF(AND(Table2[[#This Row],[STF for ADV]],Table2[[#This Row],[PVP For ADV]],Table2[[#This Row],[On Website]],Table2[[#This Row],[Setup Team Speak]]="Yes"),"Yes","No")</f>
        <v>No</v>
      </c>
    </row>
    <row r="601" spans="2:10">
      <c r="B601" s="24">
        <f>Table1[[#This Row],[Character name]]</f>
        <v>0</v>
      </c>
      <c r="C601" s="25">
        <f>Table1[[#This Row],[At Handle]]</f>
        <v>0</v>
      </c>
      <c r="D601" s="25">
        <f>Table1[[#This Row],[Fleet Rank]]</f>
        <v>0</v>
      </c>
      <c r="E601" s="25">
        <f>Table1[[#This Row],[PVP For ADV]]</f>
        <v>0</v>
      </c>
      <c r="F601" s="25">
        <f>Table1[[#This Row],[STF Lead For ADV]]</f>
        <v>0</v>
      </c>
      <c r="G601" s="25" t="str">
        <f>IF(Table1[[#This Row],[LFC Still Needed For ADV]]&lt;0,"Yes","No")</f>
        <v>No</v>
      </c>
      <c r="H601">
        <f>Table1[[#This Row],[On Website]]</f>
        <v>0</v>
      </c>
      <c r="I601">
        <f>Table1[[#This Row],[Setup Team Speak]]</f>
        <v>0</v>
      </c>
      <c r="J601" s="26" t="str">
        <f>IF(AND(Table2[[#This Row],[STF for ADV]],Table2[[#This Row],[PVP For ADV]],Table2[[#This Row],[On Website]],Table2[[#This Row],[Setup Team Speak]]="Yes"),"Yes","No")</f>
        <v>No</v>
      </c>
    </row>
    <row r="602" spans="2:10">
      <c r="B602" s="24">
        <f>Table1[[#This Row],[Character name]]</f>
        <v>0</v>
      </c>
      <c r="C602" s="25">
        <f>Table1[[#This Row],[At Handle]]</f>
        <v>0</v>
      </c>
      <c r="D602" s="25">
        <f>Table1[[#This Row],[Fleet Rank]]</f>
        <v>0</v>
      </c>
      <c r="E602" s="25">
        <f>Table1[[#This Row],[PVP For ADV]]</f>
        <v>0</v>
      </c>
      <c r="F602" s="25">
        <f>Table1[[#This Row],[STF Lead For ADV]]</f>
        <v>0</v>
      </c>
      <c r="G602" s="25" t="str">
        <f>IF(Table1[[#This Row],[LFC Still Needed For ADV]]&lt;0,"Yes","No")</f>
        <v>No</v>
      </c>
      <c r="H602">
        <f>Table1[[#This Row],[On Website]]</f>
        <v>0</v>
      </c>
      <c r="I602">
        <f>Table1[[#This Row],[Setup Team Speak]]</f>
        <v>0</v>
      </c>
      <c r="J602" s="26" t="str">
        <f>IF(AND(Table2[[#This Row],[STF for ADV]],Table2[[#This Row],[PVP For ADV]],Table2[[#This Row],[On Website]],Table2[[#This Row],[Setup Team Speak]]="Yes"),"Yes","No")</f>
        <v>No</v>
      </c>
    </row>
    <row r="603" spans="2:10">
      <c r="B603" s="24">
        <f>Table1[[#This Row],[Character name]]</f>
        <v>0</v>
      </c>
      <c r="C603" s="25">
        <f>Table1[[#This Row],[At Handle]]</f>
        <v>0</v>
      </c>
      <c r="D603" s="25">
        <f>Table1[[#This Row],[Fleet Rank]]</f>
        <v>0</v>
      </c>
      <c r="E603" s="25">
        <f>Table1[[#This Row],[PVP For ADV]]</f>
        <v>0</v>
      </c>
      <c r="F603" s="25">
        <f>Table1[[#This Row],[STF Lead For ADV]]</f>
        <v>0</v>
      </c>
      <c r="G603" s="25" t="str">
        <f>IF(Table1[[#This Row],[LFC Still Needed For ADV]]&lt;0,"Yes","No")</f>
        <v>No</v>
      </c>
      <c r="H603">
        <f>Table1[[#This Row],[On Website]]</f>
        <v>0</v>
      </c>
      <c r="I603">
        <f>Table1[[#This Row],[Setup Team Speak]]</f>
        <v>0</v>
      </c>
      <c r="J603" s="26" t="str">
        <f>IF(AND(Table2[[#This Row],[STF for ADV]],Table2[[#This Row],[PVP For ADV]],Table2[[#This Row],[On Website]],Table2[[#This Row],[Setup Team Speak]]="Yes"),"Yes","No")</f>
        <v>No</v>
      </c>
    </row>
    <row r="604" spans="2:10">
      <c r="B604" s="24">
        <f>Table1[[#This Row],[Character name]]</f>
        <v>0</v>
      </c>
      <c r="C604" s="25">
        <f>Table1[[#This Row],[At Handle]]</f>
        <v>0</v>
      </c>
      <c r="D604" s="25">
        <f>Table1[[#This Row],[Fleet Rank]]</f>
        <v>0</v>
      </c>
      <c r="E604" s="25">
        <f>Table1[[#This Row],[PVP For ADV]]</f>
        <v>0</v>
      </c>
      <c r="F604" s="25">
        <f>Table1[[#This Row],[STF Lead For ADV]]</f>
        <v>0</v>
      </c>
      <c r="G604" s="25" t="str">
        <f>IF(Table1[[#This Row],[LFC Still Needed For ADV]]&lt;0,"Yes","No")</f>
        <v>No</v>
      </c>
      <c r="H604">
        <f>Table1[[#This Row],[On Website]]</f>
        <v>0</v>
      </c>
      <c r="I604">
        <f>Table1[[#This Row],[Setup Team Speak]]</f>
        <v>0</v>
      </c>
      <c r="J604" s="26" t="str">
        <f>IF(AND(Table2[[#This Row],[STF for ADV]],Table2[[#This Row],[PVP For ADV]],Table2[[#This Row],[On Website]],Table2[[#This Row],[Setup Team Speak]]="Yes"),"Yes","No")</f>
        <v>No</v>
      </c>
    </row>
    <row r="605" spans="2:10">
      <c r="B605" s="24">
        <f>Table1[[#This Row],[Character name]]</f>
        <v>0</v>
      </c>
      <c r="C605" s="25">
        <f>Table1[[#This Row],[At Handle]]</f>
        <v>0</v>
      </c>
      <c r="D605" s="25">
        <f>Table1[[#This Row],[Fleet Rank]]</f>
        <v>0</v>
      </c>
      <c r="E605" s="25">
        <f>Table1[[#This Row],[PVP For ADV]]</f>
        <v>0</v>
      </c>
      <c r="F605" s="25">
        <f>Table1[[#This Row],[STF Lead For ADV]]</f>
        <v>0</v>
      </c>
      <c r="G605" s="25" t="str">
        <f>IF(Table1[[#This Row],[LFC Still Needed For ADV]]&lt;0,"Yes","No")</f>
        <v>No</v>
      </c>
      <c r="H605">
        <f>Table1[[#This Row],[On Website]]</f>
        <v>0</v>
      </c>
      <c r="I605">
        <f>Table1[[#This Row],[Setup Team Speak]]</f>
        <v>0</v>
      </c>
      <c r="J605" s="26" t="str">
        <f>IF(AND(Table2[[#This Row],[STF for ADV]],Table2[[#This Row],[PVP For ADV]],Table2[[#This Row],[On Website]],Table2[[#This Row],[Setup Team Speak]]="Yes"),"Yes","No")</f>
        <v>No</v>
      </c>
    </row>
    <row r="606" spans="2:10">
      <c r="B606" s="24">
        <f>Table1[[#This Row],[Character name]]</f>
        <v>0</v>
      </c>
      <c r="C606" s="25">
        <f>Table1[[#This Row],[At Handle]]</f>
        <v>0</v>
      </c>
      <c r="D606" s="25">
        <f>Table1[[#This Row],[Fleet Rank]]</f>
        <v>0</v>
      </c>
      <c r="E606" s="25">
        <f>Table1[[#This Row],[PVP For ADV]]</f>
        <v>0</v>
      </c>
      <c r="F606" s="25">
        <f>Table1[[#This Row],[STF Lead For ADV]]</f>
        <v>0</v>
      </c>
      <c r="G606" s="25" t="str">
        <f>IF(Table1[[#This Row],[LFC Still Needed For ADV]]&lt;0,"Yes","No")</f>
        <v>No</v>
      </c>
      <c r="H606">
        <f>Table1[[#This Row],[On Website]]</f>
        <v>0</v>
      </c>
      <c r="I606">
        <f>Table1[[#This Row],[Setup Team Speak]]</f>
        <v>0</v>
      </c>
      <c r="J606" s="26" t="str">
        <f>IF(AND(Table2[[#This Row],[STF for ADV]],Table2[[#This Row],[PVP For ADV]],Table2[[#This Row],[On Website]],Table2[[#This Row],[Setup Team Speak]]="Yes"),"Yes","No")</f>
        <v>No</v>
      </c>
    </row>
    <row r="607" spans="2:10">
      <c r="B607" s="24">
        <f>Table1[[#This Row],[Character name]]</f>
        <v>0</v>
      </c>
      <c r="C607" s="25">
        <f>Table1[[#This Row],[At Handle]]</f>
        <v>0</v>
      </c>
      <c r="D607" s="25">
        <f>Table1[[#This Row],[Fleet Rank]]</f>
        <v>0</v>
      </c>
      <c r="E607" s="25">
        <f>Table1[[#This Row],[PVP For ADV]]</f>
        <v>0</v>
      </c>
      <c r="F607" s="25">
        <f>Table1[[#This Row],[STF Lead For ADV]]</f>
        <v>0</v>
      </c>
      <c r="G607" s="25" t="str">
        <f>IF(Table1[[#This Row],[LFC Still Needed For ADV]]&lt;0,"Yes","No")</f>
        <v>No</v>
      </c>
      <c r="H607">
        <f>Table1[[#This Row],[On Website]]</f>
        <v>0</v>
      </c>
      <c r="I607">
        <f>Table1[[#This Row],[Setup Team Speak]]</f>
        <v>0</v>
      </c>
      <c r="J607" s="26" t="str">
        <f>IF(AND(Table2[[#This Row],[STF for ADV]],Table2[[#This Row],[PVP For ADV]],Table2[[#This Row],[On Website]],Table2[[#This Row],[Setup Team Speak]]="Yes"),"Yes","No")</f>
        <v>No</v>
      </c>
    </row>
    <row r="608" spans="2:10">
      <c r="B608" s="24">
        <f>Table1[[#This Row],[Character name]]</f>
        <v>0</v>
      </c>
      <c r="C608" s="25">
        <f>Table1[[#This Row],[At Handle]]</f>
        <v>0</v>
      </c>
      <c r="D608" s="25">
        <f>Table1[[#This Row],[Fleet Rank]]</f>
        <v>0</v>
      </c>
      <c r="E608" s="25">
        <f>Table1[[#This Row],[PVP For ADV]]</f>
        <v>0</v>
      </c>
      <c r="F608" s="25">
        <f>Table1[[#This Row],[STF Lead For ADV]]</f>
        <v>0</v>
      </c>
      <c r="G608" s="25" t="str">
        <f>IF(Table1[[#This Row],[LFC Still Needed For ADV]]&lt;0,"Yes","No")</f>
        <v>No</v>
      </c>
      <c r="H608">
        <f>Table1[[#This Row],[On Website]]</f>
        <v>0</v>
      </c>
      <c r="I608">
        <f>Table1[[#This Row],[Setup Team Speak]]</f>
        <v>0</v>
      </c>
      <c r="J608" s="26" t="str">
        <f>IF(AND(Table2[[#This Row],[STF for ADV]],Table2[[#This Row],[PVP For ADV]],Table2[[#This Row],[On Website]],Table2[[#This Row],[Setup Team Speak]]="Yes"),"Yes","No")</f>
        <v>No</v>
      </c>
    </row>
    <row r="609" spans="2:10">
      <c r="B609" s="24">
        <f>Table1[[#This Row],[Character name]]</f>
        <v>0</v>
      </c>
      <c r="C609" s="25">
        <f>Table1[[#This Row],[At Handle]]</f>
        <v>0</v>
      </c>
      <c r="D609" s="25">
        <f>Table1[[#This Row],[Fleet Rank]]</f>
        <v>0</v>
      </c>
      <c r="E609" s="25">
        <f>Table1[[#This Row],[PVP For ADV]]</f>
        <v>0</v>
      </c>
      <c r="F609" s="25">
        <f>Table1[[#This Row],[STF Lead For ADV]]</f>
        <v>0</v>
      </c>
      <c r="G609" s="25" t="str">
        <f>IF(Table1[[#This Row],[LFC Still Needed For ADV]]&lt;0,"Yes","No")</f>
        <v>No</v>
      </c>
      <c r="H609">
        <f>Table1[[#This Row],[On Website]]</f>
        <v>0</v>
      </c>
      <c r="I609">
        <f>Table1[[#This Row],[Setup Team Speak]]</f>
        <v>0</v>
      </c>
      <c r="J609" s="26" t="str">
        <f>IF(AND(Table2[[#This Row],[STF for ADV]],Table2[[#This Row],[PVP For ADV]],Table2[[#This Row],[On Website]],Table2[[#This Row],[Setup Team Speak]]="Yes"),"Yes","No")</f>
        <v>No</v>
      </c>
    </row>
    <row r="610" spans="2:10">
      <c r="B610" s="24">
        <f>Table1[[#This Row],[Character name]]</f>
        <v>0</v>
      </c>
      <c r="C610" s="25">
        <f>Table1[[#This Row],[At Handle]]</f>
        <v>0</v>
      </c>
      <c r="D610" s="25">
        <f>Table1[[#This Row],[Fleet Rank]]</f>
        <v>0</v>
      </c>
      <c r="E610" s="25">
        <f>Table1[[#This Row],[PVP For ADV]]</f>
        <v>0</v>
      </c>
      <c r="F610" s="25">
        <f>Table1[[#This Row],[STF Lead For ADV]]</f>
        <v>0</v>
      </c>
      <c r="G610" s="25" t="str">
        <f>IF(Table1[[#This Row],[LFC Still Needed For ADV]]&lt;0,"Yes","No")</f>
        <v>No</v>
      </c>
      <c r="H610">
        <f>Table1[[#This Row],[On Website]]</f>
        <v>0</v>
      </c>
      <c r="I610">
        <f>Table1[[#This Row],[Setup Team Speak]]</f>
        <v>0</v>
      </c>
      <c r="J610" s="26" t="str">
        <f>IF(AND(Table2[[#This Row],[STF for ADV]],Table2[[#This Row],[PVP For ADV]],Table2[[#This Row],[On Website]],Table2[[#This Row],[Setup Team Speak]]="Yes"),"Yes","No")</f>
        <v>No</v>
      </c>
    </row>
    <row r="611" spans="2:10">
      <c r="B611" s="24">
        <f>Table1[[#This Row],[Character name]]</f>
        <v>0</v>
      </c>
      <c r="C611" s="25">
        <f>Table1[[#This Row],[At Handle]]</f>
        <v>0</v>
      </c>
      <c r="D611" s="25">
        <f>Table1[[#This Row],[Fleet Rank]]</f>
        <v>0</v>
      </c>
      <c r="E611" s="25">
        <f>Table1[[#This Row],[PVP For ADV]]</f>
        <v>0</v>
      </c>
      <c r="F611" s="25">
        <f>Table1[[#This Row],[STF Lead For ADV]]</f>
        <v>0</v>
      </c>
      <c r="G611" s="25" t="str">
        <f>IF(Table1[[#This Row],[LFC Still Needed For ADV]]&lt;0,"Yes","No")</f>
        <v>No</v>
      </c>
      <c r="H611">
        <f>Table1[[#This Row],[On Website]]</f>
        <v>0</v>
      </c>
      <c r="I611">
        <f>Table1[[#This Row],[Setup Team Speak]]</f>
        <v>0</v>
      </c>
      <c r="J611" s="26" t="str">
        <f>IF(AND(Table2[[#This Row],[STF for ADV]],Table2[[#This Row],[PVP For ADV]],Table2[[#This Row],[On Website]],Table2[[#This Row],[Setup Team Speak]]="Yes"),"Yes","No")</f>
        <v>No</v>
      </c>
    </row>
    <row r="612" spans="2:10">
      <c r="B612" s="24">
        <f>Table1[[#This Row],[Character name]]</f>
        <v>0</v>
      </c>
      <c r="C612" s="25">
        <f>Table1[[#This Row],[At Handle]]</f>
        <v>0</v>
      </c>
      <c r="D612" s="25">
        <f>Table1[[#This Row],[Fleet Rank]]</f>
        <v>0</v>
      </c>
      <c r="E612" s="25">
        <f>Table1[[#This Row],[PVP For ADV]]</f>
        <v>0</v>
      </c>
      <c r="F612" s="25">
        <f>Table1[[#This Row],[STF Lead For ADV]]</f>
        <v>0</v>
      </c>
      <c r="G612" s="25" t="str">
        <f>IF(Table1[[#This Row],[LFC Still Needed For ADV]]&lt;0,"Yes","No")</f>
        <v>No</v>
      </c>
      <c r="H612">
        <f>Table1[[#This Row],[On Website]]</f>
        <v>0</v>
      </c>
      <c r="I612">
        <f>Table1[[#This Row],[Setup Team Speak]]</f>
        <v>0</v>
      </c>
      <c r="J612" s="26" t="str">
        <f>IF(AND(Table2[[#This Row],[STF for ADV]],Table2[[#This Row],[PVP For ADV]],Table2[[#This Row],[On Website]],Table2[[#This Row],[Setup Team Speak]]="Yes"),"Yes","No")</f>
        <v>No</v>
      </c>
    </row>
    <row r="613" spans="2:10">
      <c r="B613" s="24">
        <f>Table1[[#This Row],[Character name]]</f>
        <v>0</v>
      </c>
      <c r="C613" s="25">
        <f>Table1[[#This Row],[At Handle]]</f>
        <v>0</v>
      </c>
      <c r="D613" s="25">
        <f>Table1[[#This Row],[Fleet Rank]]</f>
        <v>0</v>
      </c>
      <c r="E613" s="25">
        <f>Table1[[#This Row],[PVP For ADV]]</f>
        <v>0</v>
      </c>
      <c r="F613" s="25">
        <f>Table1[[#This Row],[STF Lead For ADV]]</f>
        <v>0</v>
      </c>
      <c r="G613" s="25" t="str">
        <f>IF(Table1[[#This Row],[LFC Still Needed For ADV]]&lt;0,"Yes","No")</f>
        <v>No</v>
      </c>
      <c r="H613">
        <f>Table1[[#This Row],[On Website]]</f>
        <v>0</v>
      </c>
      <c r="I613">
        <f>Table1[[#This Row],[Setup Team Speak]]</f>
        <v>0</v>
      </c>
      <c r="J613" s="26" t="str">
        <f>IF(AND(Table2[[#This Row],[STF for ADV]],Table2[[#This Row],[PVP For ADV]],Table2[[#This Row],[On Website]],Table2[[#This Row],[Setup Team Speak]]="Yes"),"Yes","No")</f>
        <v>No</v>
      </c>
    </row>
    <row r="614" spans="2:10">
      <c r="B614" s="24">
        <f>Table1[[#This Row],[Character name]]</f>
        <v>0</v>
      </c>
      <c r="C614" s="25">
        <f>Table1[[#This Row],[At Handle]]</f>
        <v>0</v>
      </c>
      <c r="D614" s="25">
        <f>Table1[[#This Row],[Fleet Rank]]</f>
        <v>0</v>
      </c>
      <c r="E614" s="25">
        <f>Table1[[#This Row],[PVP For ADV]]</f>
        <v>0</v>
      </c>
      <c r="F614" s="25">
        <f>Table1[[#This Row],[STF Lead For ADV]]</f>
        <v>0</v>
      </c>
      <c r="G614" s="25" t="str">
        <f>IF(Table1[[#This Row],[LFC Still Needed For ADV]]&lt;0,"Yes","No")</f>
        <v>No</v>
      </c>
      <c r="H614">
        <f>Table1[[#This Row],[On Website]]</f>
        <v>0</v>
      </c>
      <c r="I614">
        <f>Table1[[#This Row],[Setup Team Speak]]</f>
        <v>0</v>
      </c>
      <c r="J614" s="26" t="str">
        <f>IF(AND(Table2[[#This Row],[STF for ADV]],Table2[[#This Row],[PVP For ADV]],Table2[[#This Row],[On Website]],Table2[[#This Row],[Setup Team Speak]]="Yes"),"Yes","No")</f>
        <v>No</v>
      </c>
    </row>
    <row r="615" spans="2:10">
      <c r="B615" s="24">
        <f>Table1[[#This Row],[Character name]]</f>
        <v>0</v>
      </c>
      <c r="C615" s="25">
        <f>Table1[[#This Row],[At Handle]]</f>
        <v>0</v>
      </c>
      <c r="D615" s="25">
        <f>Table1[[#This Row],[Fleet Rank]]</f>
        <v>0</v>
      </c>
      <c r="E615" s="25">
        <f>Table1[[#This Row],[PVP For ADV]]</f>
        <v>0</v>
      </c>
      <c r="F615" s="25">
        <f>Table1[[#This Row],[STF Lead For ADV]]</f>
        <v>0</v>
      </c>
      <c r="G615" s="25" t="str">
        <f>IF(Table1[[#This Row],[LFC Still Needed For ADV]]&lt;0,"Yes","No")</f>
        <v>No</v>
      </c>
      <c r="H615">
        <f>Table1[[#This Row],[On Website]]</f>
        <v>0</v>
      </c>
      <c r="I615">
        <f>Table1[[#This Row],[Setup Team Speak]]</f>
        <v>0</v>
      </c>
      <c r="J615" s="26" t="str">
        <f>IF(AND(Table2[[#This Row],[STF for ADV]],Table2[[#This Row],[PVP For ADV]],Table2[[#This Row],[On Website]],Table2[[#This Row],[Setup Team Speak]]="Yes"),"Yes","No")</f>
        <v>No</v>
      </c>
    </row>
    <row r="616" spans="2:10">
      <c r="B616" s="24">
        <f>Table1[[#This Row],[Character name]]</f>
        <v>0</v>
      </c>
      <c r="C616" s="25">
        <f>Table1[[#This Row],[At Handle]]</f>
        <v>0</v>
      </c>
      <c r="D616" s="25">
        <f>Table1[[#This Row],[Fleet Rank]]</f>
        <v>0</v>
      </c>
      <c r="E616" s="25">
        <f>Table1[[#This Row],[PVP For ADV]]</f>
        <v>0</v>
      </c>
      <c r="F616" s="25">
        <f>Table1[[#This Row],[STF Lead For ADV]]</f>
        <v>0</v>
      </c>
      <c r="G616" s="25" t="str">
        <f>IF(Table1[[#This Row],[LFC Still Needed For ADV]]&lt;0,"Yes","No")</f>
        <v>No</v>
      </c>
      <c r="H616">
        <f>Table1[[#This Row],[On Website]]</f>
        <v>0</v>
      </c>
      <c r="I616">
        <f>Table1[[#This Row],[Setup Team Speak]]</f>
        <v>0</v>
      </c>
      <c r="J616" s="26" t="str">
        <f>IF(AND(Table2[[#This Row],[STF for ADV]],Table2[[#This Row],[PVP For ADV]],Table2[[#This Row],[On Website]],Table2[[#This Row],[Setup Team Speak]]="Yes"),"Yes","No")</f>
        <v>No</v>
      </c>
    </row>
    <row r="617" spans="2:10">
      <c r="B617" s="24">
        <f>Table1[[#This Row],[Character name]]</f>
        <v>0</v>
      </c>
      <c r="C617" s="25">
        <f>Table1[[#This Row],[At Handle]]</f>
        <v>0</v>
      </c>
      <c r="D617" s="25">
        <f>Table1[[#This Row],[Fleet Rank]]</f>
        <v>0</v>
      </c>
      <c r="E617" s="25">
        <f>Table1[[#This Row],[PVP For ADV]]</f>
        <v>0</v>
      </c>
      <c r="F617" s="25">
        <f>Table1[[#This Row],[STF Lead For ADV]]</f>
        <v>0</v>
      </c>
      <c r="G617" s="25" t="str">
        <f>IF(Table1[[#This Row],[LFC Still Needed For ADV]]&lt;0,"Yes","No")</f>
        <v>No</v>
      </c>
      <c r="H617">
        <f>Table1[[#This Row],[On Website]]</f>
        <v>0</v>
      </c>
      <c r="I617">
        <f>Table1[[#This Row],[Setup Team Speak]]</f>
        <v>0</v>
      </c>
      <c r="J617" s="26" t="str">
        <f>IF(AND(Table2[[#This Row],[STF for ADV]],Table2[[#This Row],[PVP For ADV]],Table2[[#This Row],[On Website]],Table2[[#This Row],[Setup Team Speak]]="Yes"),"Yes","No")</f>
        <v>No</v>
      </c>
    </row>
    <row r="618" spans="2:10">
      <c r="B618" s="24">
        <f>Table1[[#This Row],[Character name]]</f>
        <v>0</v>
      </c>
      <c r="C618" s="25">
        <f>Table1[[#This Row],[At Handle]]</f>
        <v>0</v>
      </c>
      <c r="D618" s="25">
        <f>Table1[[#This Row],[Fleet Rank]]</f>
        <v>0</v>
      </c>
      <c r="E618" s="25">
        <f>Table1[[#This Row],[PVP For ADV]]</f>
        <v>0</v>
      </c>
      <c r="F618" s="25">
        <f>Table1[[#This Row],[STF Lead For ADV]]</f>
        <v>0</v>
      </c>
      <c r="G618" s="25" t="str">
        <f>IF(Table1[[#This Row],[LFC Still Needed For ADV]]&lt;0,"Yes","No")</f>
        <v>No</v>
      </c>
      <c r="H618">
        <f>Table1[[#This Row],[On Website]]</f>
        <v>0</v>
      </c>
      <c r="I618">
        <f>Table1[[#This Row],[Setup Team Speak]]</f>
        <v>0</v>
      </c>
      <c r="J618" s="26" t="str">
        <f>IF(AND(Table2[[#This Row],[STF for ADV]],Table2[[#This Row],[PVP For ADV]],Table2[[#This Row],[On Website]],Table2[[#This Row],[Setup Team Speak]]="Yes"),"Yes","No")</f>
        <v>No</v>
      </c>
    </row>
    <row r="619" spans="2:10">
      <c r="B619" s="24">
        <f>Table1[[#This Row],[Character name]]</f>
        <v>0</v>
      </c>
      <c r="C619" s="25">
        <f>Table1[[#This Row],[At Handle]]</f>
        <v>0</v>
      </c>
      <c r="D619" s="25">
        <f>Table1[[#This Row],[Fleet Rank]]</f>
        <v>0</v>
      </c>
      <c r="E619" s="25">
        <f>Table1[[#This Row],[PVP For ADV]]</f>
        <v>0</v>
      </c>
      <c r="F619" s="25">
        <f>Table1[[#This Row],[STF Lead For ADV]]</f>
        <v>0</v>
      </c>
      <c r="G619" s="25" t="str">
        <f>IF(Table1[[#This Row],[LFC Still Needed For ADV]]&lt;0,"Yes","No")</f>
        <v>No</v>
      </c>
      <c r="H619">
        <f>Table1[[#This Row],[On Website]]</f>
        <v>0</v>
      </c>
      <c r="I619">
        <f>Table1[[#This Row],[Setup Team Speak]]</f>
        <v>0</v>
      </c>
      <c r="J619" s="26" t="str">
        <f>IF(AND(Table2[[#This Row],[STF for ADV]],Table2[[#This Row],[PVP For ADV]],Table2[[#This Row],[On Website]],Table2[[#This Row],[Setup Team Speak]]="Yes"),"Yes","No")</f>
        <v>No</v>
      </c>
    </row>
    <row r="620" spans="2:10">
      <c r="B620" s="24">
        <f>Table1[[#This Row],[Character name]]</f>
        <v>0</v>
      </c>
      <c r="C620" s="25">
        <f>Table1[[#This Row],[At Handle]]</f>
        <v>0</v>
      </c>
      <c r="D620" s="25">
        <f>Table1[[#This Row],[Fleet Rank]]</f>
        <v>0</v>
      </c>
      <c r="E620" s="25">
        <f>Table1[[#This Row],[PVP For ADV]]</f>
        <v>0</v>
      </c>
      <c r="F620" s="25">
        <f>Table1[[#This Row],[STF Lead For ADV]]</f>
        <v>0</v>
      </c>
      <c r="G620" s="25" t="str">
        <f>IF(Table1[[#This Row],[LFC Still Needed For ADV]]&lt;0,"Yes","No")</f>
        <v>No</v>
      </c>
      <c r="H620">
        <f>Table1[[#This Row],[On Website]]</f>
        <v>0</v>
      </c>
      <c r="I620">
        <f>Table1[[#This Row],[Setup Team Speak]]</f>
        <v>0</v>
      </c>
      <c r="J620" s="26" t="str">
        <f>IF(AND(Table2[[#This Row],[STF for ADV]],Table2[[#This Row],[PVP For ADV]],Table2[[#This Row],[On Website]],Table2[[#This Row],[Setup Team Speak]]="Yes"),"Yes","No")</f>
        <v>No</v>
      </c>
    </row>
    <row r="621" spans="2:10">
      <c r="B621" s="24">
        <f>Table1[[#This Row],[Character name]]</f>
        <v>0</v>
      </c>
      <c r="C621" s="25">
        <f>Table1[[#This Row],[At Handle]]</f>
        <v>0</v>
      </c>
      <c r="D621" s="25">
        <f>Table1[[#This Row],[Fleet Rank]]</f>
        <v>0</v>
      </c>
      <c r="E621" s="25">
        <f>Table1[[#This Row],[PVP For ADV]]</f>
        <v>0</v>
      </c>
      <c r="F621" s="25">
        <f>Table1[[#This Row],[STF Lead For ADV]]</f>
        <v>0</v>
      </c>
      <c r="G621" s="25" t="str">
        <f>IF(Table1[[#This Row],[LFC Still Needed For ADV]]&lt;0,"Yes","No")</f>
        <v>No</v>
      </c>
      <c r="H621">
        <f>Table1[[#This Row],[On Website]]</f>
        <v>0</v>
      </c>
      <c r="I621">
        <f>Table1[[#This Row],[Setup Team Speak]]</f>
        <v>0</v>
      </c>
      <c r="J621" s="26" t="str">
        <f>IF(AND(Table2[[#This Row],[STF for ADV]],Table2[[#This Row],[PVP For ADV]],Table2[[#This Row],[On Website]],Table2[[#This Row],[Setup Team Speak]]="Yes"),"Yes","No")</f>
        <v>No</v>
      </c>
    </row>
    <row r="622" spans="2:10">
      <c r="B622" s="24">
        <f>Table1[[#This Row],[Character name]]</f>
        <v>0</v>
      </c>
      <c r="C622" s="25">
        <f>Table1[[#This Row],[At Handle]]</f>
        <v>0</v>
      </c>
      <c r="D622" s="25">
        <f>Table1[[#This Row],[Fleet Rank]]</f>
        <v>0</v>
      </c>
      <c r="E622" s="25">
        <f>Table1[[#This Row],[PVP For ADV]]</f>
        <v>0</v>
      </c>
      <c r="F622" s="25">
        <f>Table1[[#This Row],[STF Lead For ADV]]</f>
        <v>0</v>
      </c>
      <c r="G622" s="25" t="str">
        <f>IF(Table1[[#This Row],[LFC Still Needed For ADV]]&lt;0,"Yes","No")</f>
        <v>No</v>
      </c>
      <c r="H622">
        <f>Table1[[#This Row],[On Website]]</f>
        <v>0</v>
      </c>
      <c r="I622">
        <f>Table1[[#This Row],[Setup Team Speak]]</f>
        <v>0</v>
      </c>
      <c r="J622" s="26" t="str">
        <f>IF(AND(Table2[[#This Row],[STF for ADV]],Table2[[#This Row],[PVP For ADV]],Table2[[#This Row],[On Website]],Table2[[#This Row],[Setup Team Speak]]="Yes"),"Yes","No")</f>
        <v>No</v>
      </c>
    </row>
    <row r="623" spans="2:10">
      <c r="B623" s="24">
        <f>Table1[[#This Row],[Character name]]</f>
        <v>0</v>
      </c>
      <c r="C623" s="25">
        <f>Table1[[#This Row],[At Handle]]</f>
        <v>0</v>
      </c>
      <c r="D623" s="25">
        <f>Table1[[#This Row],[Fleet Rank]]</f>
        <v>0</v>
      </c>
      <c r="E623" s="25">
        <f>Table1[[#This Row],[PVP For ADV]]</f>
        <v>0</v>
      </c>
      <c r="F623" s="25">
        <f>Table1[[#This Row],[STF Lead For ADV]]</f>
        <v>0</v>
      </c>
      <c r="G623" s="25" t="str">
        <f>IF(Table1[[#This Row],[LFC Still Needed For ADV]]&lt;0,"Yes","No")</f>
        <v>No</v>
      </c>
      <c r="H623">
        <f>Table1[[#This Row],[On Website]]</f>
        <v>0</v>
      </c>
      <c r="I623">
        <f>Table1[[#This Row],[Setup Team Speak]]</f>
        <v>0</v>
      </c>
      <c r="J623" s="26" t="str">
        <f>IF(AND(Table2[[#This Row],[STF for ADV]],Table2[[#This Row],[PVP For ADV]],Table2[[#This Row],[On Website]],Table2[[#This Row],[Setup Team Speak]]="Yes"),"Yes","No")</f>
        <v>No</v>
      </c>
    </row>
    <row r="624" spans="2:10">
      <c r="B624" s="24">
        <f>Table1[[#This Row],[Character name]]</f>
        <v>0</v>
      </c>
      <c r="C624" s="25">
        <f>Table1[[#This Row],[At Handle]]</f>
        <v>0</v>
      </c>
      <c r="D624" s="25">
        <f>Table1[[#This Row],[Fleet Rank]]</f>
        <v>0</v>
      </c>
      <c r="E624" s="25">
        <f>Table1[[#This Row],[PVP For ADV]]</f>
        <v>0</v>
      </c>
      <c r="F624" s="25">
        <f>Table1[[#This Row],[STF Lead For ADV]]</f>
        <v>0</v>
      </c>
      <c r="G624" s="25" t="str">
        <f>IF(Table1[[#This Row],[LFC Still Needed For ADV]]&lt;0,"Yes","No")</f>
        <v>No</v>
      </c>
      <c r="H624">
        <f>Table1[[#This Row],[On Website]]</f>
        <v>0</v>
      </c>
      <c r="I624">
        <f>Table1[[#This Row],[Setup Team Speak]]</f>
        <v>0</v>
      </c>
      <c r="J624" s="26" t="str">
        <f>IF(AND(Table2[[#This Row],[STF for ADV]],Table2[[#This Row],[PVP For ADV]],Table2[[#This Row],[On Website]],Table2[[#This Row],[Setup Team Speak]]="Yes"),"Yes","No")</f>
        <v>No</v>
      </c>
    </row>
    <row r="625" spans="2:10">
      <c r="B625" s="24">
        <f>Table1[[#This Row],[Character name]]</f>
        <v>0</v>
      </c>
      <c r="C625" s="25">
        <f>Table1[[#This Row],[At Handle]]</f>
        <v>0</v>
      </c>
      <c r="D625" s="25">
        <f>Table1[[#This Row],[Fleet Rank]]</f>
        <v>0</v>
      </c>
      <c r="E625" s="25">
        <f>Table1[[#This Row],[PVP For ADV]]</f>
        <v>0</v>
      </c>
      <c r="F625" s="25">
        <f>Table1[[#This Row],[STF Lead For ADV]]</f>
        <v>0</v>
      </c>
      <c r="G625" s="25" t="str">
        <f>IF(Table1[[#This Row],[LFC Still Needed For ADV]]&lt;0,"Yes","No")</f>
        <v>No</v>
      </c>
      <c r="H625">
        <f>Table1[[#This Row],[On Website]]</f>
        <v>0</v>
      </c>
      <c r="I625">
        <f>Table1[[#This Row],[Setup Team Speak]]</f>
        <v>0</v>
      </c>
      <c r="J625" s="26" t="str">
        <f>IF(AND(Table2[[#This Row],[STF for ADV]],Table2[[#This Row],[PVP For ADV]],Table2[[#This Row],[On Website]],Table2[[#This Row],[Setup Team Speak]]="Yes"),"Yes","No")</f>
        <v>No</v>
      </c>
    </row>
    <row r="626" spans="2:10">
      <c r="B626" s="24">
        <f>Table1[[#This Row],[Character name]]</f>
        <v>0</v>
      </c>
      <c r="C626" s="25">
        <f>Table1[[#This Row],[At Handle]]</f>
        <v>0</v>
      </c>
      <c r="D626" s="25">
        <f>Table1[[#This Row],[Fleet Rank]]</f>
        <v>0</v>
      </c>
      <c r="E626" s="25">
        <f>Table1[[#This Row],[PVP For ADV]]</f>
        <v>0</v>
      </c>
      <c r="F626" s="25">
        <f>Table1[[#This Row],[STF Lead For ADV]]</f>
        <v>0</v>
      </c>
      <c r="G626" s="25" t="str">
        <f>IF(Table1[[#This Row],[LFC Still Needed For ADV]]&lt;0,"Yes","No")</f>
        <v>No</v>
      </c>
      <c r="H626">
        <f>Table1[[#This Row],[On Website]]</f>
        <v>0</v>
      </c>
      <c r="I626">
        <f>Table1[[#This Row],[Setup Team Speak]]</f>
        <v>0</v>
      </c>
      <c r="J626" s="26" t="str">
        <f>IF(AND(Table2[[#This Row],[STF for ADV]],Table2[[#This Row],[PVP For ADV]],Table2[[#This Row],[On Website]],Table2[[#This Row],[Setup Team Speak]]="Yes"),"Yes","No")</f>
        <v>No</v>
      </c>
    </row>
    <row r="627" spans="2:10">
      <c r="B627" s="24">
        <f>Table1[[#This Row],[Character name]]</f>
        <v>0</v>
      </c>
      <c r="C627" s="25">
        <f>Table1[[#This Row],[At Handle]]</f>
        <v>0</v>
      </c>
      <c r="D627" s="25">
        <f>Table1[[#This Row],[Fleet Rank]]</f>
        <v>0</v>
      </c>
      <c r="E627" s="25">
        <f>Table1[[#This Row],[PVP For ADV]]</f>
        <v>0</v>
      </c>
      <c r="F627" s="25">
        <f>Table1[[#This Row],[STF Lead For ADV]]</f>
        <v>0</v>
      </c>
      <c r="G627" s="25" t="str">
        <f>IF(Table1[[#This Row],[LFC Still Needed For ADV]]&lt;0,"Yes","No")</f>
        <v>No</v>
      </c>
      <c r="H627">
        <f>Table1[[#This Row],[On Website]]</f>
        <v>0</v>
      </c>
      <c r="I627">
        <f>Table1[[#This Row],[Setup Team Speak]]</f>
        <v>0</v>
      </c>
      <c r="J627" s="26" t="str">
        <f>IF(AND(Table2[[#This Row],[STF for ADV]],Table2[[#This Row],[PVP For ADV]],Table2[[#This Row],[On Website]],Table2[[#This Row],[Setup Team Speak]]="Yes"),"Yes","No")</f>
        <v>No</v>
      </c>
    </row>
    <row r="628" spans="2:10">
      <c r="B628" s="24">
        <f>Table1[[#This Row],[Character name]]</f>
        <v>0</v>
      </c>
      <c r="C628" s="25">
        <f>Table1[[#This Row],[At Handle]]</f>
        <v>0</v>
      </c>
      <c r="D628" s="25">
        <f>Table1[[#This Row],[Fleet Rank]]</f>
        <v>0</v>
      </c>
      <c r="E628" s="25">
        <f>Table1[[#This Row],[PVP For ADV]]</f>
        <v>0</v>
      </c>
      <c r="F628" s="25">
        <f>Table1[[#This Row],[STF Lead For ADV]]</f>
        <v>0</v>
      </c>
      <c r="G628" s="25" t="str">
        <f>IF(Table1[[#This Row],[LFC Still Needed For ADV]]&lt;0,"Yes","No")</f>
        <v>No</v>
      </c>
      <c r="H628">
        <f>Table1[[#This Row],[On Website]]</f>
        <v>0</v>
      </c>
      <c r="I628">
        <f>Table1[[#This Row],[Setup Team Speak]]</f>
        <v>0</v>
      </c>
      <c r="J628" s="26" t="str">
        <f>IF(AND(Table2[[#This Row],[STF for ADV]],Table2[[#This Row],[PVP For ADV]],Table2[[#This Row],[On Website]],Table2[[#This Row],[Setup Team Speak]]="Yes"),"Yes","No")</f>
        <v>No</v>
      </c>
    </row>
    <row r="629" spans="2:10">
      <c r="B629" s="24">
        <f>Table1[[#This Row],[Character name]]</f>
        <v>0</v>
      </c>
      <c r="C629" s="25">
        <f>Table1[[#This Row],[At Handle]]</f>
        <v>0</v>
      </c>
      <c r="D629" s="25">
        <f>Table1[[#This Row],[Fleet Rank]]</f>
        <v>0</v>
      </c>
      <c r="E629" s="25">
        <f>Table1[[#This Row],[PVP For ADV]]</f>
        <v>0</v>
      </c>
      <c r="F629" s="25">
        <f>Table1[[#This Row],[STF Lead For ADV]]</f>
        <v>0</v>
      </c>
      <c r="G629" s="25" t="str">
        <f>IF(Table1[[#This Row],[LFC Still Needed For ADV]]&lt;0,"Yes","No")</f>
        <v>No</v>
      </c>
      <c r="H629">
        <f>Table1[[#This Row],[On Website]]</f>
        <v>0</v>
      </c>
      <c r="I629">
        <f>Table1[[#This Row],[Setup Team Speak]]</f>
        <v>0</v>
      </c>
      <c r="J629" s="26" t="str">
        <f>IF(AND(Table2[[#This Row],[STF for ADV]],Table2[[#This Row],[PVP For ADV]],Table2[[#This Row],[On Website]],Table2[[#This Row],[Setup Team Speak]]="Yes"),"Yes","No")</f>
        <v>No</v>
      </c>
    </row>
    <row r="630" spans="2:10">
      <c r="B630" s="24">
        <f>Table1[[#This Row],[Character name]]</f>
        <v>0</v>
      </c>
      <c r="C630" s="25">
        <f>Table1[[#This Row],[At Handle]]</f>
        <v>0</v>
      </c>
      <c r="D630" s="25">
        <f>Table1[[#This Row],[Fleet Rank]]</f>
        <v>0</v>
      </c>
      <c r="E630" s="25">
        <f>Table1[[#This Row],[PVP For ADV]]</f>
        <v>0</v>
      </c>
      <c r="F630" s="25">
        <f>Table1[[#This Row],[STF Lead For ADV]]</f>
        <v>0</v>
      </c>
      <c r="G630" s="25" t="str">
        <f>IF(Table1[[#This Row],[LFC Still Needed For ADV]]&lt;0,"Yes","No")</f>
        <v>No</v>
      </c>
      <c r="H630">
        <f>Table1[[#This Row],[On Website]]</f>
        <v>0</v>
      </c>
      <c r="I630">
        <f>Table1[[#This Row],[Setup Team Speak]]</f>
        <v>0</v>
      </c>
      <c r="J630" s="26" t="str">
        <f>IF(AND(Table2[[#This Row],[STF for ADV]],Table2[[#This Row],[PVP For ADV]],Table2[[#This Row],[On Website]],Table2[[#This Row],[Setup Team Speak]]="Yes"),"Yes","No")</f>
        <v>No</v>
      </c>
    </row>
    <row r="631" spans="2:10">
      <c r="B631" s="24">
        <f>Table1[[#This Row],[Character name]]</f>
        <v>0</v>
      </c>
      <c r="C631" s="25">
        <f>Table1[[#This Row],[At Handle]]</f>
        <v>0</v>
      </c>
      <c r="D631" s="25">
        <f>Table1[[#This Row],[Fleet Rank]]</f>
        <v>0</v>
      </c>
      <c r="E631" s="25">
        <f>Table1[[#This Row],[PVP For ADV]]</f>
        <v>0</v>
      </c>
      <c r="F631" s="25">
        <f>Table1[[#This Row],[STF Lead For ADV]]</f>
        <v>0</v>
      </c>
      <c r="G631" s="25" t="str">
        <f>IF(Table1[[#This Row],[LFC Still Needed For ADV]]&lt;0,"Yes","No")</f>
        <v>No</v>
      </c>
      <c r="H631">
        <f>Table1[[#This Row],[On Website]]</f>
        <v>0</v>
      </c>
      <c r="I631">
        <f>Table1[[#This Row],[Setup Team Speak]]</f>
        <v>0</v>
      </c>
      <c r="J631" s="26" t="str">
        <f>IF(AND(Table2[[#This Row],[STF for ADV]],Table2[[#This Row],[PVP For ADV]],Table2[[#This Row],[On Website]],Table2[[#This Row],[Setup Team Speak]]="Yes"),"Yes","No")</f>
        <v>No</v>
      </c>
    </row>
    <row r="632" spans="2:10">
      <c r="B632" s="24">
        <f>Table1[[#This Row],[Character name]]</f>
        <v>0</v>
      </c>
      <c r="C632" s="25">
        <f>Table1[[#This Row],[At Handle]]</f>
        <v>0</v>
      </c>
      <c r="D632" s="25">
        <f>Table1[[#This Row],[Fleet Rank]]</f>
        <v>0</v>
      </c>
      <c r="E632" s="25">
        <f>Table1[[#This Row],[PVP For ADV]]</f>
        <v>0</v>
      </c>
      <c r="F632" s="25">
        <f>Table1[[#This Row],[STF Lead For ADV]]</f>
        <v>0</v>
      </c>
      <c r="G632" s="25" t="str">
        <f>IF(Table1[[#This Row],[LFC Still Needed For ADV]]&lt;0,"Yes","No")</f>
        <v>No</v>
      </c>
      <c r="H632">
        <f>Table1[[#This Row],[On Website]]</f>
        <v>0</v>
      </c>
      <c r="I632">
        <f>Table1[[#This Row],[Setup Team Speak]]</f>
        <v>0</v>
      </c>
      <c r="J632" s="26" t="str">
        <f>IF(AND(Table2[[#This Row],[STF for ADV]],Table2[[#This Row],[PVP For ADV]],Table2[[#This Row],[On Website]],Table2[[#This Row],[Setup Team Speak]]="Yes"),"Yes","No")</f>
        <v>No</v>
      </c>
    </row>
    <row r="633" spans="2:10">
      <c r="B633" s="24">
        <f>Table1[[#This Row],[Character name]]</f>
        <v>0</v>
      </c>
      <c r="C633" s="25">
        <f>Table1[[#This Row],[At Handle]]</f>
        <v>0</v>
      </c>
      <c r="D633" s="25">
        <f>Table1[[#This Row],[Fleet Rank]]</f>
        <v>0</v>
      </c>
      <c r="E633" s="25">
        <f>Table1[[#This Row],[PVP For ADV]]</f>
        <v>0</v>
      </c>
      <c r="F633" s="25">
        <f>Table1[[#This Row],[STF Lead For ADV]]</f>
        <v>0</v>
      </c>
      <c r="G633" s="25" t="str">
        <f>IF(Table1[[#This Row],[LFC Still Needed For ADV]]&lt;0,"Yes","No")</f>
        <v>No</v>
      </c>
      <c r="H633">
        <f>Table1[[#This Row],[On Website]]</f>
        <v>0</v>
      </c>
      <c r="I633">
        <f>Table1[[#This Row],[Setup Team Speak]]</f>
        <v>0</v>
      </c>
      <c r="J633" s="26" t="str">
        <f>IF(AND(Table2[[#This Row],[STF for ADV]],Table2[[#This Row],[PVP For ADV]],Table2[[#This Row],[On Website]],Table2[[#This Row],[Setup Team Speak]]="Yes"),"Yes","No")</f>
        <v>No</v>
      </c>
    </row>
    <row r="634" spans="2:10">
      <c r="B634" s="24">
        <f>Table1[[#This Row],[Character name]]</f>
        <v>0</v>
      </c>
      <c r="C634" s="25">
        <f>Table1[[#This Row],[At Handle]]</f>
        <v>0</v>
      </c>
      <c r="D634" s="25">
        <f>Table1[[#This Row],[Fleet Rank]]</f>
        <v>0</v>
      </c>
      <c r="E634" s="25">
        <f>Table1[[#This Row],[PVP For ADV]]</f>
        <v>0</v>
      </c>
      <c r="F634" s="25">
        <f>Table1[[#This Row],[STF Lead For ADV]]</f>
        <v>0</v>
      </c>
      <c r="G634" s="25" t="str">
        <f>IF(Table1[[#This Row],[LFC Still Needed For ADV]]&lt;0,"Yes","No")</f>
        <v>No</v>
      </c>
      <c r="H634">
        <f>Table1[[#This Row],[On Website]]</f>
        <v>0</v>
      </c>
      <c r="I634">
        <f>Table1[[#This Row],[Setup Team Speak]]</f>
        <v>0</v>
      </c>
      <c r="J634" s="26" t="str">
        <f>IF(AND(Table2[[#This Row],[STF for ADV]],Table2[[#This Row],[PVP For ADV]],Table2[[#This Row],[On Website]],Table2[[#This Row],[Setup Team Speak]]="Yes"),"Yes","No")</f>
        <v>No</v>
      </c>
    </row>
    <row r="635" spans="2:10">
      <c r="B635" s="24">
        <f>Table1[[#This Row],[Character name]]</f>
        <v>0</v>
      </c>
      <c r="C635" s="25">
        <f>Table1[[#This Row],[At Handle]]</f>
        <v>0</v>
      </c>
      <c r="D635" s="25">
        <f>Table1[[#This Row],[Fleet Rank]]</f>
        <v>0</v>
      </c>
      <c r="E635" s="25">
        <f>Table1[[#This Row],[PVP For ADV]]</f>
        <v>0</v>
      </c>
      <c r="F635" s="25">
        <f>Table1[[#This Row],[STF Lead For ADV]]</f>
        <v>0</v>
      </c>
      <c r="G635" s="25" t="str">
        <f>IF(Table1[[#This Row],[LFC Still Needed For ADV]]&lt;0,"Yes","No")</f>
        <v>No</v>
      </c>
      <c r="H635">
        <f>Table1[[#This Row],[On Website]]</f>
        <v>0</v>
      </c>
      <c r="I635">
        <f>Table1[[#This Row],[Setup Team Speak]]</f>
        <v>0</v>
      </c>
      <c r="J635" s="26" t="str">
        <f>IF(AND(Table2[[#This Row],[STF for ADV]],Table2[[#This Row],[PVP For ADV]],Table2[[#This Row],[On Website]],Table2[[#This Row],[Setup Team Speak]]="Yes"),"Yes","No")</f>
        <v>No</v>
      </c>
    </row>
    <row r="636" spans="2:10">
      <c r="B636" s="24">
        <f>Table1[[#This Row],[Character name]]</f>
        <v>0</v>
      </c>
      <c r="C636" s="25">
        <f>Table1[[#This Row],[At Handle]]</f>
        <v>0</v>
      </c>
      <c r="D636" s="25">
        <f>Table1[[#This Row],[Fleet Rank]]</f>
        <v>0</v>
      </c>
      <c r="E636" s="25">
        <f>Table1[[#This Row],[PVP For ADV]]</f>
        <v>0</v>
      </c>
      <c r="F636" s="25">
        <f>Table1[[#This Row],[STF Lead For ADV]]</f>
        <v>0</v>
      </c>
      <c r="G636" s="25" t="str">
        <f>IF(Table1[[#This Row],[LFC Still Needed For ADV]]&lt;0,"Yes","No")</f>
        <v>No</v>
      </c>
      <c r="H636">
        <f>Table1[[#This Row],[On Website]]</f>
        <v>0</v>
      </c>
      <c r="I636">
        <f>Table1[[#This Row],[Setup Team Speak]]</f>
        <v>0</v>
      </c>
      <c r="J636" s="26" t="str">
        <f>IF(AND(Table2[[#This Row],[STF for ADV]],Table2[[#This Row],[PVP For ADV]],Table2[[#This Row],[On Website]],Table2[[#This Row],[Setup Team Speak]]="Yes"),"Yes","No")</f>
        <v>No</v>
      </c>
    </row>
    <row r="637" spans="2:10">
      <c r="B637" s="24">
        <f>Table1[[#This Row],[Character name]]</f>
        <v>0</v>
      </c>
      <c r="C637" s="25">
        <f>Table1[[#This Row],[At Handle]]</f>
        <v>0</v>
      </c>
      <c r="D637" s="25">
        <f>Table1[[#This Row],[Fleet Rank]]</f>
        <v>0</v>
      </c>
      <c r="E637" s="25">
        <f>Table1[[#This Row],[PVP For ADV]]</f>
        <v>0</v>
      </c>
      <c r="F637" s="25">
        <f>Table1[[#This Row],[STF Lead For ADV]]</f>
        <v>0</v>
      </c>
      <c r="G637" s="25" t="str">
        <f>IF(Table1[[#This Row],[LFC Still Needed For ADV]]&lt;0,"Yes","No")</f>
        <v>No</v>
      </c>
      <c r="H637">
        <f>Table1[[#This Row],[On Website]]</f>
        <v>0</v>
      </c>
      <c r="I637">
        <f>Table1[[#This Row],[Setup Team Speak]]</f>
        <v>0</v>
      </c>
      <c r="J637" s="26" t="str">
        <f>IF(AND(Table2[[#This Row],[STF for ADV]],Table2[[#This Row],[PVP For ADV]],Table2[[#This Row],[On Website]],Table2[[#This Row],[Setup Team Speak]]="Yes"),"Yes","No")</f>
        <v>No</v>
      </c>
    </row>
    <row r="638" spans="2:10">
      <c r="B638" s="24">
        <f>Table1[[#This Row],[Character name]]</f>
        <v>0</v>
      </c>
      <c r="C638" s="25">
        <f>Table1[[#This Row],[At Handle]]</f>
        <v>0</v>
      </c>
      <c r="D638" s="25">
        <f>Table1[[#This Row],[Fleet Rank]]</f>
        <v>0</v>
      </c>
      <c r="E638" s="25">
        <f>Table1[[#This Row],[PVP For ADV]]</f>
        <v>0</v>
      </c>
      <c r="F638" s="25">
        <f>Table1[[#This Row],[STF Lead For ADV]]</f>
        <v>0</v>
      </c>
      <c r="G638" s="25" t="str">
        <f>IF(Table1[[#This Row],[LFC Still Needed For ADV]]&lt;0,"Yes","No")</f>
        <v>No</v>
      </c>
      <c r="H638">
        <f>Table1[[#This Row],[On Website]]</f>
        <v>0</v>
      </c>
      <c r="I638">
        <f>Table1[[#This Row],[Setup Team Speak]]</f>
        <v>0</v>
      </c>
      <c r="J638" s="26" t="str">
        <f>IF(AND(Table2[[#This Row],[STF for ADV]],Table2[[#This Row],[PVP For ADV]],Table2[[#This Row],[On Website]],Table2[[#This Row],[Setup Team Speak]]="Yes"),"Yes","No")</f>
        <v>No</v>
      </c>
    </row>
    <row r="639" spans="2:10">
      <c r="B639" s="24">
        <f>Table1[[#This Row],[Character name]]</f>
        <v>0</v>
      </c>
      <c r="C639" s="25">
        <f>Table1[[#This Row],[At Handle]]</f>
        <v>0</v>
      </c>
      <c r="D639" s="25">
        <f>Table1[[#This Row],[Fleet Rank]]</f>
        <v>0</v>
      </c>
      <c r="E639" s="25">
        <f>Table1[[#This Row],[PVP For ADV]]</f>
        <v>0</v>
      </c>
      <c r="F639" s="25">
        <f>Table1[[#This Row],[STF Lead For ADV]]</f>
        <v>0</v>
      </c>
      <c r="G639" s="25" t="str">
        <f>IF(Table1[[#This Row],[LFC Still Needed For ADV]]&lt;0,"Yes","No")</f>
        <v>No</v>
      </c>
      <c r="H639">
        <f>Table1[[#This Row],[On Website]]</f>
        <v>0</v>
      </c>
      <c r="I639">
        <f>Table1[[#This Row],[Setup Team Speak]]</f>
        <v>0</v>
      </c>
      <c r="J639" s="26" t="str">
        <f>IF(AND(Table2[[#This Row],[STF for ADV]],Table2[[#This Row],[PVP For ADV]],Table2[[#This Row],[On Website]],Table2[[#This Row],[Setup Team Speak]]="Yes"),"Yes","No")</f>
        <v>No</v>
      </c>
    </row>
    <row r="640" spans="2:10">
      <c r="B640" s="24">
        <f>Table1[[#This Row],[Character name]]</f>
        <v>0</v>
      </c>
      <c r="C640" s="25">
        <f>Table1[[#This Row],[At Handle]]</f>
        <v>0</v>
      </c>
      <c r="D640" s="25">
        <f>Table1[[#This Row],[Fleet Rank]]</f>
        <v>0</v>
      </c>
      <c r="E640" s="25">
        <f>Table1[[#This Row],[PVP For ADV]]</f>
        <v>0</v>
      </c>
      <c r="F640" s="25">
        <f>Table1[[#This Row],[STF Lead For ADV]]</f>
        <v>0</v>
      </c>
      <c r="G640" s="25" t="str">
        <f>IF(Table1[[#This Row],[LFC Still Needed For ADV]]&lt;0,"Yes","No")</f>
        <v>No</v>
      </c>
      <c r="H640">
        <f>Table1[[#This Row],[On Website]]</f>
        <v>0</v>
      </c>
      <c r="I640">
        <f>Table1[[#This Row],[Setup Team Speak]]</f>
        <v>0</v>
      </c>
      <c r="J640" s="26" t="str">
        <f>IF(AND(Table2[[#This Row],[STF for ADV]],Table2[[#This Row],[PVP For ADV]],Table2[[#This Row],[On Website]],Table2[[#This Row],[Setup Team Speak]]="Yes"),"Yes","No")</f>
        <v>No</v>
      </c>
    </row>
    <row r="641" spans="2:10">
      <c r="B641" s="24">
        <f>Table1[[#This Row],[Character name]]</f>
        <v>0</v>
      </c>
      <c r="C641" s="25">
        <f>Table1[[#This Row],[At Handle]]</f>
        <v>0</v>
      </c>
      <c r="D641" s="25">
        <f>Table1[[#This Row],[Fleet Rank]]</f>
        <v>0</v>
      </c>
      <c r="E641" s="25">
        <f>Table1[[#This Row],[PVP For ADV]]</f>
        <v>0</v>
      </c>
      <c r="F641" s="25">
        <f>Table1[[#This Row],[STF Lead For ADV]]</f>
        <v>0</v>
      </c>
      <c r="G641" s="25" t="str">
        <f>IF(Table1[[#This Row],[LFC Still Needed For ADV]]&lt;0,"Yes","No")</f>
        <v>No</v>
      </c>
      <c r="H641">
        <f>Table1[[#This Row],[On Website]]</f>
        <v>0</v>
      </c>
      <c r="I641">
        <f>Table1[[#This Row],[Setup Team Speak]]</f>
        <v>0</v>
      </c>
      <c r="J641" s="26" t="str">
        <f>IF(AND(Table2[[#This Row],[STF for ADV]],Table2[[#This Row],[PVP For ADV]],Table2[[#This Row],[On Website]],Table2[[#This Row],[Setup Team Speak]]="Yes"),"Yes","No")</f>
        <v>No</v>
      </c>
    </row>
    <row r="642" spans="2:10">
      <c r="B642" s="24">
        <f>Table1[[#This Row],[Character name]]</f>
        <v>0</v>
      </c>
      <c r="C642" s="25">
        <f>Table1[[#This Row],[At Handle]]</f>
        <v>0</v>
      </c>
      <c r="D642" s="25">
        <f>Table1[[#This Row],[Fleet Rank]]</f>
        <v>0</v>
      </c>
      <c r="E642" s="25">
        <f>Table1[[#This Row],[PVP For ADV]]</f>
        <v>0</v>
      </c>
      <c r="F642" s="25">
        <f>Table1[[#This Row],[STF Lead For ADV]]</f>
        <v>0</v>
      </c>
      <c r="G642" s="25" t="str">
        <f>IF(Table1[[#This Row],[LFC Still Needed For ADV]]&lt;0,"Yes","No")</f>
        <v>No</v>
      </c>
      <c r="H642">
        <f>Table1[[#This Row],[On Website]]</f>
        <v>0</v>
      </c>
      <c r="I642">
        <f>Table1[[#This Row],[Setup Team Speak]]</f>
        <v>0</v>
      </c>
      <c r="J642" s="26" t="str">
        <f>IF(AND(Table2[[#This Row],[STF for ADV]],Table2[[#This Row],[PVP For ADV]],Table2[[#This Row],[On Website]],Table2[[#This Row],[Setup Team Speak]]="Yes"),"Yes","No")</f>
        <v>No</v>
      </c>
    </row>
    <row r="643" spans="2:10">
      <c r="B643" s="24">
        <f>Table1[[#This Row],[Character name]]</f>
        <v>0</v>
      </c>
      <c r="C643" s="25">
        <f>Table1[[#This Row],[At Handle]]</f>
        <v>0</v>
      </c>
      <c r="D643" s="25">
        <f>Table1[[#This Row],[Fleet Rank]]</f>
        <v>0</v>
      </c>
      <c r="E643" s="25">
        <f>Table1[[#This Row],[PVP For ADV]]</f>
        <v>0</v>
      </c>
      <c r="F643" s="25">
        <f>Table1[[#This Row],[STF Lead For ADV]]</f>
        <v>0</v>
      </c>
      <c r="G643" s="25" t="str">
        <f>IF(Table1[[#This Row],[LFC Still Needed For ADV]]&lt;0,"Yes","No")</f>
        <v>No</v>
      </c>
      <c r="H643">
        <f>Table1[[#This Row],[On Website]]</f>
        <v>0</v>
      </c>
      <c r="I643">
        <f>Table1[[#This Row],[Setup Team Speak]]</f>
        <v>0</v>
      </c>
      <c r="J643" s="26" t="str">
        <f>IF(AND(Table2[[#This Row],[STF for ADV]],Table2[[#This Row],[PVP For ADV]],Table2[[#This Row],[On Website]],Table2[[#This Row],[Setup Team Speak]]="Yes"),"Yes","No")</f>
        <v>No</v>
      </c>
    </row>
    <row r="644" spans="2:10">
      <c r="B644" s="24">
        <f>Table1[[#This Row],[Character name]]</f>
        <v>0</v>
      </c>
      <c r="C644" s="25">
        <f>Table1[[#This Row],[At Handle]]</f>
        <v>0</v>
      </c>
      <c r="D644" s="25">
        <f>Table1[[#This Row],[Fleet Rank]]</f>
        <v>0</v>
      </c>
      <c r="E644" s="25">
        <f>Table1[[#This Row],[PVP For ADV]]</f>
        <v>0</v>
      </c>
      <c r="F644" s="25">
        <f>Table1[[#This Row],[STF Lead For ADV]]</f>
        <v>0</v>
      </c>
      <c r="G644" s="25" t="str">
        <f>IF(Table1[[#This Row],[LFC Still Needed For ADV]]&lt;0,"Yes","No")</f>
        <v>No</v>
      </c>
      <c r="H644">
        <f>Table1[[#This Row],[On Website]]</f>
        <v>0</v>
      </c>
      <c r="I644">
        <f>Table1[[#This Row],[Setup Team Speak]]</f>
        <v>0</v>
      </c>
      <c r="J644" s="26" t="str">
        <f>IF(AND(Table2[[#This Row],[STF for ADV]],Table2[[#This Row],[PVP For ADV]],Table2[[#This Row],[On Website]],Table2[[#This Row],[Setup Team Speak]]="Yes"),"Yes","No")</f>
        <v>No</v>
      </c>
    </row>
    <row r="645" spans="2:10">
      <c r="B645" s="24">
        <f>Table1[[#This Row],[Character name]]</f>
        <v>0</v>
      </c>
      <c r="C645" s="25">
        <f>Table1[[#This Row],[At Handle]]</f>
        <v>0</v>
      </c>
      <c r="D645" s="25">
        <f>Table1[[#This Row],[Fleet Rank]]</f>
        <v>0</v>
      </c>
      <c r="E645" s="25">
        <f>Table1[[#This Row],[PVP For ADV]]</f>
        <v>0</v>
      </c>
      <c r="F645" s="25">
        <f>Table1[[#This Row],[STF Lead For ADV]]</f>
        <v>0</v>
      </c>
      <c r="G645" s="25" t="str">
        <f>IF(Table1[[#This Row],[LFC Still Needed For ADV]]&lt;0,"Yes","No")</f>
        <v>No</v>
      </c>
      <c r="H645">
        <f>Table1[[#This Row],[On Website]]</f>
        <v>0</v>
      </c>
      <c r="I645">
        <f>Table1[[#This Row],[Setup Team Speak]]</f>
        <v>0</v>
      </c>
      <c r="J645" s="26" t="str">
        <f>IF(AND(Table2[[#This Row],[STF for ADV]],Table2[[#This Row],[PVP For ADV]],Table2[[#This Row],[On Website]],Table2[[#This Row],[Setup Team Speak]]="Yes"),"Yes","No")</f>
        <v>No</v>
      </c>
    </row>
    <row r="646" spans="2:10">
      <c r="B646" s="24">
        <f>Table1[[#This Row],[Character name]]</f>
        <v>0</v>
      </c>
      <c r="C646" s="25">
        <f>Table1[[#This Row],[At Handle]]</f>
        <v>0</v>
      </c>
      <c r="D646" s="25">
        <f>Table1[[#This Row],[Fleet Rank]]</f>
        <v>0</v>
      </c>
      <c r="E646" s="25">
        <f>Table1[[#This Row],[PVP For ADV]]</f>
        <v>0</v>
      </c>
      <c r="F646" s="25">
        <f>Table1[[#This Row],[STF Lead For ADV]]</f>
        <v>0</v>
      </c>
      <c r="G646" s="25" t="str">
        <f>IF(Table1[[#This Row],[LFC Still Needed For ADV]]&lt;0,"Yes","No")</f>
        <v>No</v>
      </c>
      <c r="H646">
        <f>Table1[[#This Row],[On Website]]</f>
        <v>0</v>
      </c>
      <c r="I646">
        <f>Table1[[#This Row],[Setup Team Speak]]</f>
        <v>0</v>
      </c>
      <c r="J646" s="26" t="str">
        <f>IF(AND(Table2[[#This Row],[STF for ADV]],Table2[[#This Row],[PVP For ADV]],Table2[[#This Row],[On Website]],Table2[[#This Row],[Setup Team Speak]]="Yes"),"Yes","No")</f>
        <v>No</v>
      </c>
    </row>
    <row r="647" spans="2:10">
      <c r="B647" s="24">
        <f>Table1[[#This Row],[Character name]]</f>
        <v>0</v>
      </c>
      <c r="C647" s="25">
        <f>Table1[[#This Row],[At Handle]]</f>
        <v>0</v>
      </c>
      <c r="D647" s="25">
        <f>Table1[[#This Row],[Fleet Rank]]</f>
        <v>0</v>
      </c>
      <c r="E647" s="25">
        <f>Table1[[#This Row],[PVP For ADV]]</f>
        <v>0</v>
      </c>
      <c r="F647" s="25">
        <f>Table1[[#This Row],[STF Lead For ADV]]</f>
        <v>0</v>
      </c>
      <c r="G647" s="25" t="str">
        <f>IF(Table1[[#This Row],[LFC Still Needed For ADV]]&lt;0,"Yes","No")</f>
        <v>No</v>
      </c>
      <c r="H647">
        <f>Table1[[#This Row],[On Website]]</f>
        <v>0</v>
      </c>
      <c r="I647">
        <f>Table1[[#This Row],[Setup Team Speak]]</f>
        <v>0</v>
      </c>
      <c r="J647" s="26" t="str">
        <f>IF(AND(Table2[[#This Row],[STF for ADV]],Table2[[#This Row],[PVP For ADV]],Table2[[#This Row],[On Website]],Table2[[#This Row],[Setup Team Speak]]="Yes"),"Yes","No")</f>
        <v>No</v>
      </c>
    </row>
    <row r="648" spans="2:10">
      <c r="B648" s="24">
        <f>Table1[[#This Row],[Character name]]</f>
        <v>0</v>
      </c>
      <c r="C648" s="25">
        <f>Table1[[#This Row],[At Handle]]</f>
        <v>0</v>
      </c>
      <c r="D648" s="25">
        <f>Table1[[#This Row],[Fleet Rank]]</f>
        <v>0</v>
      </c>
      <c r="E648" s="25">
        <f>Table1[[#This Row],[PVP For ADV]]</f>
        <v>0</v>
      </c>
      <c r="F648" s="25">
        <f>Table1[[#This Row],[STF Lead For ADV]]</f>
        <v>0</v>
      </c>
      <c r="G648" s="25" t="str">
        <f>IF(Table1[[#This Row],[LFC Still Needed For ADV]]&lt;0,"Yes","No")</f>
        <v>No</v>
      </c>
      <c r="H648">
        <f>Table1[[#This Row],[On Website]]</f>
        <v>0</v>
      </c>
      <c r="I648">
        <f>Table1[[#This Row],[Setup Team Speak]]</f>
        <v>0</v>
      </c>
      <c r="J648" s="26" t="str">
        <f>IF(AND(Table2[[#This Row],[STF for ADV]],Table2[[#This Row],[PVP For ADV]],Table2[[#This Row],[On Website]],Table2[[#This Row],[Setup Team Speak]]="Yes"),"Yes","No")</f>
        <v>No</v>
      </c>
    </row>
    <row r="649" spans="2:10">
      <c r="B649" s="24">
        <f>Table1[[#This Row],[Character name]]</f>
        <v>0</v>
      </c>
      <c r="C649" s="25">
        <f>Table1[[#This Row],[At Handle]]</f>
        <v>0</v>
      </c>
      <c r="D649" s="25">
        <f>Table1[[#This Row],[Fleet Rank]]</f>
        <v>0</v>
      </c>
      <c r="E649" s="25">
        <f>Table1[[#This Row],[PVP For ADV]]</f>
        <v>0</v>
      </c>
      <c r="F649" s="25">
        <f>Table1[[#This Row],[STF Lead For ADV]]</f>
        <v>0</v>
      </c>
      <c r="G649" s="25" t="str">
        <f>IF(Table1[[#This Row],[LFC Still Needed For ADV]]&lt;0,"Yes","No")</f>
        <v>No</v>
      </c>
      <c r="H649">
        <f>Table1[[#This Row],[On Website]]</f>
        <v>0</v>
      </c>
      <c r="I649">
        <f>Table1[[#This Row],[Setup Team Speak]]</f>
        <v>0</v>
      </c>
      <c r="J649" s="26" t="str">
        <f>IF(AND(Table2[[#This Row],[STF for ADV]],Table2[[#This Row],[PVP For ADV]],Table2[[#This Row],[On Website]],Table2[[#This Row],[Setup Team Speak]]="Yes"),"Yes","No")</f>
        <v>No</v>
      </c>
    </row>
    <row r="650" spans="2:10">
      <c r="B650" s="24">
        <f>Table1[[#This Row],[Character name]]</f>
        <v>0</v>
      </c>
      <c r="C650" s="25">
        <f>Table1[[#This Row],[At Handle]]</f>
        <v>0</v>
      </c>
      <c r="D650" s="25">
        <f>Table1[[#This Row],[Fleet Rank]]</f>
        <v>0</v>
      </c>
      <c r="E650" s="25">
        <f>Table1[[#This Row],[PVP For ADV]]</f>
        <v>0</v>
      </c>
      <c r="F650" s="25">
        <f>Table1[[#This Row],[STF Lead For ADV]]</f>
        <v>0</v>
      </c>
      <c r="G650" s="25" t="str">
        <f>IF(Table1[[#This Row],[LFC Still Needed For ADV]]&lt;0,"Yes","No")</f>
        <v>No</v>
      </c>
      <c r="H650">
        <f>Table1[[#This Row],[On Website]]</f>
        <v>0</v>
      </c>
      <c r="I650">
        <f>Table1[[#This Row],[Setup Team Speak]]</f>
        <v>0</v>
      </c>
      <c r="J650" s="26" t="str">
        <f>IF(AND(Table2[[#This Row],[STF for ADV]],Table2[[#This Row],[PVP For ADV]],Table2[[#This Row],[On Website]],Table2[[#This Row],[Setup Team Speak]]="Yes"),"Yes","No")</f>
        <v>No</v>
      </c>
    </row>
    <row r="651" spans="2:10">
      <c r="B651" s="24">
        <f>Table1[[#This Row],[Character name]]</f>
        <v>0</v>
      </c>
      <c r="C651" s="25">
        <f>Table1[[#This Row],[At Handle]]</f>
        <v>0</v>
      </c>
      <c r="D651" s="25">
        <f>Table1[[#This Row],[Fleet Rank]]</f>
        <v>0</v>
      </c>
      <c r="E651" s="25">
        <f>Table1[[#This Row],[PVP For ADV]]</f>
        <v>0</v>
      </c>
      <c r="F651" s="25">
        <f>Table1[[#This Row],[STF Lead For ADV]]</f>
        <v>0</v>
      </c>
      <c r="G651" s="25" t="str">
        <f>IF(Table1[[#This Row],[LFC Still Needed For ADV]]&lt;0,"Yes","No")</f>
        <v>No</v>
      </c>
      <c r="H651">
        <f>Table1[[#This Row],[On Website]]</f>
        <v>0</v>
      </c>
      <c r="I651">
        <f>Table1[[#This Row],[Setup Team Speak]]</f>
        <v>0</v>
      </c>
      <c r="J651" s="26" t="str">
        <f>IF(AND(Table2[[#This Row],[STF for ADV]],Table2[[#This Row],[PVP For ADV]],Table2[[#This Row],[On Website]],Table2[[#This Row],[Setup Team Speak]]="Yes"),"Yes","No")</f>
        <v>No</v>
      </c>
    </row>
    <row r="652" spans="2:10">
      <c r="B652" s="24">
        <f>Table1[[#This Row],[Character name]]</f>
        <v>0</v>
      </c>
      <c r="C652" s="25">
        <f>Table1[[#This Row],[At Handle]]</f>
        <v>0</v>
      </c>
      <c r="D652" s="25">
        <f>Table1[[#This Row],[Fleet Rank]]</f>
        <v>0</v>
      </c>
      <c r="E652" s="25">
        <f>Table1[[#This Row],[PVP For ADV]]</f>
        <v>0</v>
      </c>
      <c r="F652" s="25">
        <f>Table1[[#This Row],[STF Lead For ADV]]</f>
        <v>0</v>
      </c>
      <c r="G652" s="25" t="str">
        <f>IF(Table1[[#This Row],[LFC Still Needed For ADV]]&lt;0,"Yes","No")</f>
        <v>No</v>
      </c>
      <c r="H652">
        <f>Table1[[#This Row],[On Website]]</f>
        <v>0</v>
      </c>
      <c r="I652">
        <f>Table1[[#This Row],[Setup Team Speak]]</f>
        <v>0</v>
      </c>
      <c r="J652" s="26" t="str">
        <f>IF(AND(Table2[[#This Row],[STF for ADV]],Table2[[#This Row],[PVP For ADV]],Table2[[#This Row],[On Website]],Table2[[#This Row],[Setup Team Speak]]="Yes"),"Yes","No")</f>
        <v>No</v>
      </c>
    </row>
    <row r="653" spans="2:10">
      <c r="B653" s="24">
        <f>Table1[[#This Row],[Character name]]</f>
        <v>0</v>
      </c>
      <c r="C653" s="25">
        <f>Table1[[#This Row],[At Handle]]</f>
        <v>0</v>
      </c>
      <c r="D653" s="25">
        <f>Table1[[#This Row],[Fleet Rank]]</f>
        <v>0</v>
      </c>
      <c r="E653" s="25">
        <f>Table1[[#This Row],[PVP For ADV]]</f>
        <v>0</v>
      </c>
      <c r="F653" s="25">
        <f>Table1[[#This Row],[STF Lead For ADV]]</f>
        <v>0</v>
      </c>
      <c r="G653" s="25" t="str">
        <f>IF(Table1[[#This Row],[LFC Still Needed For ADV]]&lt;0,"Yes","No")</f>
        <v>No</v>
      </c>
      <c r="H653">
        <f>Table1[[#This Row],[On Website]]</f>
        <v>0</v>
      </c>
      <c r="I653">
        <f>Table1[[#This Row],[Setup Team Speak]]</f>
        <v>0</v>
      </c>
      <c r="J653" s="26" t="str">
        <f>IF(AND(Table2[[#This Row],[STF for ADV]],Table2[[#This Row],[PVP For ADV]],Table2[[#This Row],[On Website]],Table2[[#This Row],[Setup Team Speak]]="Yes"),"Yes","No")</f>
        <v>No</v>
      </c>
    </row>
    <row r="654" spans="2:10">
      <c r="B654" s="24">
        <f>Table1[[#This Row],[Character name]]</f>
        <v>0</v>
      </c>
      <c r="C654" s="25">
        <f>Table1[[#This Row],[At Handle]]</f>
        <v>0</v>
      </c>
      <c r="D654" s="25">
        <f>Table1[[#This Row],[Fleet Rank]]</f>
        <v>0</v>
      </c>
      <c r="E654" s="25">
        <f>Table1[[#This Row],[PVP For ADV]]</f>
        <v>0</v>
      </c>
      <c r="F654" s="25">
        <f>Table1[[#This Row],[STF Lead For ADV]]</f>
        <v>0</v>
      </c>
      <c r="G654" s="25" t="str">
        <f>IF(Table1[[#This Row],[LFC Still Needed For ADV]]&lt;0,"Yes","No")</f>
        <v>No</v>
      </c>
      <c r="H654">
        <f>Table1[[#This Row],[On Website]]</f>
        <v>0</v>
      </c>
      <c r="I654">
        <f>Table1[[#This Row],[Setup Team Speak]]</f>
        <v>0</v>
      </c>
      <c r="J654" s="26" t="str">
        <f>IF(AND(Table2[[#This Row],[STF for ADV]],Table2[[#This Row],[PVP For ADV]],Table2[[#This Row],[On Website]],Table2[[#This Row],[Setup Team Speak]]="Yes"),"Yes","No")</f>
        <v>No</v>
      </c>
    </row>
    <row r="655" spans="2:10">
      <c r="B655" s="24">
        <f>Table1[[#This Row],[Character name]]</f>
        <v>0</v>
      </c>
      <c r="C655" s="25">
        <f>Table1[[#This Row],[At Handle]]</f>
        <v>0</v>
      </c>
      <c r="D655" s="25">
        <f>Table1[[#This Row],[Fleet Rank]]</f>
        <v>0</v>
      </c>
      <c r="E655" s="25">
        <f>Table1[[#This Row],[PVP For ADV]]</f>
        <v>0</v>
      </c>
      <c r="F655" s="25">
        <f>Table1[[#This Row],[STF Lead For ADV]]</f>
        <v>0</v>
      </c>
      <c r="G655" s="25" t="str">
        <f>IF(Table1[[#This Row],[LFC Still Needed For ADV]]&lt;0,"Yes","No")</f>
        <v>No</v>
      </c>
      <c r="H655">
        <f>Table1[[#This Row],[On Website]]</f>
        <v>0</v>
      </c>
      <c r="I655">
        <f>Table1[[#This Row],[Setup Team Speak]]</f>
        <v>0</v>
      </c>
      <c r="J655" s="26" t="str">
        <f>IF(AND(Table2[[#This Row],[STF for ADV]],Table2[[#This Row],[PVP For ADV]],Table2[[#This Row],[On Website]],Table2[[#This Row],[Setup Team Speak]]="Yes"),"Yes","No")</f>
        <v>No</v>
      </c>
    </row>
    <row r="656" spans="2:10">
      <c r="B656" s="24">
        <f>Table1[[#This Row],[Character name]]</f>
        <v>0</v>
      </c>
      <c r="C656" s="25">
        <f>Table1[[#This Row],[At Handle]]</f>
        <v>0</v>
      </c>
      <c r="D656" s="25">
        <f>Table1[[#This Row],[Fleet Rank]]</f>
        <v>0</v>
      </c>
      <c r="E656" s="25">
        <f>Table1[[#This Row],[PVP For ADV]]</f>
        <v>0</v>
      </c>
      <c r="F656" s="25">
        <f>Table1[[#This Row],[STF Lead For ADV]]</f>
        <v>0</v>
      </c>
      <c r="G656" s="25" t="str">
        <f>IF(Table1[[#This Row],[LFC Still Needed For ADV]]&lt;0,"Yes","No")</f>
        <v>No</v>
      </c>
      <c r="H656">
        <f>Table1[[#This Row],[On Website]]</f>
        <v>0</v>
      </c>
      <c r="I656">
        <f>Table1[[#This Row],[Setup Team Speak]]</f>
        <v>0</v>
      </c>
      <c r="J656" s="26" t="str">
        <f>IF(AND(Table2[[#This Row],[STF for ADV]],Table2[[#This Row],[PVP For ADV]],Table2[[#This Row],[On Website]],Table2[[#This Row],[Setup Team Speak]]="Yes"),"Yes","No")</f>
        <v>No</v>
      </c>
    </row>
    <row r="657" spans="2:10">
      <c r="B657" s="24">
        <f>Table1[[#This Row],[Character name]]</f>
        <v>0</v>
      </c>
      <c r="C657" s="25">
        <f>Table1[[#This Row],[At Handle]]</f>
        <v>0</v>
      </c>
      <c r="D657" s="25">
        <f>Table1[[#This Row],[Fleet Rank]]</f>
        <v>0</v>
      </c>
      <c r="E657" s="25">
        <f>Table1[[#This Row],[PVP For ADV]]</f>
        <v>0</v>
      </c>
      <c r="F657" s="25">
        <f>Table1[[#This Row],[STF Lead For ADV]]</f>
        <v>0</v>
      </c>
      <c r="G657" s="25" t="str">
        <f>IF(Table1[[#This Row],[LFC Still Needed For ADV]]&lt;0,"Yes","No")</f>
        <v>No</v>
      </c>
      <c r="H657">
        <f>Table1[[#This Row],[On Website]]</f>
        <v>0</v>
      </c>
      <c r="I657">
        <f>Table1[[#This Row],[Setup Team Speak]]</f>
        <v>0</v>
      </c>
      <c r="J657" s="26" t="str">
        <f>IF(AND(Table2[[#This Row],[STF for ADV]],Table2[[#This Row],[PVP For ADV]],Table2[[#This Row],[On Website]],Table2[[#This Row],[Setup Team Speak]]="Yes"),"Yes","No")</f>
        <v>No</v>
      </c>
    </row>
    <row r="658" spans="2:10">
      <c r="B658" s="24">
        <f>Table1[[#This Row],[Character name]]</f>
        <v>0</v>
      </c>
      <c r="C658" s="25">
        <f>Table1[[#This Row],[At Handle]]</f>
        <v>0</v>
      </c>
      <c r="D658" s="25">
        <f>Table1[[#This Row],[Fleet Rank]]</f>
        <v>0</v>
      </c>
      <c r="E658" s="25">
        <f>Table1[[#This Row],[PVP For ADV]]</f>
        <v>0</v>
      </c>
      <c r="F658" s="25">
        <f>Table1[[#This Row],[STF Lead For ADV]]</f>
        <v>0</v>
      </c>
      <c r="G658" s="25" t="str">
        <f>IF(Table1[[#This Row],[LFC Still Needed For ADV]]&lt;0,"Yes","No")</f>
        <v>No</v>
      </c>
      <c r="H658">
        <f>Table1[[#This Row],[On Website]]</f>
        <v>0</v>
      </c>
      <c r="I658">
        <f>Table1[[#This Row],[Setup Team Speak]]</f>
        <v>0</v>
      </c>
      <c r="J658" s="26" t="str">
        <f>IF(AND(Table2[[#This Row],[STF for ADV]],Table2[[#This Row],[PVP For ADV]],Table2[[#This Row],[On Website]],Table2[[#This Row],[Setup Team Speak]]="Yes"),"Yes","No")</f>
        <v>No</v>
      </c>
    </row>
    <row r="659" spans="2:10">
      <c r="B659" s="24">
        <f>Table1[[#This Row],[Character name]]</f>
        <v>0</v>
      </c>
      <c r="C659" s="25">
        <f>Table1[[#This Row],[At Handle]]</f>
        <v>0</v>
      </c>
      <c r="D659" s="25">
        <f>Table1[[#This Row],[Fleet Rank]]</f>
        <v>0</v>
      </c>
      <c r="E659" s="25">
        <f>Table1[[#This Row],[PVP For ADV]]</f>
        <v>0</v>
      </c>
      <c r="F659" s="25">
        <f>Table1[[#This Row],[STF Lead For ADV]]</f>
        <v>0</v>
      </c>
      <c r="G659" s="25" t="str">
        <f>IF(Table1[[#This Row],[LFC Still Needed For ADV]]&lt;0,"Yes","No")</f>
        <v>No</v>
      </c>
      <c r="H659">
        <f>Table1[[#This Row],[On Website]]</f>
        <v>0</v>
      </c>
      <c r="I659">
        <f>Table1[[#This Row],[Setup Team Speak]]</f>
        <v>0</v>
      </c>
      <c r="J659" s="26" t="str">
        <f>IF(AND(Table2[[#This Row],[STF for ADV]],Table2[[#This Row],[PVP For ADV]],Table2[[#This Row],[On Website]],Table2[[#This Row],[Setup Team Speak]]="Yes"),"Yes","No")</f>
        <v>No</v>
      </c>
    </row>
    <row r="660" spans="2:10">
      <c r="B660" s="24">
        <f>Table1[[#This Row],[Character name]]</f>
        <v>0</v>
      </c>
      <c r="C660" s="25">
        <f>Table1[[#This Row],[At Handle]]</f>
        <v>0</v>
      </c>
      <c r="D660" s="25">
        <f>Table1[[#This Row],[Fleet Rank]]</f>
        <v>0</v>
      </c>
      <c r="E660" s="25">
        <f>Table1[[#This Row],[PVP For ADV]]</f>
        <v>0</v>
      </c>
      <c r="F660" s="25">
        <f>Table1[[#This Row],[STF Lead For ADV]]</f>
        <v>0</v>
      </c>
      <c r="G660" s="25" t="str">
        <f>IF(Table1[[#This Row],[LFC Still Needed For ADV]]&lt;0,"Yes","No")</f>
        <v>No</v>
      </c>
      <c r="H660">
        <f>Table1[[#This Row],[On Website]]</f>
        <v>0</v>
      </c>
      <c r="I660">
        <f>Table1[[#This Row],[Setup Team Speak]]</f>
        <v>0</v>
      </c>
      <c r="J660" s="26" t="str">
        <f>IF(AND(Table2[[#This Row],[STF for ADV]],Table2[[#This Row],[PVP For ADV]],Table2[[#This Row],[On Website]],Table2[[#This Row],[Setup Team Speak]]="Yes"),"Yes","No")</f>
        <v>No</v>
      </c>
    </row>
    <row r="661" spans="2:10">
      <c r="B661" s="24">
        <f>Table1[[#This Row],[Character name]]</f>
        <v>0</v>
      </c>
      <c r="C661" s="25">
        <f>Table1[[#This Row],[At Handle]]</f>
        <v>0</v>
      </c>
      <c r="D661" s="25">
        <f>Table1[[#This Row],[Fleet Rank]]</f>
        <v>0</v>
      </c>
      <c r="E661" s="25">
        <f>Table1[[#This Row],[PVP For ADV]]</f>
        <v>0</v>
      </c>
      <c r="F661" s="25">
        <f>Table1[[#This Row],[STF Lead For ADV]]</f>
        <v>0</v>
      </c>
      <c r="G661" s="25" t="str">
        <f>IF(Table1[[#This Row],[LFC Still Needed For ADV]]&lt;0,"Yes","No")</f>
        <v>No</v>
      </c>
      <c r="H661">
        <f>Table1[[#This Row],[On Website]]</f>
        <v>0</v>
      </c>
      <c r="I661">
        <f>Table1[[#This Row],[Setup Team Speak]]</f>
        <v>0</v>
      </c>
      <c r="J661" s="26" t="str">
        <f>IF(AND(Table2[[#This Row],[STF for ADV]],Table2[[#This Row],[PVP For ADV]],Table2[[#This Row],[On Website]],Table2[[#This Row],[Setup Team Speak]]="Yes"),"Yes","No")</f>
        <v>No</v>
      </c>
    </row>
    <row r="662" spans="2:10">
      <c r="B662" s="24">
        <f>Table1[[#This Row],[Character name]]</f>
        <v>0</v>
      </c>
      <c r="C662" s="25">
        <f>Table1[[#This Row],[At Handle]]</f>
        <v>0</v>
      </c>
      <c r="D662" s="25">
        <f>Table1[[#This Row],[Fleet Rank]]</f>
        <v>0</v>
      </c>
      <c r="E662" s="25">
        <f>Table1[[#This Row],[PVP For ADV]]</f>
        <v>0</v>
      </c>
      <c r="F662" s="25">
        <f>Table1[[#This Row],[STF Lead For ADV]]</f>
        <v>0</v>
      </c>
      <c r="G662" s="25" t="str">
        <f>IF(Table1[[#This Row],[LFC Still Needed For ADV]]&lt;0,"Yes","No")</f>
        <v>No</v>
      </c>
      <c r="H662">
        <f>Table1[[#This Row],[On Website]]</f>
        <v>0</v>
      </c>
      <c r="I662">
        <f>Table1[[#This Row],[Setup Team Speak]]</f>
        <v>0</v>
      </c>
      <c r="J662" s="26" t="str">
        <f>IF(AND(Table2[[#This Row],[STF for ADV]],Table2[[#This Row],[PVP For ADV]],Table2[[#This Row],[On Website]],Table2[[#This Row],[Setup Team Speak]]="Yes"),"Yes","No")</f>
        <v>No</v>
      </c>
    </row>
    <row r="663" spans="2:10">
      <c r="B663" s="24">
        <f>Table1[[#This Row],[Character name]]</f>
        <v>0</v>
      </c>
      <c r="C663" s="25">
        <f>Table1[[#This Row],[At Handle]]</f>
        <v>0</v>
      </c>
      <c r="D663" s="25">
        <f>Table1[[#This Row],[Fleet Rank]]</f>
        <v>0</v>
      </c>
      <c r="E663" s="25">
        <f>Table1[[#This Row],[PVP For ADV]]</f>
        <v>0</v>
      </c>
      <c r="F663" s="25">
        <f>Table1[[#This Row],[STF Lead For ADV]]</f>
        <v>0</v>
      </c>
      <c r="G663" s="25" t="str">
        <f>IF(Table1[[#This Row],[LFC Still Needed For ADV]]&lt;0,"Yes","No")</f>
        <v>No</v>
      </c>
      <c r="H663">
        <f>Table1[[#This Row],[On Website]]</f>
        <v>0</v>
      </c>
      <c r="I663">
        <f>Table1[[#This Row],[Setup Team Speak]]</f>
        <v>0</v>
      </c>
      <c r="J663" s="26" t="str">
        <f>IF(AND(Table2[[#This Row],[STF for ADV]],Table2[[#This Row],[PVP For ADV]],Table2[[#This Row],[On Website]],Table2[[#This Row],[Setup Team Speak]]="Yes"),"Yes","No")</f>
        <v>No</v>
      </c>
    </row>
    <row r="664" spans="2:10">
      <c r="B664" s="24">
        <f>Table1[[#This Row],[Character name]]</f>
        <v>0</v>
      </c>
      <c r="C664" s="25">
        <f>Table1[[#This Row],[At Handle]]</f>
        <v>0</v>
      </c>
      <c r="D664" s="25">
        <f>Table1[[#This Row],[Fleet Rank]]</f>
        <v>0</v>
      </c>
      <c r="E664" s="25">
        <f>Table1[[#This Row],[PVP For ADV]]</f>
        <v>0</v>
      </c>
      <c r="F664" s="25">
        <f>Table1[[#This Row],[STF Lead For ADV]]</f>
        <v>0</v>
      </c>
      <c r="G664" s="25" t="str">
        <f>IF(Table1[[#This Row],[LFC Still Needed For ADV]]&lt;0,"Yes","No")</f>
        <v>No</v>
      </c>
      <c r="H664">
        <f>Table1[[#This Row],[On Website]]</f>
        <v>0</v>
      </c>
      <c r="I664">
        <f>Table1[[#This Row],[Setup Team Speak]]</f>
        <v>0</v>
      </c>
      <c r="J664" s="26" t="str">
        <f>IF(AND(Table2[[#This Row],[STF for ADV]],Table2[[#This Row],[PVP For ADV]],Table2[[#This Row],[On Website]],Table2[[#This Row],[Setup Team Speak]]="Yes"),"Yes","No")</f>
        <v>No</v>
      </c>
    </row>
    <row r="665" spans="2:10">
      <c r="B665" s="24">
        <f>Table1[[#This Row],[Character name]]</f>
        <v>0</v>
      </c>
      <c r="C665" s="25">
        <f>Table1[[#This Row],[At Handle]]</f>
        <v>0</v>
      </c>
      <c r="D665" s="25">
        <f>Table1[[#This Row],[Fleet Rank]]</f>
        <v>0</v>
      </c>
      <c r="E665" s="25">
        <f>Table1[[#This Row],[PVP For ADV]]</f>
        <v>0</v>
      </c>
      <c r="F665" s="25">
        <f>Table1[[#This Row],[STF Lead For ADV]]</f>
        <v>0</v>
      </c>
      <c r="G665" s="25" t="str">
        <f>IF(Table1[[#This Row],[LFC Still Needed For ADV]]&lt;0,"Yes","No")</f>
        <v>No</v>
      </c>
      <c r="H665">
        <f>Table1[[#This Row],[On Website]]</f>
        <v>0</v>
      </c>
      <c r="I665">
        <f>Table1[[#This Row],[Setup Team Speak]]</f>
        <v>0</v>
      </c>
      <c r="J665" s="26" t="str">
        <f>IF(AND(Table2[[#This Row],[STF for ADV]],Table2[[#This Row],[PVP For ADV]],Table2[[#This Row],[On Website]],Table2[[#This Row],[Setup Team Speak]]="Yes"),"Yes","No")</f>
        <v>No</v>
      </c>
    </row>
    <row r="666" spans="2:10">
      <c r="B666" s="24">
        <f>Table1[[#This Row],[Character name]]</f>
        <v>0</v>
      </c>
      <c r="C666" s="25">
        <f>Table1[[#This Row],[At Handle]]</f>
        <v>0</v>
      </c>
      <c r="D666" s="25">
        <f>Table1[[#This Row],[Fleet Rank]]</f>
        <v>0</v>
      </c>
      <c r="E666" s="25">
        <f>Table1[[#This Row],[PVP For ADV]]</f>
        <v>0</v>
      </c>
      <c r="F666" s="25">
        <f>Table1[[#This Row],[STF Lead For ADV]]</f>
        <v>0</v>
      </c>
      <c r="G666" s="25" t="str">
        <f>IF(Table1[[#This Row],[LFC Still Needed For ADV]]&lt;0,"Yes","No")</f>
        <v>No</v>
      </c>
      <c r="H666">
        <f>Table1[[#This Row],[On Website]]</f>
        <v>0</v>
      </c>
      <c r="I666">
        <f>Table1[[#This Row],[Setup Team Speak]]</f>
        <v>0</v>
      </c>
      <c r="J666" s="26" t="str">
        <f>IF(AND(Table2[[#This Row],[STF for ADV]],Table2[[#This Row],[PVP For ADV]],Table2[[#This Row],[On Website]],Table2[[#This Row],[Setup Team Speak]]="Yes"),"Yes","No")</f>
        <v>No</v>
      </c>
    </row>
    <row r="667" spans="2:10">
      <c r="B667" s="24">
        <f>Table1[[#This Row],[Character name]]</f>
        <v>0</v>
      </c>
      <c r="C667" s="25">
        <f>Table1[[#This Row],[At Handle]]</f>
        <v>0</v>
      </c>
      <c r="D667" s="25">
        <f>Table1[[#This Row],[Fleet Rank]]</f>
        <v>0</v>
      </c>
      <c r="E667" s="25">
        <f>Table1[[#This Row],[PVP For ADV]]</f>
        <v>0</v>
      </c>
      <c r="F667" s="25">
        <f>Table1[[#This Row],[STF Lead For ADV]]</f>
        <v>0</v>
      </c>
      <c r="G667" s="25" t="str">
        <f>IF(Table1[[#This Row],[LFC Still Needed For ADV]]&lt;0,"Yes","No")</f>
        <v>No</v>
      </c>
      <c r="H667">
        <f>Table1[[#This Row],[On Website]]</f>
        <v>0</v>
      </c>
      <c r="I667">
        <f>Table1[[#This Row],[Setup Team Speak]]</f>
        <v>0</v>
      </c>
      <c r="J667" s="26" t="str">
        <f>IF(AND(Table2[[#This Row],[STF for ADV]],Table2[[#This Row],[PVP For ADV]],Table2[[#This Row],[On Website]],Table2[[#This Row],[Setup Team Speak]]="Yes"),"Yes","No")</f>
        <v>No</v>
      </c>
    </row>
    <row r="668" spans="2:10">
      <c r="B668" s="24">
        <f>Table1[[#This Row],[Character name]]</f>
        <v>0</v>
      </c>
      <c r="C668" s="25">
        <f>Table1[[#This Row],[At Handle]]</f>
        <v>0</v>
      </c>
      <c r="D668" s="25">
        <f>Table1[[#This Row],[Fleet Rank]]</f>
        <v>0</v>
      </c>
      <c r="E668" s="25">
        <f>Table1[[#This Row],[PVP For ADV]]</f>
        <v>0</v>
      </c>
      <c r="F668" s="25">
        <f>Table1[[#This Row],[STF Lead For ADV]]</f>
        <v>0</v>
      </c>
      <c r="G668" s="25" t="str">
        <f>IF(Table1[[#This Row],[LFC Still Needed For ADV]]&lt;0,"Yes","No")</f>
        <v>No</v>
      </c>
      <c r="H668">
        <f>Table1[[#This Row],[On Website]]</f>
        <v>0</v>
      </c>
      <c r="I668">
        <f>Table1[[#This Row],[Setup Team Speak]]</f>
        <v>0</v>
      </c>
      <c r="J668" s="26" t="str">
        <f>IF(AND(Table2[[#This Row],[STF for ADV]],Table2[[#This Row],[PVP For ADV]],Table2[[#This Row],[On Website]],Table2[[#This Row],[Setup Team Speak]]="Yes"),"Yes","No")</f>
        <v>No</v>
      </c>
    </row>
    <row r="669" spans="2:10">
      <c r="B669" s="24">
        <f>Table1[[#This Row],[Character name]]</f>
        <v>0</v>
      </c>
      <c r="C669" s="25">
        <f>Table1[[#This Row],[At Handle]]</f>
        <v>0</v>
      </c>
      <c r="D669" s="25">
        <f>Table1[[#This Row],[Fleet Rank]]</f>
        <v>0</v>
      </c>
      <c r="E669" s="25">
        <f>Table1[[#This Row],[PVP For ADV]]</f>
        <v>0</v>
      </c>
      <c r="F669" s="25">
        <f>Table1[[#This Row],[STF Lead For ADV]]</f>
        <v>0</v>
      </c>
      <c r="G669" s="25" t="str">
        <f>IF(Table1[[#This Row],[LFC Still Needed For ADV]]&lt;0,"Yes","No")</f>
        <v>No</v>
      </c>
      <c r="H669">
        <f>Table1[[#This Row],[On Website]]</f>
        <v>0</v>
      </c>
      <c r="I669">
        <f>Table1[[#This Row],[Setup Team Speak]]</f>
        <v>0</v>
      </c>
      <c r="J669" s="26" t="str">
        <f>IF(AND(Table2[[#This Row],[STF for ADV]],Table2[[#This Row],[PVP For ADV]],Table2[[#This Row],[On Website]],Table2[[#This Row],[Setup Team Speak]]="Yes"),"Yes","No")</f>
        <v>No</v>
      </c>
    </row>
    <row r="670" spans="2:10">
      <c r="B670" s="24">
        <f>Table1[[#This Row],[Character name]]</f>
        <v>0</v>
      </c>
      <c r="C670" s="25">
        <f>Table1[[#This Row],[At Handle]]</f>
        <v>0</v>
      </c>
      <c r="D670" s="25">
        <f>Table1[[#This Row],[Fleet Rank]]</f>
        <v>0</v>
      </c>
      <c r="E670" s="25">
        <f>Table1[[#This Row],[PVP For ADV]]</f>
        <v>0</v>
      </c>
      <c r="F670" s="25">
        <f>Table1[[#This Row],[STF Lead For ADV]]</f>
        <v>0</v>
      </c>
      <c r="G670" s="25" t="str">
        <f>IF(Table1[[#This Row],[LFC Still Needed For ADV]]&lt;0,"Yes","No")</f>
        <v>No</v>
      </c>
      <c r="H670">
        <f>Table1[[#This Row],[On Website]]</f>
        <v>0</v>
      </c>
      <c r="I670">
        <f>Table1[[#This Row],[Setup Team Speak]]</f>
        <v>0</v>
      </c>
      <c r="J670" s="26" t="str">
        <f>IF(AND(Table2[[#This Row],[STF for ADV]],Table2[[#This Row],[PVP For ADV]],Table2[[#This Row],[On Website]],Table2[[#This Row],[Setup Team Speak]]="Yes"),"Yes","No")</f>
        <v>No</v>
      </c>
    </row>
    <row r="671" spans="2:10">
      <c r="B671" s="24">
        <f>Table1[[#This Row],[Character name]]</f>
        <v>0</v>
      </c>
      <c r="C671" s="25">
        <f>Table1[[#This Row],[At Handle]]</f>
        <v>0</v>
      </c>
      <c r="D671" s="25">
        <f>Table1[[#This Row],[Fleet Rank]]</f>
        <v>0</v>
      </c>
      <c r="E671" s="25">
        <f>Table1[[#This Row],[PVP For ADV]]</f>
        <v>0</v>
      </c>
      <c r="F671" s="25">
        <f>Table1[[#This Row],[STF Lead For ADV]]</f>
        <v>0</v>
      </c>
      <c r="G671" s="25" t="str">
        <f>IF(Table1[[#This Row],[LFC Still Needed For ADV]]&lt;0,"Yes","No")</f>
        <v>No</v>
      </c>
      <c r="H671">
        <f>Table1[[#This Row],[On Website]]</f>
        <v>0</v>
      </c>
      <c r="I671">
        <f>Table1[[#This Row],[Setup Team Speak]]</f>
        <v>0</v>
      </c>
      <c r="J671" s="26" t="str">
        <f>IF(AND(Table2[[#This Row],[STF for ADV]],Table2[[#This Row],[PVP For ADV]],Table2[[#This Row],[On Website]],Table2[[#This Row],[Setup Team Speak]]="Yes"),"Yes","No")</f>
        <v>No</v>
      </c>
    </row>
    <row r="672" spans="2:10">
      <c r="B672" s="24">
        <f>Table1[[#This Row],[Character name]]</f>
        <v>0</v>
      </c>
      <c r="C672" s="25">
        <f>Table1[[#This Row],[At Handle]]</f>
        <v>0</v>
      </c>
      <c r="D672" s="25">
        <f>Table1[[#This Row],[Fleet Rank]]</f>
        <v>0</v>
      </c>
      <c r="E672" s="25">
        <f>Table1[[#This Row],[PVP For ADV]]</f>
        <v>0</v>
      </c>
      <c r="F672" s="25">
        <f>Table1[[#This Row],[STF Lead For ADV]]</f>
        <v>0</v>
      </c>
      <c r="G672" s="25" t="str">
        <f>IF(Table1[[#This Row],[LFC Still Needed For ADV]]&lt;0,"Yes","No")</f>
        <v>No</v>
      </c>
      <c r="H672">
        <f>Table1[[#This Row],[On Website]]</f>
        <v>0</v>
      </c>
      <c r="I672">
        <f>Table1[[#This Row],[Setup Team Speak]]</f>
        <v>0</v>
      </c>
      <c r="J672" s="26" t="str">
        <f>IF(AND(Table2[[#This Row],[STF for ADV]],Table2[[#This Row],[PVP For ADV]],Table2[[#This Row],[On Website]],Table2[[#This Row],[Setup Team Speak]]="Yes"),"Yes","No")</f>
        <v>No</v>
      </c>
    </row>
    <row r="673" spans="2:10">
      <c r="B673" s="24">
        <f>Table1[[#This Row],[Character name]]</f>
        <v>0</v>
      </c>
      <c r="C673" s="25">
        <f>Table1[[#This Row],[At Handle]]</f>
        <v>0</v>
      </c>
      <c r="D673" s="25">
        <f>Table1[[#This Row],[Fleet Rank]]</f>
        <v>0</v>
      </c>
      <c r="E673" s="25">
        <f>Table1[[#This Row],[PVP For ADV]]</f>
        <v>0</v>
      </c>
      <c r="F673" s="25">
        <f>Table1[[#This Row],[STF Lead For ADV]]</f>
        <v>0</v>
      </c>
      <c r="G673" s="25" t="str">
        <f>IF(Table1[[#This Row],[LFC Still Needed For ADV]]&lt;0,"Yes","No")</f>
        <v>No</v>
      </c>
      <c r="H673">
        <f>Table1[[#This Row],[On Website]]</f>
        <v>0</v>
      </c>
      <c r="I673">
        <f>Table1[[#This Row],[Setup Team Speak]]</f>
        <v>0</v>
      </c>
      <c r="J673" s="26" t="str">
        <f>IF(AND(Table2[[#This Row],[STF for ADV]],Table2[[#This Row],[PVP For ADV]],Table2[[#This Row],[On Website]],Table2[[#This Row],[Setup Team Speak]]="Yes"),"Yes","No")</f>
        <v>No</v>
      </c>
    </row>
    <row r="674" spans="2:10">
      <c r="B674" s="24">
        <f>Table1[[#This Row],[Character name]]</f>
        <v>0</v>
      </c>
      <c r="C674" s="25">
        <f>Table1[[#This Row],[At Handle]]</f>
        <v>0</v>
      </c>
      <c r="D674" s="25">
        <f>Table1[[#This Row],[Fleet Rank]]</f>
        <v>0</v>
      </c>
      <c r="E674" s="25">
        <f>Table1[[#This Row],[PVP For ADV]]</f>
        <v>0</v>
      </c>
      <c r="F674" s="25">
        <f>Table1[[#This Row],[STF Lead For ADV]]</f>
        <v>0</v>
      </c>
      <c r="G674" s="25" t="str">
        <f>IF(Table1[[#This Row],[LFC Still Needed For ADV]]&lt;0,"Yes","No")</f>
        <v>No</v>
      </c>
      <c r="H674">
        <f>Table1[[#This Row],[On Website]]</f>
        <v>0</v>
      </c>
      <c r="I674">
        <f>Table1[[#This Row],[Setup Team Speak]]</f>
        <v>0</v>
      </c>
      <c r="J674" s="26" t="str">
        <f>IF(AND(Table2[[#This Row],[STF for ADV]],Table2[[#This Row],[PVP For ADV]],Table2[[#This Row],[On Website]],Table2[[#This Row],[Setup Team Speak]]="Yes"),"Yes","No")</f>
        <v>No</v>
      </c>
    </row>
    <row r="675" spans="2:10">
      <c r="B675" s="24">
        <f>Table1[[#This Row],[Character name]]</f>
        <v>0</v>
      </c>
      <c r="C675" s="25">
        <f>Table1[[#This Row],[At Handle]]</f>
        <v>0</v>
      </c>
      <c r="D675" s="25">
        <f>Table1[[#This Row],[Fleet Rank]]</f>
        <v>0</v>
      </c>
      <c r="E675" s="25">
        <f>Table1[[#This Row],[PVP For ADV]]</f>
        <v>0</v>
      </c>
      <c r="F675" s="25">
        <f>Table1[[#This Row],[STF Lead For ADV]]</f>
        <v>0</v>
      </c>
      <c r="G675" s="25" t="str">
        <f>IF(Table1[[#This Row],[LFC Still Needed For ADV]]&lt;0,"Yes","No")</f>
        <v>No</v>
      </c>
      <c r="H675">
        <f>Table1[[#This Row],[On Website]]</f>
        <v>0</v>
      </c>
      <c r="I675">
        <f>Table1[[#This Row],[Setup Team Speak]]</f>
        <v>0</v>
      </c>
      <c r="J675" s="26" t="str">
        <f>IF(AND(Table2[[#This Row],[STF for ADV]],Table2[[#This Row],[PVP For ADV]],Table2[[#This Row],[On Website]],Table2[[#This Row],[Setup Team Speak]]="Yes"),"Yes","No")</f>
        <v>No</v>
      </c>
    </row>
    <row r="676" spans="2:10">
      <c r="B676" s="24">
        <f>Table1[[#This Row],[Character name]]</f>
        <v>0</v>
      </c>
      <c r="C676" s="25">
        <f>Table1[[#This Row],[At Handle]]</f>
        <v>0</v>
      </c>
      <c r="D676" s="25">
        <f>Table1[[#This Row],[Fleet Rank]]</f>
        <v>0</v>
      </c>
      <c r="E676" s="25">
        <f>Table1[[#This Row],[PVP For ADV]]</f>
        <v>0</v>
      </c>
      <c r="F676" s="25">
        <f>Table1[[#This Row],[STF Lead For ADV]]</f>
        <v>0</v>
      </c>
      <c r="G676" s="25" t="str">
        <f>IF(Table1[[#This Row],[LFC Still Needed For ADV]]&lt;0,"Yes","No")</f>
        <v>No</v>
      </c>
      <c r="H676">
        <f>Table1[[#This Row],[On Website]]</f>
        <v>0</v>
      </c>
      <c r="I676">
        <f>Table1[[#This Row],[Setup Team Speak]]</f>
        <v>0</v>
      </c>
      <c r="J676" s="26" t="str">
        <f>IF(AND(Table2[[#This Row],[STF for ADV]],Table2[[#This Row],[PVP For ADV]],Table2[[#This Row],[On Website]],Table2[[#This Row],[Setup Team Speak]]="Yes"),"Yes","No")</f>
        <v>No</v>
      </c>
    </row>
    <row r="677" spans="2:10">
      <c r="B677" s="24">
        <f>Table1[[#This Row],[Character name]]</f>
        <v>0</v>
      </c>
      <c r="C677" s="25">
        <f>Table1[[#This Row],[At Handle]]</f>
        <v>0</v>
      </c>
      <c r="D677" s="25">
        <f>Table1[[#This Row],[Fleet Rank]]</f>
        <v>0</v>
      </c>
      <c r="E677" s="25">
        <f>Table1[[#This Row],[PVP For ADV]]</f>
        <v>0</v>
      </c>
      <c r="F677" s="25">
        <f>Table1[[#This Row],[STF Lead For ADV]]</f>
        <v>0</v>
      </c>
      <c r="G677" s="25" t="str">
        <f>IF(Table1[[#This Row],[LFC Still Needed For ADV]]&lt;0,"Yes","No")</f>
        <v>No</v>
      </c>
      <c r="H677">
        <f>Table1[[#This Row],[On Website]]</f>
        <v>0</v>
      </c>
      <c r="I677">
        <f>Table1[[#This Row],[Setup Team Speak]]</f>
        <v>0</v>
      </c>
      <c r="J677" s="26" t="str">
        <f>IF(AND(Table2[[#This Row],[STF for ADV]],Table2[[#This Row],[PVP For ADV]],Table2[[#This Row],[On Website]],Table2[[#This Row],[Setup Team Speak]]="Yes"),"Yes","No")</f>
        <v>No</v>
      </c>
    </row>
    <row r="678" spans="2:10">
      <c r="B678" s="24">
        <f>Table1[[#This Row],[Character name]]</f>
        <v>0</v>
      </c>
      <c r="C678" s="25">
        <f>Table1[[#This Row],[At Handle]]</f>
        <v>0</v>
      </c>
      <c r="D678" s="25">
        <f>Table1[[#This Row],[Fleet Rank]]</f>
        <v>0</v>
      </c>
      <c r="E678" s="25">
        <f>Table1[[#This Row],[PVP For ADV]]</f>
        <v>0</v>
      </c>
      <c r="F678" s="25">
        <f>Table1[[#This Row],[STF Lead For ADV]]</f>
        <v>0</v>
      </c>
      <c r="G678" s="25" t="str">
        <f>IF(Table1[[#This Row],[LFC Still Needed For ADV]]&lt;0,"Yes","No")</f>
        <v>No</v>
      </c>
      <c r="H678">
        <f>Table1[[#This Row],[On Website]]</f>
        <v>0</v>
      </c>
      <c r="I678">
        <f>Table1[[#This Row],[Setup Team Speak]]</f>
        <v>0</v>
      </c>
      <c r="J678" s="26" t="str">
        <f>IF(AND(Table2[[#This Row],[STF for ADV]],Table2[[#This Row],[PVP For ADV]],Table2[[#This Row],[On Website]],Table2[[#This Row],[Setup Team Speak]]="Yes"),"Yes","No")</f>
        <v>No</v>
      </c>
    </row>
    <row r="679" spans="2:10">
      <c r="B679" s="24">
        <f>Table1[[#This Row],[Character name]]</f>
        <v>0</v>
      </c>
      <c r="C679" s="25">
        <f>Table1[[#This Row],[At Handle]]</f>
        <v>0</v>
      </c>
      <c r="D679" s="25">
        <f>Table1[[#This Row],[Fleet Rank]]</f>
        <v>0</v>
      </c>
      <c r="E679" s="25">
        <f>Table1[[#This Row],[PVP For ADV]]</f>
        <v>0</v>
      </c>
      <c r="F679" s="25">
        <f>Table1[[#This Row],[STF Lead For ADV]]</f>
        <v>0</v>
      </c>
      <c r="G679" s="25" t="str">
        <f>IF(Table1[[#This Row],[LFC Still Needed For ADV]]&lt;0,"Yes","No")</f>
        <v>No</v>
      </c>
      <c r="H679">
        <f>Table1[[#This Row],[On Website]]</f>
        <v>0</v>
      </c>
      <c r="I679">
        <f>Table1[[#This Row],[Setup Team Speak]]</f>
        <v>0</v>
      </c>
      <c r="J679" s="26" t="str">
        <f>IF(AND(Table2[[#This Row],[STF for ADV]],Table2[[#This Row],[PVP For ADV]],Table2[[#This Row],[On Website]],Table2[[#This Row],[Setup Team Speak]]="Yes"),"Yes","No")</f>
        <v>No</v>
      </c>
    </row>
    <row r="680" spans="2:10">
      <c r="B680" s="24">
        <f>Table1[[#This Row],[Character name]]</f>
        <v>0</v>
      </c>
      <c r="C680" s="25">
        <f>Table1[[#This Row],[At Handle]]</f>
        <v>0</v>
      </c>
      <c r="D680" s="25">
        <f>Table1[[#This Row],[Fleet Rank]]</f>
        <v>0</v>
      </c>
      <c r="E680" s="25">
        <f>Table1[[#This Row],[PVP For ADV]]</f>
        <v>0</v>
      </c>
      <c r="F680" s="25">
        <f>Table1[[#This Row],[STF Lead For ADV]]</f>
        <v>0</v>
      </c>
      <c r="G680" s="25" t="str">
        <f>IF(Table1[[#This Row],[LFC Still Needed For ADV]]&lt;0,"Yes","No")</f>
        <v>No</v>
      </c>
      <c r="H680">
        <f>Table1[[#This Row],[On Website]]</f>
        <v>0</v>
      </c>
      <c r="I680">
        <f>Table1[[#This Row],[Setup Team Speak]]</f>
        <v>0</v>
      </c>
      <c r="J680" s="26" t="str">
        <f>IF(AND(Table2[[#This Row],[STF for ADV]],Table2[[#This Row],[PVP For ADV]],Table2[[#This Row],[On Website]],Table2[[#This Row],[Setup Team Speak]]="Yes"),"Yes","No")</f>
        <v>No</v>
      </c>
    </row>
    <row r="681" spans="2:10">
      <c r="B681" s="24">
        <f>Table1[[#This Row],[Character name]]</f>
        <v>0</v>
      </c>
      <c r="C681" s="25">
        <f>Table1[[#This Row],[At Handle]]</f>
        <v>0</v>
      </c>
      <c r="D681" s="25">
        <f>Table1[[#This Row],[Fleet Rank]]</f>
        <v>0</v>
      </c>
      <c r="E681" s="25">
        <f>Table1[[#This Row],[PVP For ADV]]</f>
        <v>0</v>
      </c>
      <c r="F681" s="25">
        <f>Table1[[#This Row],[STF Lead For ADV]]</f>
        <v>0</v>
      </c>
      <c r="G681" s="25" t="str">
        <f>IF(Table1[[#This Row],[LFC Still Needed For ADV]]&lt;0,"Yes","No")</f>
        <v>No</v>
      </c>
      <c r="H681">
        <f>Table1[[#This Row],[On Website]]</f>
        <v>0</v>
      </c>
      <c r="I681">
        <f>Table1[[#This Row],[Setup Team Speak]]</f>
        <v>0</v>
      </c>
      <c r="J681" s="26" t="str">
        <f>IF(AND(Table2[[#This Row],[STF for ADV]],Table2[[#This Row],[PVP For ADV]],Table2[[#This Row],[On Website]],Table2[[#This Row],[Setup Team Speak]]="Yes"),"Yes","No")</f>
        <v>No</v>
      </c>
    </row>
    <row r="682" spans="2:10">
      <c r="B682" s="24">
        <f>Table1[[#This Row],[Character name]]</f>
        <v>0</v>
      </c>
      <c r="C682" s="25">
        <f>Table1[[#This Row],[At Handle]]</f>
        <v>0</v>
      </c>
      <c r="D682" s="25">
        <f>Table1[[#This Row],[Fleet Rank]]</f>
        <v>0</v>
      </c>
      <c r="E682" s="25">
        <f>Table1[[#This Row],[PVP For ADV]]</f>
        <v>0</v>
      </c>
      <c r="F682" s="25">
        <f>Table1[[#This Row],[STF Lead For ADV]]</f>
        <v>0</v>
      </c>
      <c r="G682" s="25" t="str">
        <f>IF(Table1[[#This Row],[LFC Still Needed For ADV]]&lt;0,"Yes","No")</f>
        <v>No</v>
      </c>
      <c r="H682">
        <f>Table1[[#This Row],[On Website]]</f>
        <v>0</v>
      </c>
      <c r="I682">
        <f>Table1[[#This Row],[Setup Team Speak]]</f>
        <v>0</v>
      </c>
      <c r="J682" s="26" t="str">
        <f>IF(AND(Table2[[#This Row],[STF for ADV]],Table2[[#This Row],[PVP For ADV]],Table2[[#This Row],[On Website]],Table2[[#This Row],[Setup Team Speak]]="Yes"),"Yes","No")</f>
        <v>No</v>
      </c>
    </row>
    <row r="683" spans="2:10">
      <c r="B683" s="24">
        <f>Table1[[#This Row],[Character name]]</f>
        <v>0</v>
      </c>
      <c r="C683" s="25">
        <f>Table1[[#This Row],[At Handle]]</f>
        <v>0</v>
      </c>
      <c r="D683" s="25">
        <f>Table1[[#This Row],[Fleet Rank]]</f>
        <v>0</v>
      </c>
      <c r="E683" s="25">
        <f>Table1[[#This Row],[PVP For ADV]]</f>
        <v>0</v>
      </c>
      <c r="F683" s="25">
        <f>Table1[[#This Row],[STF Lead For ADV]]</f>
        <v>0</v>
      </c>
      <c r="G683" s="25" t="str">
        <f>IF(Table1[[#This Row],[LFC Still Needed For ADV]]&lt;0,"Yes","No")</f>
        <v>No</v>
      </c>
      <c r="H683">
        <f>Table1[[#This Row],[On Website]]</f>
        <v>0</v>
      </c>
      <c r="I683">
        <f>Table1[[#This Row],[Setup Team Speak]]</f>
        <v>0</v>
      </c>
      <c r="J683" s="26" t="str">
        <f>IF(AND(Table2[[#This Row],[STF for ADV]],Table2[[#This Row],[PVP For ADV]],Table2[[#This Row],[On Website]],Table2[[#This Row],[Setup Team Speak]]="Yes"),"Yes","No")</f>
        <v>No</v>
      </c>
    </row>
    <row r="684" spans="2:10">
      <c r="B684" s="24">
        <f>Table1[[#This Row],[Character name]]</f>
        <v>0</v>
      </c>
      <c r="C684" s="25">
        <f>Table1[[#This Row],[At Handle]]</f>
        <v>0</v>
      </c>
      <c r="D684" s="25">
        <f>Table1[[#This Row],[Fleet Rank]]</f>
        <v>0</v>
      </c>
      <c r="E684" s="25">
        <f>Table1[[#This Row],[PVP For ADV]]</f>
        <v>0</v>
      </c>
      <c r="F684" s="25">
        <f>Table1[[#This Row],[STF Lead For ADV]]</f>
        <v>0</v>
      </c>
      <c r="G684" s="25" t="str">
        <f>IF(Table1[[#This Row],[LFC Still Needed For ADV]]&lt;0,"Yes","No")</f>
        <v>No</v>
      </c>
      <c r="H684">
        <f>Table1[[#This Row],[On Website]]</f>
        <v>0</v>
      </c>
      <c r="I684">
        <f>Table1[[#This Row],[Setup Team Speak]]</f>
        <v>0</v>
      </c>
      <c r="J684" s="26" t="str">
        <f>IF(AND(Table2[[#This Row],[STF for ADV]],Table2[[#This Row],[PVP For ADV]],Table2[[#This Row],[On Website]],Table2[[#This Row],[Setup Team Speak]]="Yes"),"Yes","No")</f>
        <v>No</v>
      </c>
    </row>
    <row r="685" spans="2:10">
      <c r="B685" s="24">
        <f>Table1[[#This Row],[Character name]]</f>
        <v>0</v>
      </c>
      <c r="C685" s="25">
        <f>Table1[[#This Row],[At Handle]]</f>
        <v>0</v>
      </c>
      <c r="D685" s="25">
        <f>Table1[[#This Row],[Fleet Rank]]</f>
        <v>0</v>
      </c>
      <c r="E685" s="25">
        <f>Table1[[#This Row],[PVP For ADV]]</f>
        <v>0</v>
      </c>
      <c r="F685" s="25">
        <f>Table1[[#This Row],[STF Lead For ADV]]</f>
        <v>0</v>
      </c>
      <c r="G685" s="25" t="str">
        <f>IF(Table1[[#This Row],[LFC Still Needed For ADV]]&lt;0,"Yes","No")</f>
        <v>No</v>
      </c>
      <c r="H685">
        <f>Table1[[#This Row],[On Website]]</f>
        <v>0</v>
      </c>
      <c r="I685">
        <f>Table1[[#This Row],[Setup Team Speak]]</f>
        <v>0</v>
      </c>
      <c r="J685" s="26" t="str">
        <f>IF(AND(Table2[[#This Row],[STF for ADV]],Table2[[#This Row],[PVP For ADV]],Table2[[#This Row],[On Website]],Table2[[#This Row],[Setup Team Speak]]="Yes"),"Yes","No")</f>
        <v>No</v>
      </c>
    </row>
    <row r="686" spans="2:10">
      <c r="B686" s="24">
        <f>Table1[[#This Row],[Character name]]</f>
        <v>0</v>
      </c>
      <c r="C686" s="25">
        <f>Table1[[#This Row],[At Handle]]</f>
        <v>0</v>
      </c>
      <c r="D686" s="25">
        <f>Table1[[#This Row],[Fleet Rank]]</f>
        <v>0</v>
      </c>
      <c r="E686" s="25">
        <f>Table1[[#This Row],[PVP For ADV]]</f>
        <v>0</v>
      </c>
      <c r="F686" s="25">
        <f>Table1[[#This Row],[STF Lead For ADV]]</f>
        <v>0</v>
      </c>
      <c r="G686" s="25" t="str">
        <f>IF(Table1[[#This Row],[LFC Still Needed For ADV]]&lt;0,"Yes","No")</f>
        <v>No</v>
      </c>
      <c r="H686">
        <f>Table1[[#This Row],[On Website]]</f>
        <v>0</v>
      </c>
      <c r="I686">
        <f>Table1[[#This Row],[Setup Team Speak]]</f>
        <v>0</v>
      </c>
      <c r="J686" s="26" t="str">
        <f>IF(AND(Table2[[#This Row],[STF for ADV]],Table2[[#This Row],[PVP For ADV]],Table2[[#This Row],[On Website]],Table2[[#This Row],[Setup Team Speak]]="Yes"),"Yes","No")</f>
        <v>No</v>
      </c>
    </row>
    <row r="687" spans="2:10">
      <c r="B687" s="24">
        <f>Table1[[#This Row],[Character name]]</f>
        <v>0</v>
      </c>
      <c r="C687" s="25">
        <f>Table1[[#This Row],[At Handle]]</f>
        <v>0</v>
      </c>
      <c r="D687" s="25">
        <f>Table1[[#This Row],[Fleet Rank]]</f>
        <v>0</v>
      </c>
      <c r="E687" s="25">
        <f>Table1[[#This Row],[PVP For ADV]]</f>
        <v>0</v>
      </c>
      <c r="F687" s="25">
        <f>Table1[[#This Row],[STF Lead For ADV]]</f>
        <v>0</v>
      </c>
      <c r="G687" s="25" t="str">
        <f>IF(Table1[[#This Row],[LFC Still Needed For ADV]]&lt;0,"Yes","No")</f>
        <v>No</v>
      </c>
      <c r="H687">
        <f>Table1[[#This Row],[On Website]]</f>
        <v>0</v>
      </c>
      <c r="I687">
        <f>Table1[[#This Row],[Setup Team Speak]]</f>
        <v>0</v>
      </c>
      <c r="J687" s="26" t="str">
        <f>IF(AND(Table2[[#This Row],[STF for ADV]],Table2[[#This Row],[PVP For ADV]],Table2[[#This Row],[On Website]],Table2[[#This Row],[Setup Team Speak]]="Yes"),"Yes","No")</f>
        <v>No</v>
      </c>
    </row>
    <row r="688" spans="2:10">
      <c r="B688" s="24">
        <f>Table1[[#This Row],[Character name]]</f>
        <v>0</v>
      </c>
      <c r="C688" s="25">
        <f>Table1[[#This Row],[At Handle]]</f>
        <v>0</v>
      </c>
      <c r="D688" s="25">
        <f>Table1[[#This Row],[Fleet Rank]]</f>
        <v>0</v>
      </c>
      <c r="E688" s="25">
        <f>Table1[[#This Row],[PVP For ADV]]</f>
        <v>0</v>
      </c>
      <c r="F688" s="25">
        <f>Table1[[#This Row],[STF Lead For ADV]]</f>
        <v>0</v>
      </c>
      <c r="G688" s="25" t="str">
        <f>IF(Table1[[#This Row],[LFC Still Needed For ADV]]&lt;0,"Yes","No")</f>
        <v>No</v>
      </c>
      <c r="H688">
        <f>Table1[[#This Row],[On Website]]</f>
        <v>0</v>
      </c>
      <c r="I688">
        <f>Table1[[#This Row],[Setup Team Speak]]</f>
        <v>0</v>
      </c>
      <c r="J688" s="26" t="str">
        <f>IF(AND(Table2[[#This Row],[STF for ADV]],Table2[[#This Row],[PVP For ADV]],Table2[[#This Row],[On Website]],Table2[[#This Row],[Setup Team Speak]]="Yes"),"Yes","No")</f>
        <v>No</v>
      </c>
    </row>
    <row r="689" spans="2:10">
      <c r="B689" s="24">
        <f>Table1[[#This Row],[Character name]]</f>
        <v>0</v>
      </c>
      <c r="C689" s="25">
        <f>Table1[[#This Row],[At Handle]]</f>
        <v>0</v>
      </c>
      <c r="D689" s="25">
        <f>Table1[[#This Row],[Fleet Rank]]</f>
        <v>0</v>
      </c>
      <c r="E689" s="25">
        <f>Table1[[#This Row],[PVP For ADV]]</f>
        <v>0</v>
      </c>
      <c r="F689" s="25">
        <f>Table1[[#This Row],[STF Lead For ADV]]</f>
        <v>0</v>
      </c>
      <c r="G689" s="25" t="str">
        <f>IF(Table1[[#This Row],[LFC Still Needed For ADV]]&lt;0,"Yes","No")</f>
        <v>No</v>
      </c>
      <c r="H689">
        <f>Table1[[#This Row],[On Website]]</f>
        <v>0</v>
      </c>
      <c r="I689">
        <f>Table1[[#This Row],[Setup Team Speak]]</f>
        <v>0</v>
      </c>
      <c r="J689" s="26" t="str">
        <f>IF(AND(Table2[[#This Row],[STF for ADV]],Table2[[#This Row],[PVP For ADV]],Table2[[#This Row],[On Website]],Table2[[#This Row],[Setup Team Speak]]="Yes"),"Yes","No")</f>
        <v>No</v>
      </c>
    </row>
    <row r="690" spans="2:10">
      <c r="B690" s="24">
        <f>Table1[[#This Row],[Character name]]</f>
        <v>0</v>
      </c>
      <c r="C690" s="25">
        <f>Table1[[#This Row],[At Handle]]</f>
        <v>0</v>
      </c>
      <c r="D690" s="25">
        <f>Table1[[#This Row],[Fleet Rank]]</f>
        <v>0</v>
      </c>
      <c r="E690" s="25">
        <f>Table1[[#This Row],[PVP For ADV]]</f>
        <v>0</v>
      </c>
      <c r="F690" s="25">
        <f>Table1[[#This Row],[STF Lead For ADV]]</f>
        <v>0</v>
      </c>
      <c r="G690" s="25" t="str">
        <f>IF(Table1[[#This Row],[LFC Still Needed For ADV]]&lt;0,"Yes","No")</f>
        <v>No</v>
      </c>
      <c r="H690">
        <f>Table1[[#This Row],[On Website]]</f>
        <v>0</v>
      </c>
      <c r="I690">
        <f>Table1[[#This Row],[Setup Team Speak]]</f>
        <v>0</v>
      </c>
      <c r="J690" s="26" t="str">
        <f>IF(AND(Table2[[#This Row],[STF for ADV]],Table2[[#This Row],[PVP For ADV]],Table2[[#This Row],[On Website]],Table2[[#This Row],[Setup Team Speak]]="Yes"),"Yes","No")</f>
        <v>No</v>
      </c>
    </row>
    <row r="691" spans="2:10">
      <c r="B691" s="24">
        <f>Table1[[#This Row],[Character name]]</f>
        <v>0</v>
      </c>
      <c r="C691" s="25">
        <f>Table1[[#This Row],[At Handle]]</f>
        <v>0</v>
      </c>
      <c r="D691" s="25">
        <f>Table1[[#This Row],[Fleet Rank]]</f>
        <v>0</v>
      </c>
      <c r="E691" s="25">
        <f>Table1[[#This Row],[PVP For ADV]]</f>
        <v>0</v>
      </c>
      <c r="F691" s="25">
        <f>Table1[[#This Row],[STF Lead For ADV]]</f>
        <v>0</v>
      </c>
      <c r="G691" s="25" t="str">
        <f>IF(Table1[[#This Row],[LFC Still Needed For ADV]]&lt;0,"Yes","No")</f>
        <v>No</v>
      </c>
      <c r="H691">
        <f>Table1[[#This Row],[On Website]]</f>
        <v>0</v>
      </c>
      <c r="I691">
        <f>Table1[[#This Row],[Setup Team Speak]]</f>
        <v>0</v>
      </c>
      <c r="J691" s="26" t="str">
        <f>IF(AND(Table2[[#This Row],[STF for ADV]],Table2[[#This Row],[PVP For ADV]],Table2[[#This Row],[On Website]],Table2[[#This Row],[Setup Team Speak]]="Yes"),"Yes","No")</f>
        <v>No</v>
      </c>
    </row>
    <row r="692" spans="2:10">
      <c r="B692" s="24">
        <f>Table1[[#This Row],[Character name]]</f>
        <v>0</v>
      </c>
      <c r="C692" s="25">
        <f>Table1[[#This Row],[At Handle]]</f>
        <v>0</v>
      </c>
      <c r="D692" s="25">
        <f>Table1[[#This Row],[Fleet Rank]]</f>
        <v>0</v>
      </c>
      <c r="E692" s="25">
        <f>Table1[[#This Row],[PVP For ADV]]</f>
        <v>0</v>
      </c>
      <c r="F692" s="25">
        <f>Table1[[#This Row],[STF Lead For ADV]]</f>
        <v>0</v>
      </c>
      <c r="G692" s="25" t="str">
        <f>IF(Table1[[#This Row],[LFC Still Needed For ADV]]&lt;0,"Yes","No")</f>
        <v>No</v>
      </c>
      <c r="H692">
        <f>Table1[[#This Row],[On Website]]</f>
        <v>0</v>
      </c>
      <c r="I692">
        <f>Table1[[#This Row],[Setup Team Speak]]</f>
        <v>0</v>
      </c>
      <c r="J692" s="26" t="str">
        <f>IF(AND(Table2[[#This Row],[STF for ADV]],Table2[[#This Row],[PVP For ADV]],Table2[[#This Row],[On Website]],Table2[[#This Row],[Setup Team Speak]]="Yes"),"Yes","No")</f>
        <v>No</v>
      </c>
    </row>
    <row r="693" spans="2:10">
      <c r="B693" s="24">
        <f>Table1[[#This Row],[Character name]]</f>
        <v>0</v>
      </c>
      <c r="C693" s="25">
        <f>Table1[[#This Row],[At Handle]]</f>
        <v>0</v>
      </c>
      <c r="D693" s="25">
        <f>Table1[[#This Row],[Fleet Rank]]</f>
        <v>0</v>
      </c>
      <c r="E693" s="25">
        <f>Table1[[#This Row],[PVP For ADV]]</f>
        <v>0</v>
      </c>
      <c r="F693" s="25">
        <f>Table1[[#This Row],[STF Lead For ADV]]</f>
        <v>0</v>
      </c>
      <c r="G693" s="25" t="str">
        <f>IF(Table1[[#This Row],[LFC Still Needed For ADV]]&lt;0,"Yes","No")</f>
        <v>No</v>
      </c>
      <c r="H693">
        <f>Table1[[#This Row],[On Website]]</f>
        <v>0</v>
      </c>
      <c r="I693">
        <f>Table1[[#This Row],[Setup Team Speak]]</f>
        <v>0</v>
      </c>
      <c r="J693" s="26" t="str">
        <f>IF(AND(Table2[[#This Row],[STF for ADV]],Table2[[#This Row],[PVP For ADV]],Table2[[#This Row],[On Website]],Table2[[#This Row],[Setup Team Speak]]="Yes"),"Yes","No")</f>
        <v>No</v>
      </c>
    </row>
    <row r="694" spans="2:10">
      <c r="B694" s="24">
        <f>Table1[[#This Row],[Character name]]</f>
        <v>0</v>
      </c>
      <c r="C694" s="25">
        <f>Table1[[#This Row],[At Handle]]</f>
        <v>0</v>
      </c>
      <c r="D694" s="25">
        <f>Table1[[#This Row],[Fleet Rank]]</f>
        <v>0</v>
      </c>
      <c r="E694" s="25">
        <f>Table1[[#This Row],[PVP For ADV]]</f>
        <v>0</v>
      </c>
      <c r="F694" s="25">
        <f>Table1[[#This Row],[STF Lead For ADV]]</f>
        <v>0</v>
      </c>
      <c r="G694" s="25" t="str">
        <f>IF(Table1[[#This Row],[LFC Still Needed For ADV]]&lt;0,"Yes","No")</f>
        <v>No</v>
      </c>
      <c r="H694">
        <f>Table1[[#This Row],[On Website]]</f>
        <v>0</v>
      </c>
      <c r="I694">
        <f>Table1[[#This Row],[Setup Team Speak]]</f>
        <v>0</v>
      </c>
      <c r="J694" s="26" t="str">
        <f>IF(AND(Table2[[#This Row],[STF for ADV]],Table2[[#This Row],[PVP For ADV]],Table2[[#This Row],[On Website]],Table2[[#This Row],[Setup Team Speak]]="Yes"),"Yes","No")</f>
        <v>No</v>
      </c>
    </row>
    <row r="695" spans="2:10">
      <c r="B695" s="24">
        <f>Table1[[#This Row],[Character name]]</f>
        <v>0</v>
      </c>
      <c r="C695" s="25">
        <f>Table1[[#This Row],[At Handle]]</f>
        <v>0</v>
      </c>
      <c r="D695" s="25">
        <f>Table1[[#This Row],[Fleet Rank]]</f>
        <v>0</v>
      </c>
      <c r="E695" s="25">
        <f>Table1[[#This Row],[PVP For ADV]]</f>
        <v>0</v>
      </c>
      <c r="F695" s="25">
        <f>Table1[[#This Row],[STF Lead For ADV]]</f>
        <v>0</v>
      </c>
      <c r="G695" s="25" t="str">
        <f>IF(Table1[[#This Row],[LFC Still Needed For ADV]]&lt;0,"Yes","No")</f>
        <v>No</v>
      </c>
      <c r="H695">
        <f>Table1[[#This Row],[On Website]]</f>
        <v>0</v>
      </c>
      <c r="I695">
        <f>Table1[[#This Row],[Setup Team Speak]]</f>
        <v>0</v>
      </c>
      <c r="J695" s="26" t="str">
        <f>IF(AND(Table2[[#This Row],[STF for ADV]],Table2[[#This Row],[PVP For ADV]],Table2[[#This Row],[On Website]],Table2[[#This Row],[Setup Team Speak]]="Yes"),"Yes","No")</f>
        <v>No</v>
      </c>
    </row>
    <row r="696" spans="2:10">
      <c r="B696" s="24">
        <f>Table1[[#This Row],[Character name]]</f>
        <v>0</v>
      </c>
      <c r="C696" s="25">
        <f>Table1[[#This Row],[At Handle]]</f>
        <v>0</v>
      </c>
      <c r="D696" s="25">
        <f>Table1[[#This Row],[Fleet Rank]]</f>
        <v>0</v>
      </c>
      <c r="E696" s="25">
        <f>Table1[[#This Row],[PVP For ADV]]</f>
        <v>0</v>
      </c>
      <c r="F696" s="25">
        <f>Table1[[#This Row],[STF Lead For ADV]]</f>
        <v>0</v>
      </c>
      <c r="G696" s="25" t="str">
        <f>IF(Table1[[#This Row],[LFC Still Needed For ADV]]&lt;0,"Yes","No")</f>
        <v>No</v>
      </c>
      <c r="H696">
        <f>Table1[[#This Row],[On Website]]</f>
        <v>0</v>
      </c>
      <c r="I696">
        <f>Table1[[#This Row],[Setup Team Speak]]</f>
        <v>0</v>
      </c>
      <c r="J696" s="26" t="str">
        <f>IF(AND(Table2[[#This Row],[STF for ADV]],Table2[[#This Row],[PVP For ADV]],Table2[[#This Row],[On Website]],Table2[[#This Row],[Setup Team Speak]]="Yes"),"Yes","No")</f>
        <v>No</v>
      </c>
    </row>
    <row r="697" spans="2:10">
      <c r="B697" s="24">
        <f>Table1[[#This Row],[Character name]]</f>
        <v>0</v>
      </c>
      <c r="C697" s="25">
        <f>Table1[[#This Row],[At Handle]]</f>
        <v>0</v>
      </c>
      <c r="D697" s="25">
        <f>Table1[[#This Row],[Fleet Rank]]</f>
        <v>0</v>
      </c>
      <c r="E697" s="25">
        <f>Table1[[#This Row],[PVP For ADV]]</f>
        <v>0</v>
      </c>
      <c r="F697" s="25">
        <f>Table1[[#This Row],[STF Lead For ADV]]</f>
        <v>0</v>
      </c>
      <c r="G697" s="25" t="str">
        <f>IF(Table1[[#This Row],[LFC Still Needed For ADV]]&lt;0,"Yes","No")</f>
        <v>No</v>
      </c>
      <c r="H697">
        <f>Table1[[#This Row],[On Website]]</f>
        <v>0</v>
      </c>
      <c r="I697">
        <f>Table1[[#This Row],[Setup Team Speak]]</f>
        <v>0</v>
      </c>
      <c r="J697" s="26" t="str">
        <f>IF(AND(Table2[[#This Row],[STF for ADV]],Table2[[#This Row],[PVP For ADV]],Table2[[#This Row],[On Website]],Table2[[#This Row],[Setup Team Speak]]="Yes"),"Yes","No")</f>
        <v>No</v>
      </c>
    </row>
    <row r="698" spans="2:10">
      <c r="B698" s="24">
        <f>Table1[[#This Row],[Character name]]</f>
        <v>0</v>
      </c>
      <c r="C698" s="25">
        <f>Table1[[#This Row],[At Handle]]</f>
        <v>0</v>
      </c>
      <c r="D698" s="25">
        <f>Table1[[#This Row],[Fleet Rank]]</f>
        <v>0</v>
      </c>
      <c r="E698" s="25">
        <f>Table1[[#This Row],[PVP For ADV]]</f>
        <v>0</v>
      </c>
      <c r="F698" s="25">
        <f>Table1[[#This Row],[STF Lead For ADV]]</f>
        <v>0</v>
      </c>
      <c r="G698" s="25" t="str">
        <f>IF(Table1[[#This Row],[LFC Still Needed For ADV]]&lt;0,"Yes","No")</f>
        <v>No</v>
      </c>
      <c r="H698">
        <f>Table1[[#This Row],[On Website]]</f>
        <v>0</v>
      </c>
      <c r="I698">
        <f>Table1[[#This Row],[Setup Team Speak]]</f>
        <v>0</v>
      </c>
      <c r="J698" s="26" t="str">
        <f>IF(AND(Table2[[#This Row],[STF for ADV]],Table2[[#This Row],[PVP For ADV]],Table2[[#This Row],[On Website]],Table2[[#This Row],[Setup Team Speak]]="Yes"),"Yes","No")</f>
        <v>No</v>
      </c>
    </row>
    <row r="699" spans="2:10">
      <c r="B699" s="24">
        <f>Table1[[#This Row],[Character name]]</f>
        <v>0</v>
      </c>
      <c r="C699" s="25">
        <f>Table1[[#This Row],[At Handle]]</f>
        <v>0</v>
      </c>
      <c r="D699" s="25">
        <f>Table1[[#This Row],[Fleet Rank]]</f>
        <v>0</v>
      </c>
      <c r="E699" s="25">
        <f>Table1[[#This Row],[PVP For ADV]]</f>
        <v>0</v>
      </c>
      <c r="F699" s="25">
        <f>Table1[[#This Row],[STF Lead For ADV]]</f>
        <v>0</v>
      </c>
      <c r="G699" s="25" t="str">
        <f>IF(Table1[[#This Row],[LFC Still Needed For ADV]]&lt;0,"Yes","No")</f>
        <v>No</v>
      </c>
      <c r="H699">
        <f>Table1[[#This Row],[On Website]]</f>
        <v>0</v>
      </c>
      <c r="I699">
        <f>Table1[[#This Row],[Setup Team Speak]]</f>
        <v>0</v>
      </c>
      <c r="J699" s="26" t="str">
        <f>IF(AND(Table2[[#This Row],[STF for ADV]],Table2[[#This Row],[PVP For ADV]],Table2[[#This Row],[On Website]],Table2[[#This Row],[Setup Team Speak]]="Yes"),"Yes","No")</f>
        <v>No</v>
      </c>
    </row>
    <row r="700" spans="2:10">
      <c r="B700" s="24">
        <f>Table1[[#This Row],[Character name]]</f>
        <v>0</v>
      </c>
      <c r="C700" s="25">
        <f>Table1[[#This Row],[At Handle]]</f>
        <v>0</v>
      </c>
      <c r="D700" s="25">
        <f>Table1[[#This Row],[Fleet Rank]]</f>
        <v>0</v>
      </c>
      <c r="E700" s="25">
        <f>Table1[[#This Row],[PVP For ADV]]</f>
        <v>0</v>
      </c>
      <c r="F700" s="25">
        <f>Table1[[#This Row],[STF Lead For ADV]]</f>
        <v>0</v>
      </c>
      <c r="G700" s="25" t="str">
        <f>IF(Table1[[#This Row],[LFC Still Needed For ADV]]&lt;0,"Yes","No")</f>
        <v>No</v>
      </c>
      <c r="H700">
        <f>Table1[[#This Row],[On Website]]</f>
        <v>0</v>
      </c>
      <c r="I700">
        <f>Table1[[#This Row],[Setup Team Speak]]</f>
        <v>0</v>
      </c>
      <c r="J700" s="26" t="str">
        <f>IF(AND(Table2[[#This Row],[STF for ADV]],Table2[[#This Row],[PVP For ADV]],Table2[[#This Row],[On Website]],Table2[[#This Row],[Setup Team Speak]]="Yes"),"Yes","No")</f>
        <v>No</v>
      </c>
    </row>
    <row r="701" spans="2:10">
      <c r="B701" s="24">
        <f>Table1[[#This Row],[Character name]]</f>
        <v>0</v>
      </c>
      <c r="C701" s="25">
        <f>Table1[[#This Row],[At Handle]]</f>
        <v>0</v>
      </c>
      <c r="D701" s="25">
        <f>Table1[[#This Row],[Fleet Rank]]</f>
        <v>0</v>
      </c>
      <c r="E701" s="25">
        <f>Table1[[#This Row],[PVP For ADV]]</f>
        <v>0</v>
      </c>
      <c r="F701" s="25">
        <f>Table1[[#This Row],[STF Lead For ADV]]</f>
        <v>0</v>
      </c>
      <c r="G701" s="25" t="str">
        <f>IF(Table1[[#This Row],[LFC Still Needed For ADV]]&lt;0,"Yes","No")</f>
        <v>No</v>
      </c>
      <c r="H701">
        <f>Table1[[#This Row],[On Website]]</f>
        <v>0</v>
      </c>
      <c r="I701">
        <f>Table1[[#This Row],[Setup Team Speak]]</f>
        <v>0</v>
      </c>
      <c r="J701" s="26" t="str">
        <f>IF(AND(Table2[[#This Row],[STF for ADV]],Table2[[#This Row],[PVP For ADV]],Table2[[#This Row],[On Website]],Table2[[#This Row],[Setup Team Speak]]="Yes"),"Yes","No")</f>
        <v>No</v>
      </c>
    </row>
    <row r="702" spans="2:10">
      <c r="B702" s="24">
        <f>Table1[[#This Row],[Character name]]</f>
        <v>0</v>
      </c>
      <c r="C702" s="25">
        <f>Table1[[#This Row],[At Handle]]</f>
        <v>0</v>
      </c>
      <c r="D702" s="25">
        <f>Table1[[#This Row],[Fleet Rank]]</f>
        <v>0</v>
      </c>
      <c r="E702" s="25">
        <f>Table1[[#This Row],[PVP For ADV]]</f>
        <v>0</v>
      </c>
      <c r="F702" s="25">
        <f>Table1[[#This Row],[STF Lead For ADV]]</f>
        <v>0</v>
      </c>
      <c r="G702" s="25" t="str">
        <f>IF(Table1[[#This Row],[LFC Still Needed For ADV]]&lt;0,"Yes","No")</f>
        <v>No</v>
      </c>
      <c r="H702">
        <f>Table1[[#This Row],[On Website]]</f>
        <v>0</v>
      </c>
      <c r="I702">
        <f>Table1[[#This Row],[Setup Team Speak]]</f>
        <v>0</v>
      </c>
      <c r="J702" s="26" t="str">
        <f>IF(AND(Table2[[#This Row],[STF for ADV]],Table2[[#This Row],[PVP For ADV]],Table2[[#This Row],[On Website]],Table2[[#This Row],[Setup Team Speak]]="Yes"),"Yes","No")</f>
        <v>No</v>
      </c>
    </row>
    <row r="703" spans="2:10">
      <c r="B703" s="24">
        <f>Table1[[#This Row],[Character name]]</f>
        <v>0</v>
      </c>
      <c r="C703" s="25">
        <f>Table1[[#This Row],[At Handle]]</f>
        <v>0</v>
      </c>
      <c r="D703" s="25">
        <f>Table1[[#This Row],[Fleet Rank]]</f>
        <v>0</v>
      </c>
      <c r="E703" s="25">
        <f>Table1[[#This Row],[PVP For ADV]]</f>
        <v>0</v>
      </c>
      <c r="F703" s="25">
        <f>Table1[[#This Row],[STF Lead For ADV]]</f>
        <v>0</v>
      </c>
      <c r="G703" s="25" t="str">
        <f>IF(Table1[[#This Row],[LFC Still Needed For ADV]]&lt;0,"Yes","No")</f>
        <v>No</v>
      </c>
      <c r="H703">
        <f>Table1[[#This Row],[On Website]]</f>
        <v>0</v>
      </c>
      <c r="I703">
        <f>Table1[[#This Row],[Setup Team Speak]]</f>
        <v>0</v>
      </c>
      <c r="J703" s="26" t="str">
        <f>IF(AND(Table2[[#This Row],[STF for ADV]],Table2[[#This Row],[PVP For ADV]],Table2[[#This Row],[On Website]],Table2[[#This Row],[Setup Team Speak]]="Yes"),"Yes","No")</f>
        <v>No</v>
      </c>
    </row>
    <row r="704" spans="2:10">
      <c r="B704" s="24">
        <f>Table1[[#This Row],[Character name]]</f>
        <v>0</v>
      </c>
      <c r="C704" s="25">
        <f>Table1[[#This Row],[At Handle]]</f>
        <v>0</v>
      </c>
      <c r="D704" s="25">
        <f>Table1[[#This Row],[Fleet Rank]]</f>
        <v>0</v>
      </c>
      <c r="E704" s="25">
        <f>Table1[[#This Row],[PVP For ADV]]</f>
        <v>0</v>
      </c>
      <c r="F704" s="25">
        <f>Table1[[#This Row],[STF Lead For ADV]]</f>
        <v>0</v>
      </c>
      <c r="G704" s="25" t="str">
        <f>IF(Table1[[#This Row],[LFC Still Needed For ADV]]&lt;0,"Yes","No")</f>
        <v>No</v>
      </c>
      <c r="H704">
        <f>Table1[[#This Row],[On Website]]</f>
        <v>0</v>
      </c>
      <c r="I704">
        <f>Table1[[#This Row],[Setup Team Speak]]</f>
        <v>0</v>
      </c>
      <c r="J704" s="26" t="str">
        <f>IF(AND(Table2[[#This Row],[STF for ADV]],Table2[[#This Row],[PVP For ADV]],Table2[[#This Row],[On Website]],Table2[[#This Row],[Setup Team Speak]]="Yes"),"Yes","No")</f>
        <v>No</v>
      </c>
    </row>
    <row r="705" spans="2:10">
      <c r="B705" s="24">
        <f>Table1[[#This Row],[Character name]]</f>
        <v>0</v>
      </c>
      <c r="C705" s="25">
        <f>Table1[[#This Row],[At Handle]]</f>
        <v>0</v>
      </c>
      <c r="D705" s="25">
        <f>Table1[[#This Row],[Fleet Rank]]</f>
        <v>0</v>
      </c>
      <c r="E705" s="25">
        <f>Table1[[#This Row],[PVP For ADV]]</f>
        <v>0</v>
      </c>
      <c r="F705" s="25">
        <f>Table1[[#This Row],[STF Lead For ADV]]</f>
        <v>0</v>
      </c>
      <c r="G705" s="25" t="str">
        <f>IF(Table1[[#This Row],[LFC Still Needed For ADV]]&lt;0,"Yes","No")</f>
        <v>No</v>
      </c>
      <c r="H705">
        <f>Table1[[#This Row],[On Website]]</f>
        <v>0</v>
      </c>
      <c r="I705">
        <f>Table1[[#This Row],[Setup Team Speak]]</f>
        <v>0</v>
      </c>
      <c r="J705" s="26" t="str">
        <f>IF(AND(Table2[[#This Row],[STF for ADV]],Table2[[#This Row],[PVP For ADV]],Table2[[#This Row],[On Website]],Table2[[#This Row],[Setup Team Speak]]="Yes"),"Yes","No")</f>
        <v>No</v>
      </c>
    </row>
    <row r="706" spans="2:10">
      <c r="B706" s="24">
        <f>Table1[[#This Row],[Character name]]</f>
        <v>0</v>
      </c>
      <c r="C706" s="25">
        <f>Table1[[#This Row],[At Handle]]</f>
        <v>0</v>
      </c>
      <c r="D706" s="25">
        <f>Table1[[#This Row],[Fleet Rank]]</f>
        <v>0</v>
      </c>
      <c r="E706" s="25">
        <f>Table1[[#This Row],[PVP For ADV]]</f>
        <v>0</v>
      </c>
      <c r="F706" s="25">
        <f>Table1[[#This Row],[STF Lead For ADV]]</f>
        <v>0</v>
      </c>
      <c r="G706" s="25" t="str">
        <f>IF(Table1[[#This Row],[LFC Still Needed For ADV]]&lt;0,"Yes","No")</f>
        <v>No</v>
      </c>
      <c r="H706">
        <f>Table1[[#This Row],[On Website]]</f>
        <v>0</v>
      </c>
      <c r="I706">
        <f>Table1[[#This Row],[Setup Team Speak]]</f>
        <v>0</v>
      </c>
      <c r="J706" s="26" t="str">
        <f>IF(AND(Table2[[#This Row],[STF for ADV]],Table2[[#This Row],[PVP For ADV]],Table2[[#This Row],[On Website]],Table2[[#This Row],[Setup Team Speak]]="Yes"),"Yes","No")</f>
        <v>No</v>
      </c>
    </row>
    <row r="707" spans="2:10">
      <c r="B707" s="24">
        <f>Table1[[#This Row],[Character name]]</f>
        <v>0</v>
      </c>
      <c r="C707" s="25">
        <f>Table1[[#This Row],[At Handle]]</f>
        <v>0</v>
      </c>
      <c r="D707" s="25">
        <f>Table1[[#This Row],[Fleet Rank]]</f>
        <v>0</v>
      </c>
      <c r="E707" s="25">
        <f>Table1[[#This Row],[PVP For ADV]]</f>
        <v>0</v>
      </c>
      <c r="F707" s="25">
        <f>Table1[[#This Row],[STF Lead For ADV]]</f>
        <v>0</v>
      </c>
      <c r="G707" s="25" t="str">
        <f>IF(Table1[[#This Row],[LFC Still Needed For ADV]]&lt;0,"Yes","No")</f>
        <v>No</v>
      </c>
      <c r="H707">
        <f>Table1[[#This Row],[On Website]]</f>
        <v>0</v>
      </c>
      <c r="I707">
        <f>Table1[[#This Row],[Setup Team Speak]]</f>
        <v>0</v>
      </c>
      <c r="J707" s="26" t="str">
        <f>IF(AND(Table2[[#This Row],[STF for ADV]],Table2[[#This Row],[PVP For ADV]],Table2[[#This Row],[On Website]],Table2[[#This Row],[Setup Team Speak]]="Yes"),"Yes","No")</f>
        <v>No</v>
      </c>
    </row>
    <row r="708" spans="2:10">
      <c r="B708" s="24">
        <f>Table1[[#This Row],[Character name]]</f>
        <v>0</v>
      </c>
      <c r="C708" s="25">
        <f>Table1[[#This Row],[At Handle]]</f>
        <v>0</v>
      </c>
      <c r="D708" s="25">
        <f>Table1[[#This Row],[Fleet Rank]]</f>
        <v>0</v>
      </c>
      <c r="E708" s="25">
        <f>Table1[[#This Row],[PVP For ADV]]</f>
        <v>0</v>
      </c>
      <c r="F708" s="25">
        <f>Table1[[#This Row],[STF Lead For ADV]]</f>
        <v>0</v>
      </c>
      <c r="G708" s="25" t="str">
        <f>IF(Table1[[#This Row],[LFC Still Needed For ADV]]&lt;0,"Yes","No")</f>
        <v>No</v>
      </c>
      <c r="H708">
        <f>Table1[[#This Row],[On Website]]</f>
        <v>0</v>
      </c>
      <c r="I708">
        <f>Table1[[#This Row],[Setup Team Speak]]</f>
        <v>0</v>
      </c>
      <c r="J708" s="26" t="str">
        <f>IF(AND(Table2[[#This Row],[STF for ADV]],Table2[[#This Row],[PVP For ADV]],Table2[[#This Row],[On Website]],Table2[[#This Row],[Setup Team Speak]]="Yes"),"Yes","No")</f>
        <v>No</v>
      </c>
    </row>
    <row r="709" spans="2:10">
      <c r="B709" s="24">
        <f>Table1[[#This Row],[Character name]]</f>
        <v>0</v>
      </c>
      <c r="C709" s="25">
        <f>Table1[[#This Row],[At Handle]]</f>
        <v>0</v>
      </c>
      <c r="D709" s="25">
        <f>Table1[[#This Row],[Fleet Rank]]</f>
        <v>0</v>
      </c>
      <c r="E709" s="25">
        <f>Table1[[#This Row],[PVP For ADV]]</f>
        <v>0</v>
      </c>
      <c r="F709" s="25">
        <f>Table1[[#This Row],[STF Lead For ADV]]</f>
        <v>0</v>
      </c>
      <c r="G709" s="25" t="str">
        <f>IF(Table1[[#This Row],[LFC Still Needed For ADV]]&lt;0,"Yes","No")</f>
        <v>No</v>
      </c>
      <c r="H709">
        <f>Table1[[#This Row],[On Website]]</f>
        <v>0</v>
      </c>
      <c r="I709">
        <f>Table1[[#This Row],[Setup Team Speak]]</f>
        <v>0</v>
      </c>
      <c r="J709" s="26" t="str">
        <f>IF(AND(Table2[[#This Row],[STF for ADV]],Table2[[#This Row],[PVP For ADV]],Table2[[#This Row],[On Website]],Table2[[#This Row],[Setup Team Speak]]="Yes"),"Yes","No")</f>
        <v>No</v>
      </c>
    </row>
    <row r="710" spans="2:10">
      <c r="B710" s="24">
        <f>Table1[[#This Row],[Character name]]</f>
        <v>0</v>
      </c>
      <c r="C710" s="25">
        <f>Table1[[#This Row],[At Handle]]</f>
        <v>0</v>
      </c>
      <c r="D710" s="25">
        <f>Table1[[#This Row],[Fleet Rank]]</f>
        <v>0</v>
      </c>
      <c r="E710" s="25">
        <f>Table1[[#This Row],[PVP For ADV]]</f>
        <v>0</v>
      </c>
      <c r="F710" s="25">
        <f>Table1[[#This Row],[STF Lead For ADV]]</f>
        <v>0</v>
      </c>
      <c r="G710" s="25" t="str">
        <f>IF(Table1[[#This Row],[LFC Still Needed For ADV]]&lt;0,"Yes","No")</f>
        <v>No</v>
      </c>
      <c r="H710">
        <f>Table1[[#This Row],[On Website]]</f>
        <v>0</v>
      </c>
      <c r="I710">
        <f>Table1[[#This Row],[Setup Team Speak]]</f>
        <v>0</v>
      </c>
      <c r="J710" s="26" t="str">
        <f>IF(AND(Table2[[#This Row],[STF for ADV]],Table2[[#This Row],[PVP For ADV]],Table2[[#This Row],[On Website]],Table2[[#This Row],[Setup Team Speak]]="Yes"),"Yes","No")</f>
        <v>No</v>
      </c>
    </row>
    <row r="711" spans="2:10">
      <c r="B711" s="24">
        <f>Table1[[#This Row],[Character name]]</f>
        <v>0</v>
      </c>
      <c r="C711" s="25">
        <f>Table1[[#This Row],[At Handle]]</f>
        <v>0</v>
      </c>
      <c r="D711" s="25">
        <f>Table1[[#This Row],[Fleet Rank]]</f>
        <v>0</v>
      </c>
      <c r="E711" s="25">
        <f>Table1[[#This Row],[PVP For ADV]]</f>
        <v>0</v>
      </c>
      <c r="F711" s="25">
        <f>Table1[[#This Row],[STF Lead For ADV]]</f>
        <v>0</v>
      </c>
      <c r="G711" s="25" t="str">
        <f>IF(Table1[[#This Row],[LFC Still Needed For ADV]]&lt;0,"Yes","No")</f>
        <v>No</v>
      </c>
      <c r="H711">
        <f>Table1[[#This Row],[On Website]]</f>
        <v>0</v>
      </c>
      <c r="I711">
        <f>Table1[[#This Row],[Setup Team Speak]]</f>
        <v>0</v>
      </c>
      <c r="J711" s="26" t="str">
        <f>IF(AND(Table2[[#This Row],[STF for ADV]],Table2[[#This Row],[PVP For ADV]],Table2[[#This Row],[On Website]],Table2[[#This Row],[Setup Team Speak]]="Yes"),"Yes","No")</f>
        <v>No</v>
      </c>
    </row>
    <row r="712" spans="2:10">
      <c r="B712" s="24">
        <f>Table1[[#This Row],[Character name]]</f>
        <v>0</v>
      </c>
      <c r="C712" s="25">
        <f>Table1[[#This Row],[At Handle]]</f>
        <v>0</v>
      </c>
      <c r="D712" s="25">
        <f>Table1[[#This Row],[Fleet Rank]]</f>
        <v>0</v>
      </c>
      <c r="E712" s="25">
        <f>Table1[[#This Row],[PVP For ADV]]</f>
        <v>0</v>
      </c>
      <c r="F712" s="25">
        <f>Table1[[#This Row],[STF Lead For ADV]]</f>
        <v>0</v>
      </c>
      <c r="G712" s="25" t="str">
        <f>IF(Table1[[#This Row],[LFC Still Needed For ADV]]&lt;0,"Yes","No")</f>
        <v>No</v>
      </c>
      <c r="H712">
        <f>Table1[[#This Row],[On Website]]</f>
        <v>0</v>
      </c>
      <c r="I712">
        <f>Table1[[#This Row],[Setup Team Speak]]</f>
        <v>0</v>
      </c>
      <c r="J712" s="26" t="str">
        <f>IF(AND(Table2[[#This Row],[STF for ADV]],Table2[[#This Row],[PVP For ADV]],Table2[[#This Row],[On Website]],Table2[[#This Row],[Setup Team Speak]]="Yes"),"Yes","No")</f>
        <v>No</v>
      </c>
    </row>
    <row r="713" spans="2:10">
      <c r="B713" s="24">
        <f>Table1[[#This Row],[Character name]]</f>
        <v>0</v>
      </c>
      <c r="C713" s="25">
        <f>Table1[[#This Row],[At Handle]]</f>
        <v>0</v>
      </c>
      <c r="D713" s="25">
        <f>Table1[[#This Row],[Fleet Rank]]</f>
        <v>0</v>
      </c>
      <c r="E713" s="25">
        <f>Table1[[#This Row],[PVP For ADV]]</f>
        <v>0</v>
      </c>
      <c r="F713" s="25">
        <f>Table1[[#This Row],[STF Lead For ADV]]</f>
        <v>0</v>
      </c>
      <c r="G713" s="25" t="str">
        <f>IF(Table1[[#This Row],[LFC Still Needed For ADV]]&lt;0,"Yes","No")</f>
        <v>No</v>
      </c>
      <c r="H713">
        <f>Table1[[#This Row],[On Website]]</f>
        <v>0</v>
      </c>
      <c r="I713">
        <f>Table1[[#This Row],[Setup Team Speak]]</f>
        <v>0</v>
      </c>
      <c r="J713" s="26" t="str">
        <f>IF(AND(Table2[[#This Row],[STF for ADV]],Table2[[#This Row],[PVP For ADV]],Table2[[#This Row],[On Website]],Table2[[#This Row],[Setup Team Speak]]="Yes"),"Yes","No")</f>
        <v>No</v>
      </c>
    </row>
    <row r="714" spans="2:10">
      <c r="B714" s="24">
        <f>Table1[[#This Row],[Character name]]</f>
        <v>0</v>
      </c>
      <c r="C714" s="25">
        <f>Table1[[#This Row],[At Handle]]</f>
        <v>0</v>
      </c>
      <c r="D714" s="25">
        <f>Table1[[#This Row],[Fleet Rank]]</f>
        <v>0</v>
      </c>
      <c r="E714" s="25">
        <f>Table1[[#This Row],[PVP For ADV]]</f>
        <v>0</v>
      </c>
      <c r="F714" s="25">
        <f>Table1[[#This Row],[STF Lead For ADV]]</f>
        <v>0</v>
      </c>
      <c r="G714" s="25" t="str">
        <f>IF(Table1[[#This Row],[LFC Still Needed For ADV]]&lt;0,"Yes","No")</f>
        <v>No</v>
      </c>
      <c r="H714">
        <f>Table1[[#This Row],[On Website]]</f>
        <v>0</v>
      </c>
      <c r="I714">
        <f>Table1[[#This Row],[Setup Team Speak]]</f>
        <v>0</v>
      </c>
      <c r="J714" s="26" t="str">
        <f>IF(AND(Table2[[#This Row],[STF for ADV]],Table2[[#This Row],[PVP For ADV]],Table2[[#This Row],[On Website]],Table2[[#This Row],[Setup Team Speak]]="Yes"),"Yes","No")</f>
        <v>No</v>
      </c>
    </row>
    <row r="715" spans="2:10">
      <c r="B715" s="24">
        <f>Table1[[#This Row],[Character name]]</f>
        <v>0</v>
      </c>
      <c r="C715" s="25">
        <f>Table1[[#This Row],[At Handle]]</f>
        <v>0</v>
      </c>
      <c r="D715" s="25">
        <f>Table1[[#This Row],[Fleet Rank]]</f>
        <v>0</v>
      </c>
      <c r="E715" s="25">
        <f>Table1[[#This Row],[PVP For ADV]]</f>
        <v>0</v>
      </c>
      <c r="F715" s="25">
        <f>Table1[[#This Row],[STF Lead For ADV]]</f>
        <v>0</v>
      </c>
      <c r="G715" s="25" t="str">
        <f>IF(Table1[[#This Row],[LFC Still Needed For ADV]]&lt;0,"Yes","No")</f>
        <v>No</v>
      </c>
      <c r="H715">
        <f>Table1[[#This Row],[On Website]]</f>
        <v>0</v>
      </c>
      <c r="I715">
        <f>Table1[[#This Row],[Setup Team Speak]]</f>
        <v>0</v>
      </c>
      <c r="J715" s="26" t="str">
        <f>IF(AND(Table2[[#This Row],[STF for ADV]],Table2[[#This Row],[PVP For ADV]],Table2[[#This Row],[On Website]],Table2[[#This Row],[Setup Team Speak]]="Yes"),"Yes","No")</f>
        <v>No</v>
      </c>
    </row>
    <row r="716" spans="2:10">
      <c r="B716" s="24">
        <f>Table1[[#This Row],[Character name]]</f>
        <v>0</v>
      </c>
      <c r="C716" s="25">
        <f>Table1[[#This Row],[At Handle]]</f>
        <v>0</v>
      </c>
      <c r="D716" s="25">
        <f>Table1[[#This Row],[Fleet Rank]]</f>
        <v>0</v>
      </c>
      <c r="E716" s="25">
        <f>Table1[[#This Row],[PVP For ADV]]</f>
        <v>0</v>
      </c>
      <c r="F716" s="25">
        <f>Table1[[#This Row],[STF Lead For ADV]]</f>
        <v>0</v>
      </c>
      <c r="G716" s="25" t="str">
        <f>IF(Table1[[#This Row],[LFC Still Needed For ADV]]&lt;0,"Yes","No")</f>
        <v>No</v>
      </c>
      <c r="H716">
        <f>Table1[[#This Row],[On Website]]</f>
        <v>0</v>
      </c>
      <c r="I716">
        <f>Table1[[#This Row],[Setup Team Speak]]</f>
        <v>0</v>
      </c>
      <c r="J716" s="26" t="str">
        <f>IF(AND(Table2[[#This Row],[STF for ADV]],Table2[[#This Row],[PVP For ADV]],Table2[[#This Row],[On Website]],Table2[[#This Row],[Setup Team Speak]]="Yes"),"Yes","No")</f>
        <v>No</v>
      </c>
    </row>
    <row r="717" spans="2:10">
      <c r="B717" s="24">
        <f>Table1[[#This Row],[Character name]]</f>
        <v>0</v>
      </c>
      <c r="C717" s="25">
        <f>Table1[[#This Row],[At Handle]]</f>
        <v>0</v>
      </c>
      <c r="D717" s="25">
        <f>Table1[[#This Row],[Fleet Rank]]</f>
        <v>0</v>
      </c>
      <c r="E717" s="25">
        <f>Table1[[#This Row],[PVP For ADV]]</f>
        <v>0</v>
      </c>
      <c r="F717" s="25">
        <f>Table1[[#This Row],[STF Lead For ADV]]</f>
        <v>0</v>
      </c>
      <c r="G717" s="25" t="str">
        <f>IF(Table1[[#This Row],[LFC Still Needed For ADV]]&lt;0,"Yes","No")</f>
        <v>No</v>
      </c>
      <c r="H717">
        <f>Table1[[#This Row],[On Website]]</f>
        <v>0</v>
      </c>
      <c r="I717">
        <f>Table1[[#This Row],[Setup Team Speak]]</f>
        <v>0</v>
      </c>
      <c r="J717" s="26" t="str">
        <f>IF(AND(Table2[[#This Row],[STF for ADV]],Table2[[#This Row],[PVP For ADV]],Table2[[#This Row],[On Website]],Table2[[#This Row],[Setup Team Speak]]="Yes"),"Yes","No")</f>
        <v>No</v>
      </c>
    </row>
    <row r="718" spans="2:10">
      <c r="B718" s="24">
        <f>Table1[[#This Row],[Character name]]</f>
        <v>0</v>
      </c>
      <c r="C718" s="25">
        <f>Table1[[#This Row],[At Handle]]</f>
        <v>0</v>
      </c>
      <c r="D718" s="25">
        <f>Table1[[#This Row],[Fleet Rank]]</f>
        <v>0</v>
      </c>
      <c r="E718" s="25">
        <f>Table1[[#This Row],[PVP For ADV]]</f>
        <v>0</v>
      </c>
      <c r="F718" s="25">
        <f>Table1[[#This Row],[STF Lead For ADV]]</f>
        <v>0</v>
      </c>
      <c r="G718" s="25" t="str">
        <f>IF(Table1[[#This Row],[LFC Still Needed For ADV]]&lt;0,"Yes","No")</f>
        <v>No</v>
      </c>
      <c r="H718">
        <f>Table1[[#This Row],[On Website]]</f>
        <v>0</v>
      </c>
      <c r="I718">
        <f>Table1[[#This Row],[Setup Team Speak]]</f>
        <v>0</v>
      </c>
      <c r="J718" s="26" t="str">
        <f>IF(AND(Table2[[#This Row],[STF for ADV]],Table2[[#This Row],[PVP For ADV]],Table2[[#This Row],[On Website]],Table2[[#This Row],[Setup Team Speak]]="Yes"),"Yes","No")</f>
        <v>No</v>
      </c>
    </row>
    <row r="719" spans="2:10">
      <c r="B719" s="24">
        <f>Table1[[#This Row],[Character name]]</f>
        <v>0</v>
      </c>
      <c r="C719" s="25">
        <f>Table1[[#This Row],[At Handle]]</f>
        <v>0</v>
      </c>
      <c r="D719" s="25">
        <f>Table1[[#This Row],[Fleet Rank]]</f>
        <v>0</v>
      </c>
      <c r="E719" s="25">
        <f>Table1[[#This Row],[PVP For ADV]]</f>
        <v>0</v>
      </c>
      <c r="F719" s="25">
        <f>Table1[[#This Row],[STF Lead For ADV]]</f>
        <v>0</v>
      </c>
      <c r="G719" s="25" t="str">
        <f>IF(Table1[[#This Row],[LFC Still Needed For ADV]]&lt;0,"Yes","No")</f>
        <v>No</v>
      </c>
      <c r="H719">
        <f>Table1[[#This Row],[On Website]]</f>
        <v>0</v>
      </c>
      <c r="I719">
        <f>Table1[[#This Row],[Setup Team Speak]]</f>
        <v>0</v>
      </c>
      <c r="J719" s="26" t="str">
        <f>IF(AND(Table2[[#This Row],[STF for ADV]],Table2[[#This Row],[PVP For ADV]],Table2[[#This Row],[On Website]],Table2[[#This Row],[Setup Team Speak]]="Yes"),"Yes","No")</f>
        <v>No</v>
      </c>
    </row>
    <row r="720" spans="2:10">
      <c r="B720" s="24">
        <f>Table1[[#This Row],[Character name]]</f>
        <v>0</v>
      </c>
      <c r="C720" s="25">
        <f>Table1[[#This Row],[At Handle]]</f>
        <v>0</v>
      </c>
      <c r="D720" s="25">
        <f>Table1[[#This Row],[Fleet Rank]]</f>
        <v>0</v>
      </c>
      <c r="E720" s="25">
        <f>Table1[[#This Row],[PVP For ADV]]</f>
        <v>0</v>
      </c>
      <c r="F720" s="25">
        <f>Table1[[#This Row],[STF Lead For ADV]]</f>
        <v>0</v>
      </c>
      <c r="G720" s="25" t="str">
        <f>IF(Table1[[#This Row],[LFC Still Needed For ADV]]&lt;0,"Yes","No")</f>
        <v>No</v>
      </c>
      <c r="H720">
        <f>Table1[[#This Row],[On Website]]</f>
        <v>0</v>
      </c>
      <c r="I720">
        <f>Table1[[#This Row],[Setup Team Speak]]</f>
        <v>0</v>
      </c>
      <c r="J720" s="26" t="str">
        <f>IF(AND(Table2[[#This Row],[STF for ADV]],Table2[[#This Row],[PVP For ADV]],Table2[[#This Row],[On Website]],Table2[[#This Row],[Setup Team Speak]]="Yes"),"Yes","No")</f>
        <v>No</v>
      </c>
    </row>
    <row r="721" spans="2:10">
      <c r="B721" s="24">
        <f>Table1[[#This Row],[Character name]]</f>
        <v>0</v>
      </c>
      <c r="C721" s="25">
        <f>Table1[[#This Row],[At Handle]]</f>
        <v>0</v>
      </c>
      <c r="D721" s="25">
        <f>Table1[[#This Row],[Fleet Rank]]</f>
        <v>0</v>
      </c>
      <c r="E721" s="25">
        <f>Table1[[#This Row],[PVP For ADV]]</f>
        <v>0</v>
      </c>
      <c r="F721" s="25">
        <f>Table1[[#This Row],[STF Lead For ADV]]</f>
        <v>0</v>
      </c>
      <c r="G721" s="25" t="str">
        <f>IF(Table1[[#This Row],[LFC Still Needed For ADV]]&lt;0,"Yes","No")</f>
        <v>No</v>
      </c>
      <c r="H721">
        <f>Table1[[#This Row],[On Website]]</f>
        <v>0</v>
      </c>
      <c r="I721">
        <f>Table1[[#This Row],[Setup Team Speak]]</f>
        <v>0</v>
      </c>
      <c r="J721" s="26" t="str">
        <f>IF(AND(Table2[[#This Row],[STF for ADV]],Table2[[#This Row],[PVP For ADV]],Table2[[#This Row],[On Website]],Table2[[#This Row],[Setup Team Speak]]="Yes"),"Yes","No")</f>
        <v>No</v>
      </c>
    </row>
    <row r="722" spans="2:10">
      <c r="B722" s="24">
        <f>Table1[[#This Row],[Character name]]</f>
        <v>0</v>
      </c>
      <c r="C722" s="25">
        <f>Table1[[#This Row],[At Handle]]</f>
        <v>0</v>
      </c>
      <c r="D722" s="25">
        <f>Table1[[#This Row],[Fleet Rank]]</f>
        <v>0</v>
      </c>
      <c r="E722" s="25">
        <f>Table1[[#This Row],[PVP For ADV]]</f>
        <v>0</v>
      </c>
      <c r="F722" s="25">
        <f>Table1[[#This Row],[STF Lead For ADV]]</f>
        <v>0</v>
      </c>
      <c r="G722" s="25" t="str">
        <f>IF(Table1[[#This Row],[LFC Still Needed For ADV]]&lt;0,"Yes","No")</f>
        <v>No</v>
      </c>
      <c r="H722">
        <f>Table1[[#This Row],[On Website]]</f>
        <v>0</v>
      </c>
      <c r="I722">
        <f>Table1[[#This Row],[Setup Team Speak]]</f>
        <v>0</v>
      </c>
      <c r="J722" s="26" t="str">
        <f>IF(AND(Table2[[#This Row],[STF for ADV]],Table2[[#This Row],[PVP For ADV]],Table2[[#This Row],[On Website]],Table2[[#This Row],[Setup Team Speak]]="Yes"),"Yes","No")</f>
        <v>No</v>
      </c>
    </row>
    <row r="723" spans="2:10">
      <c r="B723" s="24">
        <f>Table1[[#This Row],[Character name]]</f>
        <v>0</v>
      </c>
      <c r="C723" s="25">
        <f>Table1[[#This Row],[At Handle]]</f>
        <v>0</v>
      </c>
      <c r="D723" s="25">
        <f>Table1[[#This Row],[Fleet Rank]]</f>
        <v>0</v>
      </c>
      <c r="E723" s="25">
        <f>Table1[[#This Row],[PVP For ADV]]</f>
        <v>0</v>
      </c>
      <c r="F723" s="25">
        <f>Table1[[#This Row],[STF Lead For ADV]]</f>
        <v>0</v>
      </c>
      <c r="G723" s="25" t="str">
        <f>IF(Table1[[#This Row],[LFC Still Needed For ADV]]&lt;0,"Yes","No")</f>
        <v>No</v>
      </c>
      <c r="H723">
        <f>Table1[[#This Row],[On Website]]</f>
        <v>0</v>
      </c>
      <c r="I723">
        <f>Table1[[#This Row],[Setup Team Speak]]</f>
        <v>0</v>
      </c>
      <c r="J723" s="26" t="str">
        <f>IF(AND(Table2[[#This Row],[STF for ADV]],Table2[[#This Row],[PVP For ADV]],Table2[[#This Row],[On Website]],Table2[[#This Row],[Setup Team Speak]]="Yes"),"Yes","No")</f>
        <v>No</v>
      </c>
    </row>
    <row r="724" spans="2:10">
      <c r="B724" s="24">
        <f>Table1[[#This Row],[Character name]]</f>
        <v>0</v>
      </c>
      <c r="C724" s="25">
        <f>Table1[[#This Row],[At Handle]]</f>
        <v>0</v>
      </c>
      <c r="D724" s="25">
        <f>Table1[[#This Row],[Fleet Rank]]</f>
        <v>0</v>
      </c>
      <c r="E724" s="25">
        <f>Table1[[#This Row],[PVP For ADV]]</f>
        <v>0</v>
      </c>
      <c r="F724" s="25">
        <f>Table1[[#This Row],[STF Lead For ADV]]</f>
        <v>0</v>
      </c>
      <c r="G724" s="25" t="str">
        <f>IF(Table1[[#This Row],[LFC Still Needed For ADV]]&lt;0,"Yes","No")</f>
        <v>No</v>
      </c>
      <c r="H724">
        <f>Table1[[#This Row],[On Website]]</f>
        <v>0</v>
      </c>
      <c r="I724">
        <f>Table1[[#This Row],[Setup Team Speak]]</f>
        <v>0</v>
      </c>
      <c r="J724" s="26" t="str">
        <f>IF(AND(Table2[[#This Row],[STF for ADV]],Table2[[#This Row],[PVP For ADV]],Table2[[#This Row],[On Website]],Table2[[#This Row],[Setup Team Speak]]="Yes"),"Yes","No")</f>
        <v>No</v>
      </c>
    </row>
    <row r="725" spans="2:10">
      <c r="B725" s="24">
        <f>Table1[[#This Row],[Character name]]</f>
        <v>0</v>
      </c>
      <c r="C725" s="25">
        <f>Table1[[#This Row],[At Handle]]</f>
        <v>0</v>
      </c>
      <c r="D725" s="25">
        <f>Table1[[#This Row],[Fleet Rank]]</f>
        <v>0</v>
      </c>
      <c r="E725" s="25">
        <f>Table1[[#This Row],[PVP For ADV]]</f>
        <v>0</v>
      </c>
      <c r="F725" s="25">
        <f>Table1[[#This Row],[STF Lead For ADV]]</f>
        <v>0</v>
      </c>
      <c r="G725" s="25" t="str">
        <f>IF(Table1[[#This Row],[LFC Still Needed For ADV]]&lt;0,"Yes","No")</f>
        <v>No</v>
      </c>
      <c r="H725">
        <f>Table1[[#This Row],[On Website]]</f>
        <v>0</v>
      </c>
      <c r="I725">
        <f>Table1[[#This Row],[Setup Team Speak]]</f>
        <v>0</v>
      </c>
      <c r="J725" s="26" t="str">
        <f>IF(AND(Table2[[#This Row],[STF for ADV]],Table2[[#This Row],[PVP For ADV]],Table2[[#This Row],[On Website]],Table2[[#This Row],[Setup Team Speak]]="Yes"),"Yes","No")</f>
        <v>No</v>
      </c>
    </row>
    <row r="726" spans="2:10">
      <c r="B726" s="24">
        <f>Table1[[#This Row],[Character name]]</f>
        <v>0</v>
      </c>
      <c r="C726" s="25">
        <f>Table1[[#This Row],[At Handle]]</f>
        <v>0</v>
      </c>
      <c r="D726" s="25">
        <f>Table1[[#This Row],[Fleet Rank]]</f>
        <v>0</v>
      </c>
      <c r="E726" s="25">
        <f>Table1[[#This Row],[PVP For ADV]]</f>
        <v>0</v>
      </c>
      <c r="F726" s="25">
        <f>Table1[[#This Row],[STF Lead For ADV]]</f>
        <v>0</v>
      </c>
      <c r="G726" s="25" t="str">
        <f>IF(Table1[[#This Row],[LFC Still Needed For ADV]]&lt;0,"Yes","No")</f>
        <v>No</v>
      </c>
      <c r="H726">
        <f>Table1[[#This Row],[On Website]]</f>
        <v>0</v>
      </c>
      <c r="I726">
        <f>Table1[[#This Row],[Setup Team Speak]]</f>
        <v>0</v>
      </c>
      <c r="J726" s="26" t="str">
        <f>IF(AND(Table2[[#This Row],[STF for ADV]],Table2[[#This Row],[PVP For ADV]],Table2[[#This Row],[On Website]],Table2[[#This Row],[Setup Team Speak]]="Yes"),"Yes","No")</f>
        <v>No</v>
      </c>
    </row>
    <row r="727" spans="2:10">
      <c r="B727" s="24">
        <f>Table1[[#This Row],[Character name]]</f>
        <v>0</v>
      </c>
      <c r="C727" s="25">
        <f>Table1[[#This Row],[At Handle]]</f>
        <v>0</v>
      </c>
      <c r="D727" s="25">
        <f>Table1[[#This Row],[Fleet Rank]]</f>
        <v>0</v>
      </c>
      <c r="E727" s="25">
        <f>Table1[[#This Row],[PVP For ADV]]</f>
        <v>0</v>
      </c>
      <c r="F727" s="25">
        <f>Table1[[#This Row],[STF Lead For ADV]]</f>
        <v>0</v>
      </c>
      <c r="G727" s="25" t="str">
        <f>IF(Table1[[#This Row],[LFC Still Needed For ADV]]&lt;0,"Yes","No")</f>
        <v>No</v>
      </c>
      <c r="H727">
        <f>Table1[[#This Row],[On Website]]</f>
        <v>0</v>
      </c>
      <c r="I727">
        <f>Table1[[#This Row],[Setup Team Speak]]</f>
        <v>0</v>
      </c>
      <c r="J727" s="26" t="str">
        <f>IF(AND(Table2[[#This Row],[STF for ADV]],Table2[[#This Row],[PVP For ADV]],Table2[[#This Row],[On Website]],Table2[[#This Row],[Setup Team Speak]]="Yes"),"Yes","No")</f>
        <v>No</v>
      </c>
    </row>
    <row r="728" spans="2:10">
      <c r="B728" s="24">
        <f>Table1[[#This Row],[Character name]]</f>
        <v>0</v>
      </c>
      <c r="C728" s="25">
        <f>Table1[[#This Row],[At Handle]]</f>
        <v>0</v>
      </c>
      <c r="D728" s="25">
        <f>Table1[[#This Row],[Fleet Rank]]</f>
        <v>0</v>
      </c>
      <c r="E728" s="25">
        <f>Table1[[#This Row],[PVP For ADV]]</f>
        <v>0</v>
      </c>
      <c r="F728" s="25">
        <f>Table1[[#This Row],[STF Lead For ADV]]</f>
        <v>0</v>
      </c>
      <c r="G728" s="25" t="str">
        <f>IF(Table1[[#This Row],[LFC Still Needed For ADV]]&lt;0,"Yes","No")</f>
        <v>No</v>
      </c>
      <c r="H728">
        <f>Table1[[#This Row],[On Website]]</f>
        <v>0</v>
      </c>
      <c r="I728">
        <f>Table1[[#This Row],[Setup Team Speak]]</f>
        <v>0</v>
      </c>
      <c r="J728" s="26" t="str">
        <f>IF(AND(Table2[[#This Row],[STF for ADV]],Table2[[#This Row],[PVP For ADV]],Table2[[#This Row],[On Website]],Table2[[#This Row],[Setup Team Speak]]="Yes"),"Yes","No")</f>
        <v>No</v>
      </c>
    </row>
    <row r="729" spans="2:10">
      <c r="B729" s="24">
        <f>Table1[[#This Row],[Character name]]</f>
        <v>0</v>
      </c>
      <c r="C729" s="25">
        <f>Table1[[#This Row],[At Handle]]</f>
        <v>0</v>
      </c>
      <c r="D729" s="25">
        <f>Table1[[#This Row],[Fleet Rank]]</f>
        <v>0</v>
      </c>
      <c r="E729" s="25">
        <f>Table1[[#This Row],[PVP For ADV]]</f>
        <v>0</v>
      </c>
      <c r="F729" s="25">
        <f>Table1[[#This Row],[STF Lead For ADV]]</f>
        <v>0</v>
      </c>
      <c r="G729" s="25" t="str">
        <f>IF(Table1[[#This Row],[LFC Still Needed For ADV]]&lt;0,"Yes","No")</f>
        <v>No</v>
      </c>
      <c r="H729">
        <f>Table1[[#This Row],[On Website]]</f>
        <v>0</v>
      </c>
      <c r="I729">
        <f>Table1[[#This Row],[Setup Team Speak]]</f>
        <v>0</v>
      </c>
      <c r="J729" s="26" t="str">
        <f>IF(AND(Table2[[#This Row],[STF for ADV]],Table2[[#This Row],[PVP For ADV]],Table2[[#This Row],[On Website]],Table2[[#This Row],[Setup Team Speak]]="Yes"),"Yes","No")</f>
        <v>No</v>
      </c>
    </row>
    <row r="730" spans="2:10">
      <c r="B730" s="24">
        <f>Table1[[#This Row],[Character name]]</f>
        <v>0</v>
      </c>
      <c r="C730" s="25">
        <f>Table1[[#This Row],[At Handle]]</f>
        <v>0</v>
      </c>
      <c r="D730" s="25">
        <f>Table1[[#This Row],[Fleet Rank]]</f>
        <v>0</v>
      </c>
      <c r="E730" s="25">
        <f>Table1[[#This Row],[PVP For ADV]]</f>
        <v>0</v>
      </c>
      <c r="F730" s="25">
        <f>Table1[[#This Row],[STF Lead For ADV]]</f>
        <v>0</v>
      </c>
      <c r="G730" s="25" t="str">
        <f>IF(Table1[[#This Row],[LFC Still Needed For ADV]]&lt;0,"Yes","No")</f>
        <v>No</v>
      </c>
      <c r="H730">
        <f>Table1[[#This Row],[On Website]]</f>
        <v>0</v>
      </c>
      <c r="I730">
        <f>Table1[[#This Row],[Setup Team Speak]]</f>
        <v>0</v>
      </c>
      <c r="J730" s="26" t="str">
        <f>IF(AND(Table2[[#This Row],[STF for ADV]],Table2[[#This Row],[PVP For ADV]],Table2[[#This Row],[On Website]],Table2[[#This Row],[Setup Team Speak]]="Yes"),"Yes","No")</f>
        <v>No</v>
      </c>
    </row>
    <row r="731" spans="2:10">
      <c r="B731" s="24">
        <f>Table1[[#This Row],[Character name]]</f>
        <v>0</v>
      </c>
      <c r="C731" s="25">
        <f>Table1[[#This Row],[At Handle]]</f>
        <v>0</v>
      </c>
      <c r="D731" s="25">
        <f>Table1[[#This Row],[Fleet Rank]]</f>
        <v>0</v>
      </c>
      <c r="E731" s="25">
        <f>Table1[[#This Row],[PVP For ADV]]</f>
        <v>0</v>
      </c>
      <c r="F731" s="25">
        <f>Table1[[#This Row],[STF Lead For ADV]]</f>
        <v>0</v>
      </c>
      <c r="G731" s="25" t="str">
        <f>IF(Table1[[#This Row],[LFC Still Needed For ADV]]&lt;0,"Yes","No")</f>
        <v>No</v>
      </c>
      <c r="H731">
        <f>Table1[[#This Row],[On Website]]</f>
        <v>0</v>
      </c>
      <c r="I731">
        <f>Table1[[#This Row],[Setup Team Speak]]</f>
        <v>0</v>
      </c>
      <c r="J731" s="26" t="str">
        <f>IF(AND(Table2[[#This Row],[STF for ADV]],Table2[[#This Row],[PVP For ADV]],Table2[[#This Row],[On Website]],Table2[[#This Row],[Setup Team Speak]]="Yes"),"Yes","No")</f>
        <v>No</v>
      </c>
    </row>
    <row r="732" spans="2:10">
      <c r="B732" s="24">
        <f>Table1[[#This Row],[Character name]]</f>
        <v>0</v>
      </c>
      <c r="C732" s="25">
        <f>Table1[[#This Row],[At Handle]]</f>
        <v>0</v>
      </c>
      <c r="D732" s="25">
        <f>Table1[[#This Row],[Fleet Rank]]</f>
        <v>0</v>
      </c>
      <c r="E732" s="25">
        <f>Table1[[#This Row],[PVP For ADV]]</f>
        <v>0</v>
      </c>
      <c r="F732" s="25">
        <f>Table1[[#This Row],[STF Lead For ADV]]</f>
        <v>0</v>
      </c>
      <c r="G732" s="25" t="str">
        <f>IF(Table1[[#This Row],[LFC Still Needed For ADV]]&lt;0,"Yes","No")</f>
        <v>No</v>
      </c>
      <c r="H732">
        <f>Table1[[#This Row],[On Website]]</f>
        <v>0</v>
      </c>
      <c r="I732">
        <f>Table1[[#This Row],[Setup Team Speak]]</f>
        <v>0</v>
      </c>
      <c r="J732" s="26" t="str">
        <f>IF(AND(Table2[[#This Row],[STF for ADV]],Table2[[#This Row],[PVP For ADV]],Table2[[#This Row],[On Website]],Table2[[#This Row],[Setup Team Speak]]="Yes"),"Yes","No")</f>
        <v>No</v>
      </c>
    </row>
    <row r="733" spans="2:10">
      <c r="B733" s="24">
        <f>Table1[[#This Row],[Character name]]</f>
        <v>0</v>
      </c>
      <c r="C733" s="25">
        <f>Table1[[#This Row],[At Handle]]</f>
        <v>0</v>
      </c>
      <c r="D733" s="25">
        <f>Table1[[#This Row],[Fleet Rank]]</f>
        <v>0</v>
      </c>
      <c r="E733" s="25">
        <f>Table1[[#This Row],[PVP For ADV]]</f>
        <v>0</v>
      </c>
      <c r="F733" s="25">
        <f>Table1[[#This Row],[STF Lead For ADV]]</f>
        <v>0</v>
      </c>
      <c r="G733" s="25" t="str">
        <f>IF(Table1[[#This Row],[LFC Still Needed For ADV]]&lt;0,"Yes","No")</f>
        <v>No</v>
      </c>
      <c r="H733">
        <f>Table1[[#This Row],[On Website]]</f>
        <v>0</v>
      </c>
      <c r="I733">
        <f>Table1[[#This Row],[Setup Team Speak]]</f>
        <v>0</v>
      </c>
      <c r="J733" s="26" t="str">
        <f>IF(AND(Table2[[#This Row],[STF for ADV]],Table2[[#This Row],[PVP For ADV]],Table2[[#This Row],[On Website]],Table2[[#This Row],[Setup Team Speak]]="Yes"),"Yes","No")</f>
        <v>No</v>
      </c>
    </row>
    <row r="734" spans="2:10">
      <c r="B734" s="24">
        <f>Table1[[#This Row],[Character name]]</f>
        <v>0</v>
      </c>
      <c r="C734" s="25">
        <f>Table1[[#This Row],[At Handle]]</f>
        <v>0</v>
      </c>
      <c r="D734" s="25">
        <f>Table1[[#This Row],[Fleet Rank]]</f>
        <v>0</v>
      </c>
      <c r="E734" s="25">
        <f>Table1[[#This Row],[PVP For ADV]]</f>
        <v>0</v>
      </c>
      <c r="F734" s="25">
        <f>Table1[[#This Row],[STF Lead For ADV]]</f>
        <v>0</v>
      </c>
      <c r="G734" s="25" t="str">
        <f>IF(Table1[[#This Row],[LFC Still Needed For ADV]]&lt;0,"Yes","No")</f>
        <v>No</v>
      </c>
      <c r="H734">
        <f>Table1[[#This Row],[On Website]]</f>
        <v>0</v>
      </c>
      <c r="I734">
        <f>Table1[[#This Row],[Setup Team Speak]]</f>
        <v>0</v>
      </c>
      <c r="J734" s="26" t="str">
        <f>IF(AND(Table2[[#This Row],[STF for ADV]],Table2[[#This Row],[PVP For ADV]],Table2[[#This Row],[On Website]],Table2[[#This Row],[Setup Team Speak]]="Yes"),"Yes","No")</f>
        <v>No</v>
      </c>
    </row>
    <row r="735" spans="2:10">
      <c r="B735" s="24">
        <f>Table1[[#This Row],[Character name]]</f>
        <v>0</v>
      </c>
      <c r="C735" s="25">
        <f>Table1[[#This Row],[At Handle]]</f>
        <v>0</v>
      </c>
      <c r="D735" s="25">
        <f>Table1[[#This Row],[Fleet Rank]]</f>
        <v>0</v>
      </c>
      <c r="E735" s="25">
        <f>Table1[[#This Row],[PVP For ADV]]</f>
        <v>0</v>
      </c>
      <c r="F735" s="25">
        <f>Table1[[#This Row],[STF Lead For ADV]]</f>
        <v>0</v>
      </c>
      <c r="G735" s="25" t="str">
        <f>IF(Table1[[#This Row],[LFC Still Needed For ADV]]&lt;0,"Yes","No")</f>
        <v>No</v>
      </c>
      <c r="H735">
        <f>Table1[[#This Row],[On Website]]</f>
        <v>0</v>
      </c>
      <c r="I735">
        <f>Table1[[#This Row],[Setup Team Speak]]</f>
        <v>0</v>
      </c>
      <c r="J735" s="26" t="str">
        <f>IF(AND(Table2[[#This Row],[STF for ADV]],Table2[[#This Row],[PVP For ADV]],Table2[[#This Row],[On Website]],Table2[[#This Row],[Setup Team Speak]]="Yes"),"Yes","No")</f>
        <v>No</v>
      </c>
    </row>
    <row r="736" spans="2:10">
      <c r="B736" s="24">
        <f>Table1[[#This Row],[Character name]]</f>
        <v>0</v>
      </c>
      <c r="C736" s="25">
        <f>Table1[[#This Row],[At Handle]]</f>
        <v>0</v>
      </c>
      <c r="D736" s="25">
        <f>Table1[[#This Row],[Fleet Rank]]</f>
        <v>0</v>
      </c>
      <c r="E736" s="25">
        <f>Table1[[#This Row],[PVP For ADV]]</f>
        <v>0</v>
      </c>
      <c r="F736" s="25">
        <f>Table1[[#This Row],[STF Lead For ADV]]</f>
        <v>0</v>
      </c>
      <c r="G736" s="25" t="str">
        <f>IF(Table1[[#This Row],[LFC Still Needed For ADV]]&lt;0,"Yes","No")</f>
        <v>No</v>
      </c>
      <c r="H736">
        <f>Table1[[#This Row],[On Website]]</f>
        <v>0</v>
      </c>
      <c r="I736">
        <f>Table1[[#This Row],[Setup Team Speak]]</f>
        <v>0</v>
      </c>
      <c r="J736" s="26" t="str">
        <f>IF(AND(Table2[[#This Row],[STF for ADV]],Table2[[#This Row],[PVP For ADV]],Table2[[#This Row],[On Website]],Table2[[#This Row],[Setup Team Speak]]="Yes"),"Yes","No")</f>
        <v>No</v>
      </c>
    </row>
    <row r="737" spans="2:10">
      <c r="B737" s="24">
        <f>Table1[[#This Row],[Character name]]</f>
        <v>0</v>
      </c>
      <c r="C737" s="25">
        <f>Table1[[#This Row],[At Handle]]</f>
        <v>0</v>
      </c>
      <c r="D737" s="25">
        <f>Table1[[#This Row],[Fleet Rank]]</f>
        <v>0</v>
      </c>
      <c r="E737" s="25">
        <f>Table1[[#This Row],[PVP For ADV]]</f>
        <v>0</v>
      </c>
      <c r="F737" s="25">
        <f>Table1[[#This Row],[STF Lead For ADV]]</f>
        <v>0</v>
      </c>
      <c r="G737" s="25" t="str">
        <f>IF(Table1[[#This Row],[LFC Still Needed For ADV]]&lt;0,"Yes","No")</f>
        <v>No</v>
      </c>
      <c r="H737">
        <f>Table1[[#This Row],[On Website]]</f>
        <v>0</v>
      </c>
      <c r="I737">
        <f>Table1[[#This Row],[Setup Team Speak]]</f>
        <v>0</v>
      </c>
      <c r="J737" s="26" t="str">
        <f>IF(AND(Table2[[#This Row],[STF for ADV]],Table2[[#This Row],[PVP For ADV]],Table2[[#This Row],[On Website]],Table2[[#This Row],[Setup Team Speak]]="Yes"),"Yes","No")</f>
        <v>No</v>
      </c>
    </row>
    <row r="738" spans="2:10">
      <c r="B738" s="24">
        <f>Table1[[#This Row],[Character name]]</f>
        <v>0</v>
      </c>
      <c r="C738" s="25">
        <f>Table1[[#This Row],[At Handle]]</f>
        <v>0</v>
      </c>
      <c r="D738" s="25">
        <f>Table1[[#This Row],[Fleet Rank]]</f>
        <v>0</v>
      </c>
      <c r="E738" s="25">
        <f>Table1[[#This Row],[PVP For ADV]]</f>
        <v>0</v>
      </c>
      <c r="F738" s="25">
        <f>Table1[[#This Row],[STF Lead For ADV]]</f>
        <v>0</v>
      </c>
      <c r="G738" s="25" t="str">
        <f>IF(Table1[[#This Row],[LFC Still Needed For ADV]]&lt;0,"Yes","No")</f>
        <v>No</v>
      </c>
      <c r="H738">
        <f>Table1[[#This Row],[On Website]]</f>
        <v>0</v>
      </c>
      <c r="I738">
        <f>Table1[[#This Row],[Setup Team Speak]]</f>
        <v>0</v>
      </c>
      <c r="J738" s="26" t="str">
        <f>IF(AND(Table2[[#This Row],[STF for ADV]],Table2[[#This Row],[PVP For ADV]],Table2[[#This Row],[On Website]],Table2[[#This Row],[Setup Team Speak]]="Yes"),"Yes","No")</f>
        <v>No</v>
      </c>
    </row>
    <row r="739" spans="2:10">
      <c r="B739" s="24">
        <f>Table1[[#This Row],[Character name]]</f>
        <v>0</v>
      </c>
      <c r="C739" s="25">
        <f>Table1[[#This Row],[At Handle]]</f>
        <v>0</v>
      </c>
      <c r="D739" s="25">
        <f>Table1[[#This Row],[Fleet Rank]]</f>
        <v>0</v>
      </c>
      <c r="E739" s="25">
        <f>Table1[[#This Row],[PVP For ADV]]</f>
        <v>0</v>
      </c>
      <c r="F739" s="25">
        <f>Table1[[#This Row],[STF Lead For ADV]]</f>
        <v>0</v>
      </c>
      <c r="G739" s="25" t="str">
        <f>IF(Table1[[#This Row],[LFC Still Needed For ADV]]&lt;0,"Yes","No")</f>
        <v>No</v>
      </c>
      <c r="H739">
        <f>Table1[[#This Row],[On Website]]</f>
        <v>0</v>
      </c>
      <c r="I739">
        <f>Table1[[#This Row],[Setup Team Speak]]</f>
        <v>0</v>
      </c>
      <c r="J739" s="26" t="str">
        <f>IF(AND(Table2[[#This Row],[STF for ADV]],Table2[[#This Row],[PVP For ADV]],Table2[[#This Row],[On Website]],Table2[[#This Row],[Setup Team Speak]]="Yes"),"Yes","No")</f>
        <v>No</v>
      </c>
    </row>
    <row r="740" spans="2:10">
      <c r="B740" s="24">
        <f>Table1[[#This Row],[Character name]]</f>
        <v>0</v>
      </c>
      <c r="C740" s="25">
        <f>Table1[[#This Row],[At Handle]]</f>
        <v>0</v>
      </c>
      <c r="D740" s="25">
        <f>Table1[[#This Row],[Fleet Rank]]</f>
        <v>0</v>
      </c>
      <c r="E740" s="25">
        <f>Table1[[#This Row],[PVP For ADV]]</f>
        <v>0</v>
      </c>
      <c r="F740" s="25">
        <f>Table1[[#This Row],[STF Lead For ADV]]</f>
        <v>0</v>
      </c>
      <c r="G740" s="25" t="str">
        <f>IF(Table1[[#This Row],[LFC Still Needed For ADV]]&lt;0,"Yes","No")</f>
        <v>No</v>
      </c>
      <c r="H740">
        <f>Table1[[#This Row],[On Website]]</f>
        <v>0</v>
      </c>
      <c r="I740">
        <f>Table1[[#This Row],[Setup Team Speak]]</f>
        <v>0</v>
      </c>
      <c r="J740" s="26" t="str">
        <f>IF(AND(Table2[[#This Row],[STF for ADV]],Table2[[#This Row],[PVP For ADV]],Table2[[#This Row],[On Website]],Table2[[#This Row],[Setup Team Speak]]="Yes"),"Yes","No")</f>
        <v>No</v>
      </c>
    </row>
    <row r="741" spans="2:10">
      <c r="B741" s="24">
        <f>Table1[[#This Row],[Character name]]</f>
        <v>0</v>
      </c>
      <c r="C741" s="25">
        <f>Table1[[#This Row],[At Handle]]</f>
        <v>0</v>
      </c>
      <c r="D741" s="25">
        <f>Table1[[#This Row],[Fleet Rank]]</f>
        <v>0</v>
      </c>
      <c r="E741" s="25">
        <f>Table1[[#This Row],[PVP For ADV]]</f>
        <v>0</v>
      </c>
      <c r="F741" s="25">
        <f>Table1[[#This Row],[STF Lead For ADV]]</f>
        <v>0</v>
      </c>
      <c r="G741" s="25" t="str">
        <f>IF(Table1[[#This Row],[LFC Still Needed For ADV]]&lt;0,"Yes","No")</f>
        <v>No</v>
      </c>
      <c r="H741">
        <f>Table1[[#This Row],[On Website]]</f>
        <v>0</v>
      </c>
      <c r="I741">
        <f>Table1[[#This Row],[Setup Team Speak]]</f>
        <v>0</v>
      </c>
      <c r="J741" s="26" t="str">
        <f>IF(AND(Table2[[#This Row],[STF for ADV]],Table2[[#This Row],[PVP For ADV]],Table2[[#This Row],[On Website]],Table2[[#This Row],[Setup Team Speak]]="Yes"),"Yes","No")</f>
        <v>No</v>
      </c>
    </row>
    <row r="742" spans="2:10">
      <c r="B742" s="24">
        <f>Table1[[#This Row],[Character name]]</f>
        <v>0</v>
      </c>
      <c r="C742" s="25">
        <f>Table1[[#This Row],[At Handle]]</f>
        <v>0</v>
      </c>
      <c r="D742" s="25">
        <f>Table1[[#This Row],[Fleet Rank]]</f>
        <v>0</v>
      </c>
      <c r="E742" s="25">
        <f>Table1[[#This Row],[PVP For ADV]]</f>
        <v>0</v>
      </c>
      <c r="F742" s="25">
        <f>Table1[[#This Row],[STF Lead For ADV]]</f>
        <v>0</v>
      </c>
      <c r="G742" s="25" t="str">
        <f>IF(Table1[[#This Row],[LFC Still Needed For ADV]]&lt;0,"Yes","No")</f>
        <v>No</v>
      </c>
      <c r="H742">
        <f>Table1[[#This Row],[On Website]]</f>
        <v>0</v>
      </c>
      <c r="I742">
        <f>Table1[[#This Row],[Setup Team Speak]]</f>
        <v>0</v>
      </c>
      <c r="J742" s="26" t="str">
        <f>IF(AND(Table2[[#This Row],[STF for ADV]],Table2[[#This Row],[PVP For ADV]],Table2[[#This Row],[On Website]],Table2[[#This Row],[Setup Team Speak]]="Yes"),"Yes","No")</f>
        <v>No</v>
      </c>
    </row>
    <row r="743" spans="2:10">
      <c r="B743" s="24">
        <f>Table1[[#This Row],[Character name]]</f>
        <v>0</v>
      </c>
      <c r="C743" s="25">
        <f>Table1[[#This Row],[At Handle]]</f>
        <v>0</v>
      </c>
      <c r="D743" s="25">
        <f>Table1[[#This Row],[Fleet Rank]]</f>
        <v>0</v>
      </c>
      <c r="E743" s="25">
        <f>Table1[[#This Row],[PVP For ADV]]</f>
        <v>0</v>
      </c>
      <c r="F743" s="25">
        <f>Table1[[#This Row],[STF Lead For ADV]]</f>
        <v>0</v>
      </c>
      <c r="G743" s="25" t="str">
        <f>IF(Table1[[#This Row],[LFC Still Needed For ADV]]&lt;0,"Yes","No")</f>
        <v>No</v>
      </c>
      <c r="H743">
        <f>Table1[[#This Row],[On Website]]</f>
        <v>0</v>
      </c>
      <c r="I743">
        <f>Table1[[#This Row],[Setup Team Speak]]</f>
        <v>0</v>
      </c>
      <c r="J743" s="26" t="str">
        <f>IF(AND(Table2[[#This Row],[STF for ADV]],Table2[[#This Row],[PVP For ADV]],Table2[[#This Row],[On Website]],Table2[[#This Row],[Setup Team Speak]]="Yes"),"Yes","No")</f>
        <v>No</v>
      </c>
    </row>
    <row r="744" spans="2:10">
      <c r="B744" s="24">
        <f>Table1[[#This Row],[Character name]]</f>
        <v>0</v>
      </c>
      <c r="C744" s="25">
        <f>Table1[[#This Row],[At Handle]]</f>
        <v>0</v>
      </c>
      <c r="D744" s="25">
        <f>Table1[[#This Row],[Fleet Rank]]</f>
        <v>0</v>
      </c>
      <c r="E744" s="25">
        <f>Table1[[#This Row],[PVP For ADV]]</f>
        <v>0</v>
      </c>
      <c r="F744" s="25">
        <f>Table1[[#This Row],[STF Lead For ADV]]</f>
        <v>0</v>
      </c>
      <c r="G744" s="25" t="str">
        <f>IF(Table1[[#This Row],[LFC Still Needed For ADV]]&lt;0,"Yes","No")</f>
        <v>No</v>
      </c>
      <c r="H744">
        <f>Table1[[#This Row],[On Website]]</f>
        <v>0</v>
      </c>
      <c r="I744">
        <f>Table1[[#This Row],[Setup Team Speak]]</f>
        <v>0</v>
      </c>
      <c r="J744" s="26" t="str">
        <f>IF(AND(Table2[[#This Row],[STF for ADV]],Table2[[#This Row],[PVP For ADV]],Table2[[#This Row],[On Website]],Table2[[#This Row],[Setup Team Speak]]="Yes"),"Yes","No")</f>
        <v>No</v>
      </c>
    </row>
    <row r="745" spans="2:10">
      <c r="B745" s="24">
        <f>Table1[[#This Row],[Character name]]</f>
        <v>0</v>
      </c>
      <c r="C745" s="25">
        <f>Table1[[#This Row],[At Handle]]</f>
        <v>0</v>
      </c>
      <c r="D745" s="25">
        <f>Table1[[#This Row],[Fleet Rank]]</f>
        <v>0</v>
      </c>
      <c r="E745" s="25">
        <f>Table1[[#This Row],[PVP For ADV]]</f>
        <v>0</v>
      </c>
      <c r="F745" s="25">
        <f>Table1[[#This Row],[STF Lead For ADV]]</f>
        <v>0</v>
      </c>
      <c r="G745" s="25" t="str">
        <f>IF(Table1[[#This Row],[LFC Still Needed For ADV]]&lt;0,"Yes","No")</f>
        <v>No</v>
      </c>
      <c r="H745">
        <f>Table1[[#This Row],[On Website]]</f>
        <v>0</v>
      </c>
      <c r="I745">
        <f>Table1[[#This Row],[Setup Team Speak]]</f>
        <v>0</v>
      </c>
      <c r="J745" s="26" t="str">
        <f>IF(AND(Table2[[#This Row],[STF for ADV]],Table2[[#This Row],[PVP For ADV]],Table2[[#This Row],[On Website]],Table2[[#This Row],[Setup Team Speak]]="Yes"),"Yes","No")</f>
        <v>No</v>
      </c>
    </row>
    <row r="746" spans="2:10">
      <c r="B746" s="24">
        <f>Table1[[#This Row],[Character name]]</f>
        <v>0</v>
      </c>
      <c r="C746" s="25">
        <f>Table1[[#This Row],[At Handle]]</f>
        <v>0</v>
      </c>
      <c r="D746" s="25">
        <f>Table1[[#This Row],[Fleet Rank]]</f>
        <v>0</v>
      </c>
      <c r="E746" s="25">
        <f>Table1[[#This Row],[PVP For ADV]]</f>
        <v>0</v>
      </c>
      <c r="F746" s="25">
        <f>Table1[[#This Row],[STF Lead For ADV]]</f>
        <v>0</v>
      </c>
      <c r="G746" s="25" t="str">
        <f>IF(Table1[[#This Row],[LFC Still Needed For ADV]]&lt;0,"Yes","No")</f>
        <v>No</v>
      </c>
      <c r="H746">
        <f>Table1[[#This Row],[On Website]]</f>
        <v>0</v>
      </c>
      <c r="I746">
        <f>Table1[[#This Row],[Setup Team Speak]]</f>
        <v>0</v>
      </c>
      <c r="J746" s="26" t="str">
        <f>IF(AND(Table2[[#This Row],[STF for ADV]],Table2[[#This Row],[PVP For ADV]],Table2[[#This Row],[On Website]],Table2[[#This Row],[Setup Team Speak]]="Yes"),"Yes","No")</f>
        <v>No</v>
      </c>
    </row>
    <row r="747" spans="2:10">
      <c r="B747" s="24">
        <f>Table1[[#This Row],[Character name]]</f>
        <v>0</v>
      </c>
      <c r="C747" s="25">
        <f>Table1[[#This Row],[At Handle]]</f>
        <v>0</v>
      </c>
      <c r="D747" s="25">
        <f>Table1[[#This Row],[Fleet Rank]]</f>
        <v>0</v>
      </c>
      <c r="E747" s="25">
        <f>Table1[[#This Row],[PVP For ADV]]</f>
        <v>0</v>
      </c>
      <c r="F747" s="25">
        <f>Table1[[#This Row],[STF Lead For ADV]]</f>
        <v>0</v>
      </c>
      <c r="G747" s="25" t="str">
        <f>IF(Table1[[#This Row],[LFC Still Needed For ADV]]&lt;0,"Yes","No")</f>
        <v>No</v>
      </c>
      <c r="H747">
        <f>Table1[[#This Row],[On Website]]</f>
        <v>0</v>
      </c>
      <c r="I747">
        <f>Table1[[#This Row],[Setup Team Speak]]</f>
        <v>0</v>
      </c>
      <c r="J747" s="26" t="str">
        <f>IF(AND(Table2[[#This Row],[STF for ADV]],Table2[[#This Row],[PVP For ADV]],Table2[[#This Row],[On Website]],Table2[[#This Row],[Setup Team Speak]]="Yes"),"Yes","No")</f>
        <v>No</v>
      </c>
    </row>
    <row r="748" spans="2:10">
      <c r="B748" s="24">
        <f>Table1[[#This Row],[Character name]]</f>
        <v>0</v>
      </c>
      <c r="C748" s="25">
        <f>Table1[[#This Row],[At Handle]]</f>
        <v>0</v>
      </c>
      <c r="D748" s="25">
        <f>Table1[[#This Row],[Fleet Rank]]</f>
        <v>0</v>
      </c>
      <c r="E748" s="25">
        <f>Table1[[#This Row],[PVP For ADV]]</f>
        <v>0</v>
      </c>
      <c r="F748" s="25">
        <f>Table1[[#This Row],[STF Lead For ADV]]</f>
        <v>0</v>
      </c>
      <c r="G748" s="25" t="str">
        <f>IF(Table1[[#This Row],[LFC Still Needed For ADV]]&lt;0,"Yes","No")</f>
        <v>No</v>
      </c>
      <c r="H748">
        <f>Table1[[#This Row],[On Website]]</f>
        <v>0</v>
      </c>
      <c r="I748">
        <f>Table1[[#This Row],[Setup Team Speak]]</f>
        <v>0</v>
      </c>
      <c r="J748" s="26" t="str">
        <f>IF(AND(Table2[[#This Row],[STF for ADV]],Table2[[#This Row],[PVP For ADV]],Table2[[#This Row],[On Website]],Table2[[#This Row],[Setup Team Speak]]="Yes"),"Yes","No")</f>
        <v>No</v>
      </c>
    </row>
    <row r="749" spans="2:10">
      <c r="B749" s="24">
        <f>Table1[[#This Row],[Character name]]</f>
        <v>0</v>
      </c>
      <c r="C749" s="25">
        <f>Table1[[#This Row],[At Handle]]</f>
        <v>0</v>
      </c>
      <c r="D749" s="25">
        <f>Table1[[#This Row],[Fleet Rank]]</f>
        <v>0</v>
      </c>
      <c r="E749" s="25">
        <f>Table1[[#This Row],[PVP For ADV]]</f>
        <v>0</v>
      </c>
      <c r="F749" s="25">
        <f>Table1[[#This Row],[STF Lead For ADV]]</f>
        <v>0</v>
      </c>
      <c r="G749" s="25" t="str">
        <f>IF(Table1[[#This Row],[LFC Still Needed For ADV]]&lt;0,"Yes","No")</f>
        <v>No</v>
      </c>
      <c r="H749">
        <f>Table1[[#This Row],[On Website]]</f>
        <v>0</v>
      </c>
      <c r="I749">
        <f>Table1[[#This Row],[Setup Team Speak]]</f>
        <v>0</v>
      </c>
      <c r="J749" s="26" t="str">
        <f>IF(AND(Table2[[#This Row],[STF for ADV]],Table2[[#This Row],[PVP For ADV]],Table2[[#This Row],[On Website]],Table2[[#This Row],[Setup Team Speak]]="Yes"),"Yes","No")</f>
        <v>No</v>
      </c>
    </row>
    <row r="750" spans="2:10">
      <c r="B750" s="24">
        <f>Table1[[#This Row],[Character name]]</f>
        <v>0</v>
      </c>
      <c r="C750" s="25">
        <f>Table1[[#This Row],[At Handle]]</f>
        <v>0</v>
      </c>
      <c r="D750" s="25">
        <f>Table1[[#This Row],[Fleet Rank]]</f>
        <v>0</v>
      </c>
      <c r="E750" s="25">
        <f>Table1[[#This Row],[PVP For ADV]]</f>
        <v>0</v>
      </c>
      <c r="F750" s="25">
        <f>Table1[[#This Row],[STF Lead For ADV]]</f>
        <v>0</v>
      </c>
      <c r="G750" s="25" t="str">
        <f>IF(Table1[[#This Row],[LFC Still Needed For ADV]]&lt;0,"Yes","No")</f>
        <v>No</v>
      </c>
      <c r="H750">
        <f>Table1[[#This Row],[On Website]]</f>
        <v>0</v>
      </c>
      <c r="I750">
        <f>Table1[[#This Row],[Setup Team Speak]]</f>
        <v>0</v>
      </c>
      <c r="J750" s="26" t="str">
        <f>IF(AND(Table2[[#This Row],[STF for ADV]],Table2[[#This Row],[PVP For ADV]],Table2[[#This Row],[On Website]],Table2[[#This Row],[Setup Team Speak]]="Yes"),"Yes","No")</f>
        <v>No</v>
      </c>
    </row>
    <row r="751" spans="2:10">
      <c r="B751" s="24">
        <f>Table1[[#This Row],[Character name]]</f>
        <v>0</v>
      </c>
      <c r="C751" s="25">
        <f>Table1[[#This Row],[At Handle]]</f>
        <v>0</v>
      </c>
      <c r="D751" s="25">
        <f>Table1[[#This Row],[Fleet Rank]]</f>
        <v>0</v>
      </c>
      <c r="E751" s="25">
        <f>Table1[[#This Row],[PVP For ADV]]</f>
        <v>0</v>
      </c>
      <c r="F751" s="25">
        <f>Table1[[#This Row],[STF Lead For ADV]]</f>
        <v>0</v>
      </c>
      <c r="G751" s="25" t="str">
        <f>IF(Table1[[#This Row],[LFC Still Needed For ADV]]&lt;0,"Yes","No")</f>
        <v>No</v>
      </c>
      <c r="H751">
        <f>Table1[[#This Row],[On Website]]</f>
        <v>0</v>
      </c>
      <c r="I751">
        <f>Table1[[#This Row],[Setup Team Speak]]</f>
        <v>0</v>
      </c>
      <c r="J751" s="26" t="str">
        <f>IF(AND(Table2[[#This Row],[STF for ADV]],Table2[[#This Row],[PVP For ADV]],Table2[[#This Row],[On Website]],Table2[[#This Row],[Setup Team Speak]]="Yes"),"Yes","No")</f>
        <v>No</v>
      </c>
    </row>
    <row r="752" spans="2:10">
      <c r="B752" s="24">
        <f>Table1[[#This Row],[Character name]]</f>
        <v>0</v>
      </c>
      <c r="C752" s="25">
        <f>Table1[[#This Row],[At Handle]]</f>
        <v>0</v>
      </c>
      <c r="D752" s="25">
        <f>Table1[[#This Row],[Fleet Rank]]</f>
        <v>0</v>
      </c>
      <c r="E752" s="25">
        <f>Table1[[#This Row],[PVP For ADV]]</f>
        <v>0</v>
      </c>
      <c r="F752" s="25">
        <f>Table1[[#This Row],[STF Lead For ADV]]</f>
        <v>0</v>
      </c>
      <c r="G752" s="25" t="str">
        <f>IF(Table1[[#This Row],[LFC Still Needed For ADV]]&lt;0,"Yes","No")</f>
        <v>No</v>
      </c>
      <c r="H752">
        <f>Table1[[#This Row],[On Website]]</f>
        <v>0</v>
      </c>
      <c r="I752">
        <f>Table1[[#This Row],[Setup Team Speak]]</f>
        <v>0</v>
      </c>
      <c r="J752" s="26" t="str">
        <f>IF(AND(Table2[[#This Row],[STF for ADV]],Table2[[#This Row],[PVP For ADV]],Table2[[#This Row],[On Website]],Table2[[#This Row],[Setup Team Speak]]="Yes"),"Yes","No")</f>
        <v>No</v>
      </c>
    </row>
    <row r="753" spans="2:10">
      <c r="B753" s="24">
        <f>Table1[[#This Row],[Character name]]</f>
        <v>0</v>
      </c>
      <c r="C753" s="25">
        <f>Table1[[#This Row],[At Handle]]</f>
        <v>0</v>
      </c>
      <c r="D753" s="25">
        <f>Table1[[#This Row],[Fleet Rank]]</f>
        <v>0</v>
      </c>
      <c r="E753" s="25">
        <f>Table1[[#This Row],[PVP For ADV]]</f>
        <v>0</v>
      </c>
      <c r="F753" s="25">
        <f>Table1[[#This Row],[STF Lead For ADV]]</f>
        <v>0</v>
      </c>
      <c r="G753" s="25" t="str">
        <f>IF(Table1[[#This Row],[LFC Still Needed For ADV]]&lt;0,"Yes","No")</f>
        <v>No</v>
      </c>
      <c r="H753">
        <f>Table1[[#This Row],[On Website]]</f>
        <v>0</v>
      </c>
      <c r="I753">
        <f>Table1[[#This Row],[Setup Team Speak]]</f>
        <v>0</v>
      </c>
      <c r="J753" s="26" t="str">
        <f>IF(AND(Table2[[#This Row],[STF for ADV]],Table2[[#This Row],[PVP For ADV]],Table2[[#This Row],[On Website]],Table2[[#This Row],[Setup Team Speak]]="Yes"),"Yes","No")</f>
        <v>No</v>
      </c>
    </row>
    <row r="754" spans="2:10">
      <c r="B754" s="24">
        <f>Table1[[#This Row],[Character name]]</f>
        <v>0</v>
      </c>
      <c r="C754" s="25">
        <f>Table1[[#This Row],[At Handle]]</f>
        <v>0</v>
      </c>
      <c r="D754" s="25">
        <f>Table1[[#This Row],[Fleet Rank]]</f>
        <v>0</v>
      </c>
      <c r="E754" s="25">
        <f>Table1[[#This Row],[PVP For ADV]]</f>
        <v>0</v>
      </c>
      <c r="F754" s="25">
        <f>Table1[[#This Row],[STF Lead For ADV]]</f>
        <v>0</v>
      </c>
      <c r="G754" s="25" t="str">
        <f>IF(Table1[[#This Row],[LFC Still Needed For ADV]]&lt;0,"Yes","No")</f>
        <v>No</v>
      </c>
      <c r="H754">
        <f>Table1[[#This Row],[On Website]]</f>
        <v>0</v>
      </c>
      <c r="I754">
        <f>Table1[[#This Row],[Setup Team Speak]]</f>
        <v>0</v>
      </c>
      <c r="J754" s="26" t="str">
        <f>IF(AND(Table2[[#This Row],[STF for ADV]],Table2[[#This Row],[PVP For ADV]],Table2[[#This Row],[On Website]],Table2[[#This Row],[Setup Team Speak]]="Yes"),"Yes","No")</f>
        <v>No</v>
      </c>
    </row>
    <row r="755" spans="2:10">
      <c r="B755" s="24">
        <f>Table1[[#This Row],[Character name]]</f>
        <v>0</v>
      </c>
      <c r="C755" s="25">
        <f>Table1[[#This Row],[At Handle]]</f>
        <v>0</v>
      </c>
      <c r="D755" s="25">
        <f>Table1[[#This Row],[Fleet Rank]]</f>
        <v>0</v>
      </c>
      <c r="E755" s="25">
        <f>Table1[[#This Row],[PVP For ADV]]</f>
        <v>0</v>
      </c>
      <c r="F755" s="25">
        <f>Table1[[#This Row],[STF Lead For ADV]]</f>
        <v>0</v>
      </c>
      <c r="G755" s="25" t="str">
        <f>IF(Table1[[#This Row],[LFC Still Needed For ADV]]&lt;0,"Yes","No")</f>
        <v>No</v>
      </c>
      <c r="H755">
        <f>Table1[[#This Row],[On Website]]</f>
        <v>0</v>
      </c>
      <c r="I755">
        <f>Table1[[#This Row],[Setup Team Speak]]</f>
        <v>0</v>
      </c>
      <c r="J755" s="26" t="str">
        <f>IF(AND(Table2[[#This Row],[STF for ADV]],Table2[[#This Row],[PVP For ADV]],Table2[[#This Row],[On Website]],Table2[[#This Row],[Setup Team Speak]]="Yes"),"Yes","No")</f>
        <v>No</v>
      </c>
    </row>
    <row r="756" spans="2:10">
      <c r="B756" s="24">
        <f>Table1[[#This Row],[Character name]]</f>
        <v>0</v>
      </c>
      <c r="C756" s="25">
        <f>Table1[[#This Row],[At Handle]]</f>
        <v>0</v>
      </c>
      <c r="D756" s="25">
        <f>Table1[[#This Row],[Fleet Rank]]</f>
        <v>0</v>
      </c>
      <c r="E756" s="25">
        <f>Table1[[#This Row],[PVP For ADV]]</f>
        <v>0</v>
      </c>
      <c r="F756" s="25">
        <f>Table1[[#This Row],[STF Lead For ADV]]</f>
        <v>0</v>
      </c>
      <c r="G756" s="25" t="str">
        <f>IF(Table1[[#This Row],[LFC Still Needed For ADV]]&lt;0,"Yes","No")</f>
        <v>No</v>
      </c>
      <c r="H756">
        <f>Table1[[#This Row],[On Website]]</f>
        <v>0</v>
      </c>
      <c r="I756">
        <f>Table1[[#This Row],[Setup Team Speak]]</f>
        <v>0</v>
      </c>
      <c r="J756" s="26" t="str">
        <f>IF(AND(Table2[[#This Row],[STF for ADV]],Table2[[#This Row],[PVP For ADV]],Table2[[#This Row],[On Website]],Table2[[#This Row],[Setup Team Speak]]="Yes"),"Yes","No")</f>
        <v>No</v>
      </c>
    </row>
    <row r="757" spans="2:10">
      <c r="B757" s="24">
        <f>Table1[[#This Row],[Character name]]</f>
        <v>0</v>
      </c>
      <c r="C757" s="25">
        <f>Table1[[#This Row],[At Handle]]</f>
        <v>0</v>
      </c>
      <c r="D757" s="25">
        <f>Table1[[#This Row],[Fleet Rank]]</f>
        <v>0</v>
      </c>
      <c r="E757" s="25">
        <f>Table1[[#This Row],[PVP For ADV]]</f>
        <v>0</v>
      </c>
      <c r="F757" s="25">
        <f>Table1[[#This Row],[STF Lead For ADV]]</f>
        <v>0</v>
      </c>
      <c r="G757" s="25" t="str">
        <f>IF(Table1[[#This Row],[LFC Still Needed For ADV]]&lt;0,"Yes","No")</f>
        <v>No</v>
      </c>
      <c r="H757">
        <f>Table1[[#This Row],[On Website]]</f>
        <v>0</v>
      </c>
      <c r="I757">
        <f>Table1[[#This Row],[Setup Team Speak]]</f>
        <v>0</v>
      </c>
      <c r="J757" s="26" t="str">
        <f>IF(AND(Table2[[#This Row],[STF for ADV]],Table2[[#This Row],[PVP For ADV]],Table2[[#This Row],[On Website]],Table2[[#This Row],[Setup Team Speak]]="Yes"),"Yes","No")</f>
        <v>No</v>
      </c>
    </row>
    <row r="758" spans="2:10">
      <c r="B758" s="24">
        <f>Table1[[#This Row],[Character name]]</f>
        <v>0</v>
      </c>
      <c r="C758" s="25">
        <f>Table1[[#This Row],[At Handle]]</f>
        <v>0</v>
      </c>
      <c r="D758" s="25">
        <f>Table1[[#This Row],[Fleet Rank]]</f>
        <v>0</v>
      </c>
      <c r="E758" s="25">
        <f>Table1[[#This Row],[PVP For ADV]]</f>
        <v>0</v>
      </c>
      <c r="F758" s="25">
        <f>Table1[[#This Row],[STF Lead For ADV]]</f>
        <v>0</v>
      </c>
      <c r="G758" s="25" t="str">
        <f>IF(Table1[[#This Row],[LFC Still Needed For ADV]]&lt;0,"Yes","No")</f>
        <v>No</v>
      </c>
      <c r="H758">
        <f>Table1[[#This Row],[On Website]]</f>
        <v>0</v>
      </c>
      <c r="I758">
        <f>Table1[[#This Row],[Setup Team Speak]]</f>
        <v>0</v>
      </c>
      <c r="J758" s="26" t="str">
        <f>IF(AND(Table2[[#This Row],[STF for ADV]],Table2[[#This Row],[PVP For ADV]],Table2[[#This Row],[On Website]],Table2[[#This Row],[Setup Team Speak]]="Yes"),"Yes","No")</f>
        <v>No</v>
      </c>
    </row>
    <row r="759" spans="2:10">
      <c r="B759" s="24">
        <f>Table1[[#This Row],[Character name]]</f>
        <v>0</v>
      </c>
      <c r="C759" s="25">
        <f>Table1[[#This Row],[At Handle]]</f>
        <v>0</v>
      </c>
      <c r="D759" s="25">
        <f>Table1[[#This Row],[Fleet Rank]]</f>
        <v>0</v>
      </c>
      <c r="E759" s="25">
        <f>Table1[[#This Row],[PVP For ADV]]</f>
        <v>0</v>
      </c>
      <c r="F759" s="25">
        <f>Table1[[#This Row],[STF Lead For ADV]]</f>
        <v>0</v>
      </c>
      <c r="G759" s="25" t="str">
        <f>IF(Table1[[#This Row],[LFC Still Needed For ADV]]&lt;0,"Yes","No")</f>
        <v>No</v>
      </c>
      <c r="H759">
        <f>Table1[[#This Row],[On Website]]</f>
        <v>0</v>
      </c>
      <c r="I759">
        <f>Table1[[#This Row],[Setup Team Speak]]</f>
        <v>0</v>
      </c>
      <c r="J759" s="26" t="str">
        <f>IF(AND(Table2[[#This Row],[STF for ADV]],Table2[[#This Row],[PVP For ADV]],Table2[[#This Row],[On Website]],Table2[[#This Row],[Setup Team Speak]]="Yes"),"Yes","No")</f>
        <v>No</v>
      </c>
    </row>
    <row r="760" spans="2:10">
      <c r="B760" s="24">
        <f>Table1[[#This Row],[Character name]]</f>
        <v>0</v>
      </c>
      <c r="C760" s="25">
        <f>Table1[[#This Row],[At Handle]]</f>
        <v>0</v>
      </c>
      <c r="D760" s="25">
        <f>Table1[[#This Row],[Fleet Rank]]</f>
        <v>0</v>
      </c>
      <c r="E760" s="25">
        <f>Table1[[#This Row],[PVP For ADV]]</f>
        <v>0</v>
      </c>
      <c r="F760" s="25">
        <f>Table1[[#This Row],[STF Lead For ADV]]</f>
        <v>0</v>
      </c>
      <c r="G760" s="25" t="str">
        <f>IF(Table1[[#This Row],[LFC Still Needed For ADV]]&lt;0,"Yes","No")</f>
        <v>No</v>
      </c>
      <c r="H760">
        <f>Table1[[#This Row],[On Website]]</f>
        <v>0</v>
      </c>
      <c r="I760">
        <f>Table1[[#This Row],[Setup Team Speak]]</f>
        <v>0</v>
      </c>
      <c r="J760" s="26" t="str">
        <f>IF(AND(Table2[[#This Row],[STF for ADV]],Table2[[#This Row],[PVP For ADV]],Table2[[#This Row],[On Website]],Table2[[#This Row],[Setup Team Speak]]="Yes"),"Yes","No")</f>
        <v>No</v>
      </c>
    </row>
    <row r="761" spans="2:10">
      <c r="B761" s="24">
        <f>Table1[[#This Row],[Character name]]</f>
        <v>0</v>
      </c>
      <c r="C761" s="25">
        <f>Table1[[#This Row],[At Handle]]</f>
        <v>0</v>
      </c>
      <c r="D761" s="25">
        <f>Table1[[#This Row],[Fleet Rank]]</f>
        <v>0</v>
      </c>
      <c r="E761" s="25">
        <f>Table1[[#This Row],[PVP For ADV]]</f>
        <v>0</v>
      </c>
      <c r="F761" s="25">
        <f>Table1[[#This Row],[STF Lead For ADV]]</f>
        <v>0</v>
      </c>
      <c r="G761" s="25" t="str">
        <f>IF(Table1[[#This Row],[LFC Still Needed For ADV]]&lt;0,"Yes","No")</f>
        <v>No</v>
      </c>
      <c r="H761">
        <f>Table1[[#This Row],[On Website]]</f>
        <v>0</v>
      </c>
      <c r="I761">
        <f>Table1[[#This Row],[Setup Team Speak]]</f>
        <v>0</v>
      </c>
      <c r="J761" s="26" t="str">
        <f>IF(AND(Table2[[#This Row],[STF for ADV]],Table2[[#This Row],[PVP For ADV]],Table2[[#This Row],[On Website]],Table2[[#This Row],[Setup Team Speak]]="Yes"),"Yes","No")</f>
        <v>No</v>
      </c>
    </row>
    <row r="762" spans="2:10">
      <c r="B762" s="24">
        <f>Table1[[#This Row],[Character name]]</f>
        <v>0</v>
      </c>
      <c r="C762" s="25">
        <f>Table1[[#This Row],[At Handle]]</f>
        <v>0</v>
      </c>
      <c r="D762" s="25">
        <f>Table1[[#This Row],[Fleet Rank]]</f>
        <v>0</v>
      </c>
      <c r="E762" s="25">
        <f>Table1[[#This Row],[PVP For ADV]]</f>
        <v>0</v>
      </c>
      <c r="F762" s="25">
        <f>Table1[[#This Row],[STF Lead For ADV]]</f>
        <v>0</v>
      </c>
      <c r="G762" s="25" t="str">
        <f>IF(Table1[[#This Row],[LFC Still Needed For ADV]]&lt;0,"Yes","No")</f>
        <v>No</v>
      </c>
      <c r="H762">
        <f>Table1[[#This Row],[On Website]]</f>
        <v>0</v>
      </c>
      <c r="I762">
        <f>Table1[[#This Row],[Setup Team Speak]]</f>
        <v>0</v>
      </c>
      <c r="J762" s="26" t="str">
        <f>IF(AND(Table2[[#This Row],[STF for ADV]],Table2[[#This Row],[PVP For ADV]],Table2[[#This Row],[On Website]],Table2[[#This Row],[Setup Team Speak]]="Yes"),"Yes","No")</f>
        <v>No</v>
      </c>
    </row>
    <row r="763" spans="2:10">
      <c r="B763" s="24">
        <f>Table1[[#This Row],[Character name]]</f>
        <v>0</v>
      </c>
      <c r="C763" s="25">
        <f>Table1[[#This Row],[At Handle]]</f>
        <v>0</v>
      </c>
      <c r="D763" s="25">
        <f>Table1[[#This Row],[Fleet Rank]]</f>
        <v>0</v>
      </c>
      <c r="E763" s="25">
        <f>Table1[[#This Row],[PVP For ADV]]</f>
        <v>0</v>
      </c>
      <c r="F763" s="25">
        <f>Table1[[#This Row],[STF Lead For ADV]]</f>
        <v>0</v>
      </c>
      <c r="G763" s="25" t="str">
        <f>IF(Table1[[#This Row],[LFC Still Needed For ADV]]&lt;0,"Yes","No")</f>
        <v>No</v>
      </c>
      <c r="H763">
        <f>Table1[[#This Row],[On Website]]</f>
        <v>0</v>
      </c>
      <c r="I763">
        <f>Table1[[#This Row],[Setup Team Speak]]</f>
        <v>0</v>
      </c>
      <c r="J763" s="26" t="str">
        <f>IF(AND(Table2[[#This Row],[STF for ADV]],Table2[[#This Row],[PVP For ADV]],Table2[[#This Row],[On Website]],Table2[[#This Row],[Setup Team Speak]]="Yes"),"Yes","No")</f>
        <v>No</v>
      </c>
    </row>
    <row r="764" spans="2:10">
      <c r="B764" s="24">
        <f>Table1[[#This Row],[Character name]]</f>
        <v>0</v>
      </c>
      <c r="C764" s="25">
        <f>Table1[[#This Row],[At Handle]]</f>
        <v>0</v>
      </c>
      <c r="D764" s="25">
        <f>Table1[[#This Row],[Fleet Rank]]</f>
        <v>0</v>
      </c>
      <c r="E764" s="25">
        <f>Table1[[#This Row],[PVP For ADV]]</f>
        <v>0</v>
      </c>
      <c r="F764" s="25">
        <f>Table1[[#This Row],[STF Lead For ADV]]</f>
        <v>0</v>
      </c>
      <c r="G764" s="25" t="str">
        <f>IF(Table1[[#This Row],[LFC Still Needed For ADV]]&lt;0,"Yes","No")</f>
        <v>No</v>
      </c>
      <c r="H764">
        <f>Table1[[#This Row],[On Website]]</f>
        <v>0</v>
      </c>
      <c r="I764">
        <f>Table1[[#This Row],[Setup Team Speak]]</f>
        <v>0</v>
      </c>
      <c r="J764" s="26" t="str">
        <f>IF(AND(Table2[[#This Row],[STF for ADV]],Table2[[#This Row],[PVP For ADV]],Table2[[#This Row],[On Website]],Table2[[#This Row],[Setup Team Speak]]="Yes"),"Yes","No")</f>
        <v>No</v>
      </c>
    </row>
    <row r="765" spans="2:10">
      <c r="B765" s="24">
        <f>Table1[[#This Row],[Character name]]</f>
        <v>0</v>
      </c>
      <c r="C765" s="25">
        <f>Table1[[#This Row],[At Handle]]</f>
        <v>0</v>
      </c>
      <c r="D765" s="25">
        <f>Table1[[#This Row],[Fleet Rank]]</f>
        <v>0</v>
      </c>
      <c r="E765" s="25">
        <f>Table1[[#This Row],[PVP For ADV]]</f>
        <v>0</v>
      </c>
      <c r="F765" s="25">
        <f>Table1[[#This Row],[STF Lead For ADV]]</f>
        <v>0</v>
      </c>
      <c r="G765" s="25" t="str">
        <f>IF(Table1[[#This Row],[LFC Still Needed For ADV]]&lt;0,"Yes","No")</f>
        <v>No</v>
      </c>
      <c r="H765">
        <f>Table1[[#This Row],[On Website]]</f>
        <v>0</v>
      </c>
      <c r="I765">
        <f>Table1[[#This Row],[Setup Team Speak]]</f>
        <v>0</v>
      </c>
      <c r="J765" s="26" t="str">
        <f>IF(AND(Table2[[#This Row],[STF for ADV]],Table2[[#This Row],[PVP For ADV]],Table2[[#This Row],[On Website]],Table2[[#This Row],[Setup Team Speak]]="Yes"),"Yes","No")</f>
        <v>No</v>
      </c>
    </row>
    <row r="766" spans="2:10">
      <c r="B766" s="24">
        <f>Table1[[#This Row],[Character name]]</f>
        <v>0</v>
      </c>
      <c r="C766" s="25">
        <f>Table1[[#This Row],[At Handle]]</f>
        <v>0</v>
      </c>
      <c r="D766" s="25">
        <f>Table1[[#This Row],[Fleet Rank]]</f>
        <v>0</v>
      </c>
      <c r="E766" s="25">
        <f>Table1[[#This Row],[PVP For ADV]]</f>
        <v>0</v>
      </c>
      <c r="F766" s="25">
        <f>Table1[[#This Row],[STF Lead For ADV]]</f>
        <v>0</v>
      </c>
      <c r="G766" s="25" t="str">
        <f>IF(Table1[[#This Row],[LFC Still Needed For ADV]]&lt;0,"Yes","No")</f>
        <v>No</v>
      </c>
      <c r="H766">
        <f>Table1[[#This Row],[On Website]]</f>
        <v>0</v>
      </c>
      <c r="I766">
        <f>Table1[[#This Row],[Setup Team Speak]]</f>
        <v>0</v>
      </c>
      <c r="J766" s="26" t="str">
        <f>IF(AND(Table2[[#This Row],[STF for ADV]],Table2[[#This Row],[PVP For ADV]],Table2[[#This Row],[On Website]],Table2[[#This Row],[Setup Team Speak]]="Yes"),"Yes","No")</f>
        <v>No</v>
      </c>
    </row>
    <row r="767" spans="2:10">
      <c r="B767" s="24">
        <f>Table1[[#This Row],[Character name]]</f>
        <v>0</v>
      </c>
      <c r="C767" s="25">
        <f>Table1[[#This Row],[At Handle]]</f>
        <v>0</v>
      </c>
      <c r="D767" s="25">
        <f>Table1[[#This Row],[Fleet Rank]]</f>
        <v>0</v>
      </c>
      <c r="E767" s="25">
        <f>Table1[[#This Row],[PVP For ADV]]</f>
        <v>0</v>
      </c>
      <c r="F767" s="25">
        <f>Table1[[#This Row],[STF Lead For ADV]]</f>
        <v>0</v>
      </c>
      <c r="G767" s="25" t="str">
        <f>IF(Table1[[#This Row],[LFC Still Needed For ADV]]&lt;0,"Yes","No")</f>
        <v>No</v>
      </c>
      <c r="H767">
        <f>Table1[[#This Row],[On Website]]</f>
        <v>0</v>
      </c>
      <c r="I767">
        <f>Table1[[#This Row],[Setup Team Speak]]</f>
        <v>0</v>
      </c>
      <c r="J767" s="26" t="str">
        <f>IF(AND(Table2[[#This Row],[STF for ADV]],Table2[[#This Row],[PVP For ADV]],Table2[[#This Row],[On Website]],Table2[[#This Row],[Setup Team Speak]]="Yes"),"Yes","No")</f>
        <v>No</v>
      </c>
    </row>
    <row r="768" spans="2:10">
      <c r="B768" s="24">
        <f>Table1[[#This Row],[Character name]]</f>
        <v>0</v>
      </c>
      <c r="C768" s="25">
        <f>Table1[[#This Row],[At Handle]]</f>
        <v>0</v>
      </c>
      <c r="D768" s="25">
        <f>Table1[[#This Row],[Fleet Rank]]</f>
        <v>0</v>
      </c>
      <c r="E768" s="25">
        <f>Table1[[#This Row],[PVP For ADV]]</f>
        <v>0</v>
      </c>
      <c r="F768" s="25">
        <f>Table1[[#This Row],[STF Lead For ADV]]</f>
        <v>0</v>
      </c>
      <c r="G768" s="25" t="str">
        <f>IF(Table1[[#This Row],[LFC Still Needed For ADV]]&lt;0,"Yes","No")</f>
        <v>No</v>
      </c>
      <c r="H768">
        <f>Table1[[#This Row],[On Website]]</f>
        <v>0</v>
      </c>
      <c r="I768">
        <f>Table1[[#This Row],[Setup Team Speak]]</f>
        <v>0</v>
      </c>
      <c r="J768" s="26" t="str">
        <f>IF(AND(Table2[[#This Row],[STF for ADV]],Table2[[#This Row],[PVP For ADV]],Table2[[#This Row],[On Website]],Table2[[#This Row],[Setup Team Speak]]="Yes"),"Yes","No")</f>
        <v>No</v>
      </c>
    </row>
    <row r="769" spans="2:10">
      <c r="B769" s="24">
        <f>Table1[[#This Row],[Character name]]</f>
        <v>0</v>
      </c>
      <c r="C769" s="25">
        <f>Table1[[#This Row],[At Handle]]</f>
        <v>0</v>
      </c>
      <c r="D769" s="25">
        <f>Table1[[#This Row],[Fleet Rank]]</f>
        <v>0</v>
      </c>
      <c r="E769" s="25">
        <f>Table1[[#This Row],[PVP For ADV]]</f>
        <v>0</v>
      </c>
      <c r="F769" s="25">
        <f>Table1[[#This Row],[STF Lead For ADV]]</f>
        <v>0</v>
      </c>
      <c r="G769" s="25" t="str">
        <f>IF(Table1[[#This Row],[LFC Still Needed For ADV]]&lt;0,"Yes","No")</f>
        <v>No</v>
      </c>
      <c r="H769">
        <f>Table1[[#This Row],[On Website]]</f>
        <v>0</v>
      </c>
      <c r="I769">
        <f>Table1[[#This Row],[Setup Team Speak]]</f>
        <v>0</v>
      </c>
      <c r="J769" s="26" t="str">
        <f>IF(AND(Table2[[#This Row],[STF for ADV]],Table2[[#This Row],[PVP For ADV]],Table2[[#This Row],[On Website]],Table2[[#This Row],[Setup Team Speak]]="Yes"),"Yes","No")</f>
        <v>No</v>
      </c>
    </row>
    <row r="770" spans="2:10">
      <c r="B770" s="24">
        <f>Table1[[#This Row],[Character name]]</f>
        <v>0</v>
      </c>
      <c r="C770" s="25">
        <f>Table1[[#This Row],[At Handle]]</f>
        <v>0</v>
      </c>
      <c r="D770" s="25">
        <f>Table1[[#This Row],[Fleet Rank]]</f>
        <v>0</v>
      </c>
      <c r="E770" s="25">
        <f>Table1[[#This Row],[PVP For ADV]]</f>
        <v>0</v>
      </c>
      <c r="F770" s="25">
        <f>Table1[[#This Row],[STF Lead For ADV]]</f>
        <v>0</v>
      </c>
      <c r="G770" s="25" t="str">
        <f>IF(Table1[[#This Row],[LFC Still Needed For ADV]]&lt;0,"Yes","No")</f>
        <v>No</v>
      </c>
      <c r="H770">
        <f>Table1[[#This Row],[On Website]]</f>
        <v>0</v>
      </c>
      <c r="I770">
        <f>Table1[[#This Row],[Setup Team Speak]]</f>
        <v>0</v>
      </c>
      <c r="J770" s="26" t="str">
        <f>IF(AND(Table2[[#This Row],[STF for ADV]],Table2[[#This Row],[PVP For ADV]],Table2[[#This Row],[On Website]],Table2[[#This Row],[Setup Team Speak]]="Yes"),"Yes","No")</f>
        <v>No</v>
      </c>
    </row>
    <row r="771" spans="2:10">
      <c r="B771" s="24">
        <f>Table1[[#This Row],[Character name]]</f>
        <v>0</v>
      </c>
      <c r="C771" s="25">
        <f>Table1[[#This Row],[At Handle]]</f>
        <v>0</v>
      </c>
      <c r="D771" s="25">
        <f>Table1[[#This Row],[Fleet Rank]]</f>
        <v>0</v>
      </c>
      <c r="E771" s="25">
        <f>Table1[[#This Row],[PVP For ADV]]</f>
        <v>0</v>
      </c>
      <c r="F771" s="25">
        <f>Table1[[#This Row],[STF Lead For ADV]]</f>
        <v>0</v>
      </c>
      <c r="G771" s="25" t="str">
        <f>IF(Table1[[#This Row],[LFC Still Needed For ADV]]&lt;0,"Yes","No")</f>
        <v>No</v>
      </c>
      <c r="H771">
        <f>Table1[[#This Row],[On Website]]</f>
        <v>0</v>
      </c>
      <c r="I771">
        <f>Table1[[#This Row],[Setup Team Speak]]</f>
        <v>0</v>
      </c>
      <c r="J771" s="26" t="str">
        <f>IF(AND(Table2[[#This Row],[STF for ADV]],Table2[[#This Row],[PVP For ADV]],Table2[[#This Row],[On Website]],Table2[[#This Row],[Setup Team Speak]]="Yes"),"Yes","No")</f>
        <v>No</v>
      </c>
    </row>
    <row r="772" spans="2:10">
      <c r="B772" s="24">
        <f>Table1[[#This Row],[Character name]]</f>
        <v>0</v>
      </c>
      <c r="C772" s="25">
        <f>Table1[[#This Row],[At Handle]]</f>
        <v>0</v>
      </c>
      <c r="D772" s="25">
        <f>Table1[[#This Row],[Fleet Rank]]</f>
        <v>0</v>
      </c>
      <c r="E772" s="25">
        <f>Table1[[#This Row],[PVP For ADV]]</f>
        <v>0</v>
      </c>
      <c r="F772" s="25">
        <f>Table1[[#This Row],[STF Lead For ADV]]</f>
        <v>0</v>
      </c>
      <c r="G772" s="25" t="str">
        <f>IF(Table1[[#This Row],[LFC Still Needed For ADV]]&lt;0,"Yes","No")</f>
        <v>No</v>
      </c>
      <c r="H772">
        <f>Table1[[#This Row],[On Website]]</f>
        <v>0</v>
      </c>
      <c r="I772">
        <f>Table1[[#This Row],[Setup Team Speak]]</f>
        <v>0</v>
      </c>
      <c r="J772" s="26" t="str">
        <f>IF(AND(Table2[[#This Row],[STF for ADV]],Table2[[#This Row],[PVP For ADV]],Table2[[#This Row],[On Website]],Table2[[#This Row],[Setup Team Speak]]="Yes"),"Yes","No")</f>
        <v>No</v>
      </c>
    </row>
    <row r="773" spans="2:10">
      <c r="B773" s="24">
        <f>Table1[[#This Row],[Character name]]</f>
        <v>0</v>
      </c>
      <c r="C773" s="25">
        <f>Table1[[#This Row],[At Handle]]</f>
        <v>0</v>
      </c>
      <c r="D773" s="25">
        <f>Table1[[#This Row],[Fleet Rank]]</f>
        <v>0</v>
      </c>
      <c r="E773" s="25">
        <f>Table1[[#This Row],[PVP For ADV]]</f>
        <v>0</v>
      </c>
      <c r="F773" s="25">
        <f>Table1[[#This Row],[STF Lead For ADV]]</f>
        <v>0</v>
      </c>
      <c r="G773" s="25" t="str">
        <f>IF(Table1[[#This Row],[LFC Still Needed For ADV]]&lt;0,"Yes","No")</f>
        <v>No</v>
      </c>
      <c r="H773">
        <f>Table1[[#This Row],[On Website]]</f>
        <v>0</v>
      </c>
      <c r="I773">
        <f>Table1[[#This Row],[Setup Team Speak]]</f>
        <v>0</v>
      </c>
      <c r="J773" s="26" t="str">
        <f>IF(AND(Table2[[#This Row],[STF for ADV]],Table2[[#This Row],[PVP For ADV]],Table2[[#This Row],[On Website]],Table2[[#This Row],[Setup Team Speak]]="Yes"),"Yes","No")</f>
        <v>No</v>
      </c>
    </row>
    <row r="774" spans="2:10">
      <c r="B774" s="24">
        <f>Table1[[#This Row],[Character name]]</f>
        <v>0</v>
      </c>
      <c r="C774" s="25">
        <f>Table1[[#This Row],[At Handle]]</f>
        <v>0</v>
      </c>
      <c r="D774" s="25">
        <f>Table1[[#This Row],[Fleet Rank]]</f>
        <v>0</v>
      </c>
      <c r="E774" s="25">
        <f>Table1[[#This Row],[PVP For ADV]]</f>
        <v>0</v>
      </c>
      <c r="F774" s="25">
        <f>Table1[[#This Row],[STF Lead For ADV]]</f>
        <v>0</v>
      </c>
      <c r="G774" s="25" t="str">
        <f>IF(Table1[[#This Row],[LFC Still Needed For ADV]]&lt;0,"Yes","No")</f>
        <v>No</v>
      </c>
      <c r="H774">
        <f>Table1[[#This Row],[On Website]]</f>
        <v>0</v>
      </c>
      <c r="I774">
        <f>Table1[[#This Row],[Setup Team Speak]]</f>
        <v>0</v>
      </c>
      <c r="J774" s="26" t="str">
        <f>IF(AND(Table2[[#This Row],[STF for ADV]],Table2[[#This Row],[PVP For ADV]],Table2[[#This Row],[On Website]],Table2[[#This Row],[Setup Team Speak]]="Yes"),"Yes","No")</f>
        <v>No</v>
      </c>
    </row>
    <row r="775" spans="2:10">
      <c r="B775" s="24">
        <f>Table1[[#This Row],[Character name]]</f>
        <v>0</v>
      </c>
      <c r="C775" s="25">
        <f>Table1[[#This Row],[At Handle]]</f>
        <v>0</v>
      </c>
      <c r="D775" s="25">
        <f>Table1[[#This Row],[Fleet Rank]]</f>
        <v>0</v>
      </c>
      <c r="E775" s="25">
        <f>Table1[[#This Row],[PVP For ADV]]</f>
        <v>0</v>
      </c>
      <c r="F775" s="25">
        <f>Table1[[#This Row],[STF Lead For ADV]]</f>
        <v>0</v>
      </c>
      <c r="G775" s="25" t="str">
        <f>IF(Table1[[#This Row],[LFC Still Needed For ADV]]&lt;0,"Yes","No")</f>
        <v>No</v>
      </c>
      <c r="H775">
        <f>Table1[[#This Row],[On Website]]</f>
        <v>0</v>
      </c>
      <c r="I775">
        <f>Table1[[#This Row],[Setup Team Speak]]</f>
        <v>0</v>
      </c>
      <c r="J775" s="26" t="str">
        <f>IF(AND(Table2[[#This Row],[STF for ADV]],Table2[[#This Row],[PVP For ADV]],Table2[[#This Row],[On Website]],Table2[[#This Row],[Setup Team Speak]]="Yes"),"Yes","No")</f>
        <v>No</v>
      </c>
    </row>
    <row r="776" spans="2:10">
      <c r="B776" s="24">
        <f>Table1[[#This Row],[Character name]]</f>
        <v>0</v>
      </c>
      <c r="C776" s="25">
        <f>Table1[[#This Row],[At Handle]]</f>
        <v>0</v>
      </c>
      <c r="D776" s="25">
        <f>Table1[[#This Row],[Fleet Rank]]</f>
        <v>0</v>
      </c>
      <c r="E776" s="25">
        <f>Table1[[#This Row],[PVP For ADV]]</f>
        <v>0</v>
      </c>
      <c r="F776" s="25">
        <f>Table1[[#This Row],[STF Lead For ADV]]</f>
        <v>0</v>
      </c>
      <c r="G776" s="25" t="str">
        <f>IF(Table1[[#This Row],[LFC Still Needed For ADV]]&lt;0,"Yes","No")</f>
        <v>No</v>
      </c>
      <c r="H776">
        <f>Table1[[#This Row],[On Website]]</f>
        <v>0</v>
      </c>
      <c r="I776">
        <f>Table1[[#This Row],[Setup Team Speak]]</f>
        <v>0</v>
      </c>
      <c r="J776" s="26" t="str">
        <f>IF(AND(Table2[[#This Row],[STF for ADV]],Table2[[#This Row],[PVP For ADV]],Table2[[#This Row],[On Website]],Table2[[#This Row],[Setup Team Speak]]="Yes"),"Yes","No")</f>
        <v>No</v>
      </c>
    </row>
    <row r="777" spans="2:10">
      <c r="B777" s="24">
        <f>Table1[[#This Row],[Character name]]</f>
        <v>0</v>
      </c>
      <c r="C777" s="25">
        <f>Table1[[#This Row],[At Handle]]</f>
        <v>0</v>
      </c>
      <c r="D777" s="25">
        <f>Table1[[#This Row],[Fleet Rank]]</f>
        <v>0</v>
      </c>
      <c r="E777" s="25">
        <f>Table1[[#This Row],[PVP For ADV]]</f>
        <v>0</v>
      </c>
      <c r="F777" s="25">
        <f>Table1[[#This Row],[STF Lead For ADV]]</f>
        <v>0</v>
      </c>
      <c r="G777" s="25" t="str">
        <f>IF(Table1[[#This Row],[LFC Still Needed For ADV]]&lt;0,"Yes","No")</f>
        <v>No</v>
      </c>
      <c r="H777">
        <f>Table1[[#This Row],[On Website]]</f>
        <v>0</v>
      </c>
      <c r="I777">
        <f>Table1[[#This Row],[Setup Team Speak]]</f>
        <v>0</v>
      </c>
      <c r="J777" s="26" t="str">
        <f>IF(AND(Table2[[#This Row],[STF for ADV]],Table2[[#This Row],[PVP For ADV]],Table2[[#This Row],[On Website]],Table2[[#This Row],[Setup Team Speak]]="Yes"),"Yes","No")</f>
        <v>No</v>
      </c>
    </row>
    <row r="778" spans="2:10">
      <c r="B778" s="24">
        <f>Table1[[#This Row],[Character name]]</f>
        <v>0</v>
      </c>
      <c r="C778" s="25">
        <f>Table1[[#This Row],[At Handle]]</f>
        <v>0</v>
      </c>
      <c r="D778" s="25">
        <f>Table1[[#This Row],[Fleet Rank]]</f>
        <v>0</v>
      </c>
      <c r="E778" s="25">
        <f>Table1[[#This Row],[PVP For ADV]]</f>
        <v>0</v>
      </c>
      <c r="F778" s="25">
        <f>Table1[[#This Row],[STF Lead For ADV]]</f>
        <v>0</v>
      </c>
      <c r="G778" s="25" t="str">
        <f>IF(Table1[[#This Row],[LFC Still Needed For ADV]]&lt;0,"Yes","No")</f>
        <v>No</v>
      </c>
      <c r="H778">
        <f>Table1[[#This Row],[On Website]]</f>
        <v>0</v>
      </c>
      <c r="I778">
        <f>Table1[[#This Row],[Setup Team Speak]]</f>
        <v>0</v>
      </c>
      <c r="J778" s="26" t="str">
        <f>IF(AND(Table2[[#This Row],[STF for ADV]],Table2[[#This Row],[PVP For ADV]],Table2[[#This Row],[On Website]],Table2[[#This Row],[Setup Team Speak]]="Yes"),"Yes","No")</f>
        <v>No</v>
      </c>
    </row>
    <row r="779" spans="2:10">
      <c r="B779" s="24">
        <f>Table1[[#This Row],[Character name]]</f>
        <v>0</v>
      </c>
      <c r="C779" s="25">
        <f>Table1[[#This Row],[At Handle]]</f>
        <v>0</v>
      </c>
      <c r="D779" s="25">
        <f>Table1[[#This Row],[Fleet Rank]]</f>
        <v>0</v>
      </c>
      <c r="E779" s="25">
        <f>Table1[[#This Row],[PVP For ADV]]</f>
        <v>0</v>
      </c>
      <c r="F779" s="25">
        <f>Table1[[#This Row],[STF Lead For ADV]]</f>
        <v>0</v>
      </c>
      <c r="G779" s="25" t="str">
        <f>IF(Table1[[#This Row],[LFC Still Needed For ADV]]&lt;0,"Yes","No")</f>
        <v>No</v>
      </c>
      <c r="H779">
        <f>Table1[[#This Row],[On Website]]</f>
        <v>0</v>
      </c>
      <c r="I779">
        <f>Table1[[#This Row],[Setup Team Speak]]</f>
        <v>0</v>
      </c>
      <c r="J779" s="26" t="str">
        <f>IF(AND(Table2[[#This Row],[STF for ADV]],Table2[[#This Row],[PVP For ADV]],Table2[[#This Row],[On Website]],Table2[[#This Row],[Setup Team Speak]]="Yes"),"Yes","No")</f>
        <v>No</v>
      </c>
    </row>
    <row r="780" spans="2:10">
      <c r="B780" s="24">
        <f>Table1[[#This Row],[Character name]]</f>
        <v>0</v>
      </c>
      <c r="C780" s="25">
        <f>Table1[[#This Row],[At Handle]]</f>
        <v>0</v>
      </c>
      <c r="D780" s="25">
        <f>Table1[[#This Row],[Fleet Rank]]</f>
        <v>0</v>
      </c>
      <c r="E780" s="25">
        <f>Table1[[#This Row],[PVP For ADV]]</f>
        <v>0</v>
      </c>
      <c r="F780" s="25">
        <f>Table1[[#This Row],[STF Lead For ADV]]</f>
        <v>0</v>
      </c>
      <c r="G780" s="25" t="str">
        <f>IF(Table1[[#This Row],[LFC Still Needed For ADV]]&lt;0,"Yes","No")</f>
        <v>No</v>
      </c>
      <c r="H780">
        <f>Table1[[#This Row],[On Website]]</f>
        <v>0</v>
      </c>
      <c r="I780">
        <f>Table1[[#This Row],[Setup Team Speak]]</f>
        <v>0</v>
      </c>
      <c r="J780" s="26" t="str">
        <f>IF(AND(Table2[[#This Row],[STF for ADV]],Table2[[#This Row],[PVP For ADV]],Table2[[#This Row],[On Website]],Table2[[#This Row],[Setup Team Speak]]="Yes"),"Yes","No")</f>
        <v>No</v>
      </c>
    </row>
    <row r="781" spans="2:10">
      <c r="B781" s="24">
        <f>Table1[[#This Row],[Character name]]</f>
        <v>0</v>
      </c>
      <c r="C781" s="25">
        <f>Table1[[#This Row],[At Handle]]</f>
        <v>0</v>
      </c>
      <c r="D781" s="25">
        <f>Table1[[#This Row],[Fleet Rank]]</f>
        <v>0</v>
      </c>
      <c r="E781" s="25">
        <f>Table1[[#This Row],[PVP For ADV]]</f>
        <v>0</v>
      </c>
      <c r="F781" s="25">
        <f>Table1[[#This Row],[STF Lead For ADV]]</f>
        <v>0</v>
      </c>
      <c r="G781" s="25" t="str">
        <f>IF(Table1[[#This Row],[LFC Still Needed For ADV]]&lt;0,"Yes","No")</f>
        <v>No</v>
      </c>
      <c r="H781">
        <f>Table1[[#This Row],[On Website]]</f>
        <v>0</v>
      </c>
      <c r="I781">
        <f>Table1[[#This Row],[Setup Team Speak]]</f>
        <v>0</v>
      </c>
      <c r="J781" s="26" t="str">
        <f>IF(AND(Table2[[#This Row],[STF for ADV]],Table2[[#This Row],[PVP For ADV]],Table2[[#This Row],[On Website]],Table2[[#This Row],[Setup Team Speak]]="Yes"),"Yes","No")</f>
        <v>No</v>
      </c>
    </row>
    <row r="782" spans="2:10">
      <c r="B782" s="24">
        <f>Table1[[#This Row],[Character name]]</f>
        <v>0</v>
      </c>
      <c r="C782" s="25">
        <f>Table1[[#This Row],[At Handle]]</f>
        <v>0</v>
      </c>
      <c r="D782" s="25">
        <f>Table1[[#This Row],[Fleet Rank]]</f>
        <v>0</v>
      </c>
      <c r="E782" s="25">
        <f>Table1[[#This Row],[PVP For ADV]]</f>
        <v>0</v>
      </c>
      <c r="F782" s="25">
        <f>Table1[[#This Row],[STF Lead For ADV]]</f>
        <v>0</v>
      </c>
      <c r="G782" s="25" t="str">
        <f>IF(Table1[[#This Row],[LFC Still Needed For ADV]]&lt;0,"Yes","No")</f>
        <v>No</v>
      </c>
      <c r="H782">
        <f>Table1[[#This Row],[On Website]]</f>
        <v>0</v>
      </c>
      <c r="I782">
        <f>Table1[[#This Row],[Setup Team Speak]]</f>
        <v>0</v>
      </c>
      <c r="J782" s="26" t="str">
        <f>IF(AND(Table2[[#This Row],[STF for ADV]],Table2[[#This Row],[PVP For ADV]],Table2[[#This Row],[On Website]],Table2[[#This Row],[Setup Team Speak]]="Yes"),"Yes","No")</f>
        <v>No</v>
      </c>
    </row>
    <row r="783" spans="2:10">
      <c r="B783" s="24">
        <f>Table1[[#This Row],[Character name]]</f>
        <v>0</v>
      </c>
      <c r="C783" s="25">
        <f>Table1[[#This Row],[At Handle]]</f>
        <v>0</v>
      </c>
      <c r="D783" s="25">
        <f>Table1[[#This Row],[Fleet Rank]]</f>
        <v>0</v>
      </c>
      <c r="E783" s="25">
        <f>Table1[[#This Row],[PVP For ADV]]</f>
        <v>0</v>
      </c>
      <c r="F783" s="25">
        <f>Table1[[#This Row],[STF Lead For ADV]]</f>
        <v>0</v>
      </c>
      <c r="G783" s="25" t="str">
        <f>IF(Table1[[#This Row],[LFC Still Needed For ADV]]&lt;0,"Yes","No")</f>
        <v>No</v>
      </c>
      <c r="H783">
        <f>Table1[[#This Row],[On Website]]</f>
        <v>0</v>
      </c>
      <c r="I783">
        <f>Table1[[#This Row],[Setup Team Speak]]</f>
        <v>0</v>
      </c>
      <c r="J783" s="26" t="str">
        <f>IF(AND(Table2[[#This Row],[STF for ADV]],Table2[[#This Row],[PVP For ADV]],Table2[[#This Row],[On Website]],Table2[[#This Row],[Setup Team Speak]]="Yes"),"Yes","No")</f>
        <v>No</v>
      </c>
    </row>
    <row r="784" spans="2:10">
      <c r="B784" s="24">
        <f>Table1[[#This Row],[Character name]]</f>
        <v>0</v>
      </c>
      <c r="C784" s="25">
        <f>Table1[[#This Row],[At Handle]]</f>
        <v>0</v>
      </c>
      <c r="D784" s="25">
        <f>Table1[[#This Row],[Fleet Rank]]</f>
        <v>0</v>
      </c>
      <c r="E784" s="25">
        <f>Table1[[#This Row],[PVP For ADV]]</f>
        <v>0</v>
      </c>
      <c r="F784" s="25">
        <f>Table1[[#This Row],[STF Lead For ADV]]</f>
        <v>0</v>
      </c>
      <c r="G784" s="25" t="str">
        <f>IF(Table1[[#This Row],[LFC Still Needed For ADV]]&lt;0,"Yes","No")</f>
        <v>No</v>
      </c>
      <c r="H784">
        <f>Table1[[#This Row],[On Website]]</f>
        <v>0</v>
      </c>
      <c r="I784">
        <f>Table1[[#This Row],[Setup Team Speak]]</f>
        <v>0</v>
      </c>
      <c r="J784" s="26" t="str">
        <f>IF(AND(Table2[[#This Row],[STF for ADV]],Table2[[#This Row],[PVP For ADV]],Table2[[#This Row],[On Website]],Table2[[#This Row],[Setup Team Speak]]="Yes"),"Yes","No")</f>
        <v>No</v>
      </c>
    </row>
    <row r="785" spans="2:10">
      <c r="B785" s="24">
        <f>Table1[[#This Row],[Character name]]</f>
        <v>0</v>
      </c>
      <c r="C785" s="25">
        <f>Table1[[#This Row],[At Handle]]</f>
        <v>0</v>
      </c>
      <c r="D785" s="25">
        <f>Table1[[#This Row],[Fleet Rank]]</f>
        <v>0</v>
      </c>
      <c r="E785" s="25">
        <f>Table1[[#This Row],[PVP For ADV]]</f>
        <v>0</v>
      </c>
      <c r="F785" s="25">
        <f>Table1[[#This Row],[STF Lead For ADV]]</f>
        <v>0</v>
      </c>
      <c r="G785" s="25" t="str">
        <f>IF(Table1[[#This Row],[LFC Still Needed For ADV]]&lt;0,"Yes","No")</f>
        <v>No</v>
      </c>
      <c r="H785">
        <f>Table1[[#This Row],[On Website]]</f>
        <v>0</v>
      </c>
      <c r="I785">
        <f>Table1[[#This Row],[Setup Team Speak]]</f>
        <v>0</v>
      </c>
      <c r="J785" s="26" t="str">
        <f>IF(AND(Table2[[#This Row],[STF for ADV]],Table2[[#This Row],[PVP For ADV]],Table2[[#This Row],[On Website]],Table2[[#This Row],[Setup Team Speak]]="Yes"),"Yes","No")</f>
        <v>No</v>
      </c>
    </row>
    <row r="786" spans="2:10">
      <c r="B786" s="24">
        <f>Table1[[#This Row],[Character name]]</f>
        <v>0</v>
      </c>
      <c r="C786" s="25">
        <f>Table1[[#This Row],[At Handle]]</f>
        <v>0</v>
      </c>
      <c r="D786" s="25">
        <f>Table1[[#This Row],[Fleet Rank]]</f>
        <v>0</v>
      </c>
      <c r="E786" s="25">
        <f>Table1[[#This Row],[PVP For ADV]]</f>
        <v>0</v>
      </c>
      <c r="F786" s="25">
        <f>Table1[[#This Row],[STF Lead For ADV]]</f>
        <v>0</v>
      </c>
      <c r="G786" s="25" t="str">
        <f>IF(Table1[[#This Row],[LFC Still Needed For ADV]]&lt;0,"Yes","No")</f>
        <v>No</v>
      </c>
      <c r="H786">
        <f>Table1[[#This Row],[On Website]]</f>
        <v>0</v>
      </c>
      <c r="I786">
        <f>Table1[[#This Row],[Setup Team Speak]]</f>
        <v>0</v>
      </c>
      <c r="J786" s="26" t="str">
        <f>IF(AND(Table2[[#This Row],[STF for ADV]],Table2[[#This Row],[PVP For ADV]],Table2[[#This Row],[On Website]],Table2[[#This Row],[Setup Team Speak]]="Yes"),"Yes","No")</f>
        <v>No</v>
      </c>
    </row>
    <row r="787" spans="2:10">
      <c r="B787" s="24">
        <f>Table1[[#This Row],[Character name]]</f>
        <v>0</v>
      </c>
      <c r="C787" s="25">
        <f>Table1[[#This Row],[At Handle]]</f>
        <v>0</v>
      </c>
      <c r="D787" s="25">
        <f>Table1[[#This Row],[Fleet Rank]]</f>
        <v>0</v>
      </c>
      <c r="E787" s="25">
        <f>Table1[[#This Row],[PVP For ADV]]</f>
        <v>0</v>
      </c>
      <c r="F787" s="25">
        <f>Table1[[#This Row],[STF Lead For ADV]]</f>
        <v>0</v>
      </c>
      <c r="G787" s="25" t="str">
        <f>IF(Table1[[#This Row],[LFC Still Needed For ADV]]&lt;0,"Yes","No")</f>
        <v>No</v>
      </c>
      <c r="H787">
        <f>Table1[[#This Row],[On Website]]</f>
        <v>0</v>
      </c>
      <c r="I787">
        <f>Table1[[#This Row],[Setup Team Speak]]</f>
        <v>0</v>
      </c>
      <c r="J787" s="26" t="str">
        <f>IF(AND(Table2[[#This Row],[STF for ADV]],Table2[[#This Row],[PVP For ADV]],Table2[[#This Row],[On Website]],Table2[[#This Row],[Setup Team Speak]]="Yes"),"Yes","No")</f>
        <v>No</v>
      </c>
    </row>
    <row r="788" spans="2:10">
      <c r="B788" s="24">
        <f>Table1[[#This Row],[Character name]]</f>
        <v>0</v>
      </c>
      <c r="C788" s="25">
        <f>Table1[[#This Row],[At Handle]]</f>
        <v>0</v>
      </c>
      <c r="D788" s="25">
        <f>Table1[[#This Row],[Fleet Rank]]</f>
        <v>0</v>
      </c>
      <c r="E788" s="25">
        <f>Table1[[#This Row],[PVP For ADV]]</f>
        <v>0</v>
      </c>
      <c r="F788" s="25">
        <f>Table1[[#This Row],[STF Lead For ADV]]</f>
        <v>0</v>
      </c>
      <c r="G788" s="25" t="str">
        <f>IF(Table1[[#This Row],[LFC Still Needed For ADV]]&lt;0,"Yes","No")</f>
        <v>No</v>
      </c>
      <c r="H788">
        <f>Table1[[#This Row],[On Website]]</f>
        <v>0</v>
      </c>
      <c r="I788">
        <f>Table1[[#This Row],[Setup Team Speak]]</f>
        <v>0</v>
      </c>
      <c r="J788" s="26" t="str">
        <f>IF(AND(Table2[[#This Row],[STF for ADV]],Table2[[#This Row],[PVP For ADV]],Table2[[#This Row],[On Website]],Table2[[#This Row],[Setup Team Speak]]="Yes"),"Yes","No")</f>
        <v>No</v>
      </c>
    </row>
    <row r="789" spans="2:10">
      <c r="B789" s="24">
        <f>Table1[[#This Row],[Character name]]</f>
        <v>0</v>
      </c>
      <c r="C789" s="25">
        <f>Table1[[#This Row],[At Handle]]</f>
        <v>0</v>
      </c>
      <c r="D789" s="25">
        <f>Table1[[#This Row],[Fleet Rank]]</f>
        <v>0</v>
      </c>
      <c r="E789" s="25">
        <f>Table1[[#This Row],[PVP For ADV]]</f>
        <v>0</v>
      </c>
      <c r="F789" s="25">
        <f>Table1[[#This Row],[STF Lead For ADV]]</f>
        <v>0</v>
      </c>
      <c r="G789" s="25" t="str">
        <f>IF(Table1[[#This Row],[LFC Still Needed For ADV]]&lt;0,"Yes","No")</f>
        <v>No</v>
      </c>
      <c r="H789">
        <f>Table1[[#This Row],[On Website]]</f>
        <v>0</v>
      </c>
      <c r="I789">
        <f>Table1[[#This Row],[Setup Team Speak]]</f>
        <v>0</v>
      </c>
      <c r="J789" s="26" t="str">
        <f>IF(AND(Table2[[#This Row],[STF for ADV]],Table2[[#This Row],[PVP For ADV]],Table2[[#This Row],[On Website]],Table2[[#This Row],[Setup Team Speak]]="Yes"),"Yes","No")</f>
        <v>No</v>
      </c>
    </row>
    <row r="790" spans="2:10">
      <c r="B790" s="24">
        <f>Table1[[#This Row],[Character name]]</f>
        <v>0</v>
      </c>
      <c r="C790" s="25">
        <f>Table1[[#This Row],[At Handle]]</f>
        <v>0</v>
      </c>
      <c r="D790" s="25">
        <f>Table1[[#This Row],[Fleet Rank]]</f>
        <v>0</v>
      </c>
      <c r="E790" s="25">
        <f>Table1[[#This Row],[PVP For ADV]]</f>
        <v>0</v>
      </c>
      <c r="F790" s="25">
        <f>Table1[[#This Row],[STF Lead For ADV]]</f>
        <v>0</v>
      </c>
      <c r="G790" s="25" t="str">
        <f>IF(Table1[[#This Row],[LFC Still Needed For ADV]]&lt;0,"Yes","No")</f>
        <v>No</v>
      </c>
      <c r="H790">
        <f>Table1[[#This Row],[On Website]]</f>
        <v>0</v>
      </c>
      <c r="I790">
        <f>Table1[[#This Row],[Setup Team Speak]]</f>
        <v>0</v>
      </c>
      <c r="J790" s="26" t="str">
        <f>IF(AND(Table2[[#This Row],[STF for ADV]],Table2[[#This Row],[PVP For ADV]],Table2[[#This Row],[On Website]],Table2[[#This Row],[Setup Team Speak]]="Yes"),"Yes","No")</f>
        <v>No</v>
      </c>
    </row>
    <row r="791" spans="2:10">
      <c r="B791" s="24">
        <f>Table1[[#This Row],[Character name]]</f>
        <v>0</v>
      </c>
      <c r="C791" s="25">
        <f>Table1[[#This Row],[At Handle]]</f>
        <v>0</v>
      </c>
      <c r="D791" s="25">
        <f>Table1[[#This Row],[Fleet Rank]]</f>
        <v>0</v>
      </c>
      <c r="E791" s="25">
        <f>Table1[[#This Row],[PVP For ADV]]</f>
        <v>0</v>
      </c>
      <c r="F791" s="25">
        <f>Table1[[#This Row],[STF Lead For ADV]]</f>
        <v>0</v>
      </c>
      <c r="G791" s="25" t="str">
        <f>IF(Table1[[#This Row],[LFC Still Needed For ADV]]&lt;0,"Yes","No")</f>
        <v>No</v>
      </c>
      <c r="H791">
        <f>Table1[[#This Row],[On Website]]</f>
        <v>0</v>
      </c>
      <c r="I791">
        <f>Table1[[#This Row],[Setup Team Speak]]</f>
        <v>0</v>
      </c>
      <c r="J791" s="26" t="str">
        <f>IF(AND(Table2[[#This Row],[STF for ADV]],Table2[[#This Row],[PVP For ADV]],Table2[[#This Row],[On Website]],Table2[[#This Row],[Setup Team Speak]]="Yes"),"Yes","No")</f>
        <v>No</v>
      </c>
    </row>
    <row r="792" spans="2:10">
      <c r="B792" s="24">
        <f>Table1[[#This Row],[Character name]]</f>
        <v>0</v>
      </c>
      <c r="C792" s="25">
        <f>Table1[[#This Row],[At Handle]]</f>
        <v>0</v>
      </c>
      <c r="D792" s="25">
        <f>Table1[[#This Row],[Fleet Rank]]</f>
        <v>0</v>
      </c>
      <c r="E792" s="25">
        <f>Table1[[#This Row],[PVP For ADV]]</f>
        <v>0</v>
      </c>
      <c r="F792" s="25">
        <f>Table1[[#This Row],[STF Lead For ADV]]</f>
        <v>0</v>
      </c>
      <c r="G792" s="25" t="str">
        <f>IF(Table1[[#This Row],[LFC Still Needed For ADV]]&lt;0,"Yes","No")</f>
        <v>No</v>
      </c>
      <c r="H792">
        <f>Table1[[#This Row],[On Website]]</f>
        <v>0</v>
      </c>
      <c r="I792">
        <f>Table1[[#This Row],[Setup Team Speak]]</f>
        <v>0</v>
      </c>
      <c r="J792" s="26" t="str">
        <f>IF(AND(Table2[[#This Row],[STF for ADV]],Table2[[#This Row],[PVP For ADV]],Table2[[#This Row],[On Website]],Table2[[#This Row],[Setup Team Speak]]="Yes"),"Yes","No")</f>
        <v>No</v>
      </c>
    </row>
    <row r="793" spans="2:10">
      <c r="B793" s="24">
        <f>Table1[[#This Row],[Character name]]</f>
        <v>0</v>
      </c>
      <c r="C793" s="25">
        <f>Table1[[#This Row],[At Handle]]</f>
        <v>0</v>
      </c>
      <c r="D793" s="25">
        <f>Table1[[#This Row],[Fleet Rank]]</f>
        <v>0</v>
      </c>
      <c r="E793" s="25">
        <f>Table1[[#This Row],[PVP For ADV]]</f>
        <v>0</v>
      </c>
      <c r="F793" s="25">
        <f>Table1[[#This Row],[STF Lead For ADV]]</f>
        <v>0</v>
      </c>
      <c r="G793" s="25" t="str">
        <f>IF(Table1[[#This Row],[LFC Still Needed For ADV]]&lt;0,"Yes","No")</f>
        <v>No</v>
      </c>
      <c r="H793">
        <f>Table1[[#This Row],[On Website]]</f>
        <v>0</v>
      </c>
      <c r="I793">
        <f>Table1[[#This Row],[Setup Team Speak]]</f>
        <v>0</v>
      </c>
      <c r="J793" s="26" t="str">
        <f>IF(AND(Table2[[#This Row],[STF for ADV]],Table2[[#This Row],[PVP For ADV]],Table2[[#This Row],[On Website]],Table2[[#This Row],[Setup Team Speak]]="Yes"),"Yes","No")</f>
        <v>No</v>
      </c>
    </row>
    <row r="794" spans="2:10">
      <c r="B794" s="24">
        <f>Table1[[#This Row],[Character name]]</f>
        <v>0</v>
      </c>
      <c r="C794" s="25">
        <f>Table1[[#This Row],[At Handle]]</f>
        <v>0</v>
      </c>
      <c r="D794" s="25">
        <f>Table1[[#This Row],[Fleet Rank]]</f>
        <v>0</v>
      </c>
      <c r="E794" s="25">
        <f>Table1[[#This Row],[PVP For ADV]]</f>
        <v>0</v>
      </c>
      <c r="F794" s="25">
        <f>Table1[[#This Row],[STF Lead For ADV]]</f>
        <v>0</v>
      </c>
      <c r="G794" s="25" t="str">
        <f>IF(Table1[[#This Row],[LFC Still Needed For ADV]]&lt;0,"Yes","No")</f>
        <v>No</v>
      </c>
      <c r="H794">
        <f>Table1[[#This Row],[On Website]]</f>
        <v>0</v>
      </c>
      <c r="I794">
        <f>Table1[[#This Row],[Setup Team Speak]]</f>
        <v>0</v>
      </c>
      <c r="J794" s="26" t="str">
        <f>IF(AND(Table2[[#This Row],[STF for ADV]],Table2[[#This Row],[PVP For ADV]],Table2[[#This Row],[On Website]],Table2[[#This Row],[Setup Team Speak]]="Yes"),"Yes","No")</f>
        <v>No</v>
      </c>
    </row>
    <row r="795" spans="2:10">
      <c r="B795" s="24">
        <f>Table1[[#This Row],[Character name]]</f>
        <v>0</v>
      </c>
      <c r="C795" s="25">
        <f>Table1[[#This Row],[At Handle]]</f>
        <v>0</v>
      </c>
      <c r="D795" s="25">
        <f>Table1[[#This Row],[Fleet Rank]]</f>
        <v>0</v>
      </c>
      <c r="E795" s="25">
        <f>Table1[[#This Row],[PVP For ADV]]</f>
        <v>0</v>
      </c>
      <c r="F795" s="25">
        <f>Table1[[#This Row],[STF Lead For ADV]]</f>
        <v>0</v>
      </c>
      <c r="G795" s="25" t="str">
        <f>IF(Table1[[#This Row],[LFC Still Needed For ADV]]&lt;0,"Yes","No")</f>
        <v>No</v>
      </c>
      <c r="H795">
        <f>Table1[[#This Row],[On Website]]</f>
        <v>0</v>
      </c>
      <c r="I795">
        <f>Table1[[#This Row],[Setup Team Speak]]</f>
        <v>0</v>
      </c>
      <c r="J795" s="26" t="str">
        <f>IF(AND(Table2[[#This Row],[STF for ADV]],Table2[[#This Row],[PVP For ADV]],Table2[[#This Row],[On Website]],Table2[[#This Row],[Setup Team Speak]]="Yes"),"Yes","No")</f>
        <v>No</v>
      </c>
    </row>
    <row r="796" spans="2:10">
      <c r="B796" s="24">
        <f>Table1[[#This Row],[Character name]]</f>
        <v>0</v>
      </c>
      <c r="C796" s="25">
        <f>Table1[[#This Row],[At Handle]]</f>
        <v>0</v>
      </c>
      <c r="D796" s="25">
        <f>Table1[[#This Row],[Fleet Rank]]</f>
        <v>0</v>
      </c>
      <c r="E796" s="25">
        <f>Table1[[#This Row],[PVP For ADV]]</f>
        <v>0</v>
      </c>
      <c r="F796" s="25">
        <f>Table1[[#This Row],[STF Lead For ADV]]</f>
        <v>0</v>
      </c>
      <c r="G796" s="25" t="str">
        <f>IF(Table1[[#This Row],[LFC Still Needed For ADV]]&lt;0,"Yes","No")</f>
        <v>No</v>
      </c>
      <c r="H796">
        <f>Table1[[#This Row],[On Website]]</f>
        <v>0</v>
      </c>
      <c r="I796">
        <f>Table1[[#This Row],[Setup Team Speak]]</f>
        <v>0</v>
      </c>
      <c r="J796" s="26" t="str">
        <f>IF(AND(Table2[[#This Row],[STF for ADV]],Table2[[#This Row],[PVP For ADV]],Table2[[#This Row],[On Website]],Table2[[#This Row],[Setup Team Speak]]="Yes"),"Yes","No")</f>
        <v>No</v>
      </c>
    </row>
    <row r="797" spans="2:10">
      <c r="B797" s="24">
        <f>Table1[[#This Row],[Character name]]</f>
        <v>0</v>
      </c>
      <c r="C797" s="25">
        <f>Table1[[#This Row],[At Handle]]</f>
        <v>0</v>
      </c>
      <c r="D797" s="25">
        <f>Table1[[#This Row],[Fleet Rank]]</f>
        <v>0</v>
      </c>
      <c r="E797" s="25">
        <f>Table1[[#This Row],[PVP For ADV]]</f>
        <v>0</v>
      </c>
      <c r="F797" s="25">
        <f>Table1[[#This Row],[STF Lead For ADV]]</f>
        <v>0</v>
      </c>
      <c r="G797" s="25" t="str">
        <f>IF(Table1[[#This Row],[LFC Still Needed For ADV]]&lt;0,"Yes","No")</f>
        <v>No</v>
      </c>
      <c r="H797">
        <f>Table1[[#This Row],[On Website]]</f>
        <v>0</v>
      </c>
      <c r="I797">
        <f>Table1[[#This Row],[Setup Team Speak]]</f>
        <v>0</v>
      </c>
      <c r="J797" s="26" t="str">
        <f>IF(AND(Table2[[#This Row],[STF for ADV]],Table2[[#This Row],[PVP For ADV]],Table2[[#This Row],[On Website]],Table2[[#This Row],[Setup Team Speak]]="Yes"),"Yes","No")</f>
        <v>No</v>
      </c>
    </row>
    <row r="798" spans="2:10">
      <c r="B798" s="24">
        <f>Table1[[#This Row],[Character name]]</f>
        <v>0</v>
      </c>
      <c r="C798" s="25">
        <f>Table1[[#This Row],[At Handle]]</f>
        <v>0</v>
      </c>
      <c r="D798" s="25">
        <f>Table1[[#This Row],[Fleet Rank]]</f>
        <v>0</v>
      </c>
      <c r="E798" s="25">
        <f>Table1[[#This Row],[PVP For ADV]]</f>
        <v>0</v>
      </c>
      <c r="F798" s="25">
        <f>Table1[[#This Row],[STF Lead For ADV]]</f>
        <v>0</v>
      </c>
      <c r="G798" s="25" t="str">
        <f>IF(Table1[[#This Row],[LFC Still Needed For ADV]]&lt;0,"Yes","No")</f>
        <v>No</v>
      </c>
      <c r="H798">
        <f>Table1[[#This Row],[On Website]]</f>
        <v>0</v>
      </c>
      <c r="I798">
        <f>Table1[[#This Row],[Setup Team Speak]]</f>
        <v>0</v>
      </c>
      <c r="J798" s="26" t="str">
        <f>IF(AND(Table2[[#This Row],[STF for ADV]],Table2[[#This Row],[PVP For ADV]],Table2[[#This Row],[On Website]],Table2[[#This Row],[Setup Team Speak]]="Yes"),"Yes","No")</f>
        <v>No</v>
      </c>
    </row>
    <row r="799" spans="2:10">
      <c r="B799" s="24">
        <f>Table1[[#This Row],[Character name]]</f>
        <v>0</v>
      </c>
      <c r="C799" s="25">
        <f>Table1[[#This Row],[At Handle]]</f>
        <v>0</v>
      </c>
      <c r="D799" s="25">
        <f>Table1[[#This Row],[Fleet Rank]]</f>
        <v>0</v>
      </c>
      <c r="E799" s="25">
        <f>Table1[[#This Row],[PVP For ADV]]</f>
        <v>0</v>
      </c>
      <c r="F799" s="25">
        <f>Table1[[#This Row],[STF Lead For ADV]]</f>
        <v>0</v>
      </c>
      <c r="G799" s="25" t="str">
        <f>IF(Table1[[#This Row],[LFC Still Needed For ADV]]&lt;0,"Yes","No")</f>
        <v>No</v>
      </c>
      <c r="H799">
        <f>Table1[[#This Row],[On Website]]</f>
        <v>0</v>
      </c>
      <c r="I799">
        <f>Table1[[#This Row],[Setup Team Speak]]</f>
        <v>0</v>
      </c>
      <c r="J799" s="26" t="str">
        <f>IF(AND(Table2[[#This Row],[STF for ADV]],Table2[[#This Row],[PVP For ADV]],Table2[[#This Row],[On Website]],Table2[[#This Row],[Setup Team Speak]]="Yes"),"Yes","No")</f>
        <v>No</v>
      </c>
    </row>
    <row r="800" spans="2:10">
      <c r="B800" s="24">
        <f>Table1[[#This Row],[Character name]]</f>
        <v>0</v>
      </c>
      <c r="C800" s="25">
        <f>Table1[[#This Row],[At Handle]]</f>
        <v>0</v>
      </c>
      <c r="D800" s="25">
        <f>Table1[[#This Row],[Fleet Rank]]</f>
        <v>0</v>
      </c>
      <c r="E800" s="25">
        <f>Table1[[#This Row],[PVP For ADV]]</f>
        <v>0</v>
      </c>
      <c r="F800" s="25">
        <f>Table1[[#This Row],[STF Lead For ADV]]</f>
        <v>0</v>
      </c>
      <c r="G800" s="25" t="str">
        <f>IF(Table1[[#This Row],[LFC Still Needed For ADV]]&lt;0,"Yes","No")</f>
        <v>No</v>
      </c>
      <c r="H800">
        <f>Table1[[#This Row],[On Website]]</f>
        <v>0</v>
      </c>
      <c r="I800">
        <f>Table1[[#This Row],[Setup Team Speak]]</f>
        <v>0</v>
      </c>
      <c r="J800" s="26" t="str">
        <f>IF(AND(Table2[[#This Row],[STF for ADV]],Table2[[#This Row],[PVP For ADV]],Table2[[#This Row],[On Website]],Table2[[#This Row],[Setup Team Speak]]="Yes"),"Yes","No")</f>
        <v>No</v>
      </c>
    </row>
    <row r="801" spans="2:10">
      <c r="B801" s="24">
        <f>Table1[[#This Row],[Character name]]</f>
        <v>0</v>
      </c>
      <c r="C801" s="25">
        <f>Table1[[#This Row],[At Handle]]</f>
        <v>0</v>
      </c>
      <c r="D801" s="25">
        <f>Table1[[#This Row],[Fleet Rank]]</f>
        <v>0</v>
      </c>
      <c r="E801" s="25">
        <f>Table1[[#This Row],[PVP For ADV]]</f>
        <v>0</v>
      </c>
      <c r="F801" s="25">
        <f>Table1[[#This Row],[STF Lead For ADV]]</f>
        <v>0</v>
      </c>
      <c r="G801" s="25" t="str">
        <f>IF(Table1[[#This Row],[LFC Still Needed For ADV]]&lt;0,"Yes","No")</f>
        <v>No</v>
      </c>
      <c r="H801">
        <f>Table1[[#This Row],[On Website]]</f>
        <v>0</v>
      </c>
      <c r="I801">
        <f>Table1[[#This Row],[Setup Team Speak]]</f>
        <v>0</v>
      </c>
      <c r="J801" s="26" t="str">
        <f>IF(AND(Table2[[#This Row],[STF for ADV]],Table2[[#This Row],[PVP For ADV]],Table2[[#This Row],[On Website]],Table2[[#This Row],[Setup Team Speak]]="Yes"),"Yes","No")</f>
        <v>No</v>
      </c>
    </row>
    <row r="802" spans="2:10">
      <c r="B802" s="24">
        <f>Table1[[#This Row],[Character name]]</f>
        <v>0</v>
      </c>
      <c r="C802" s="25">
        <f>Table1[[#This Row],[At Handle]]</f>
        <v>0</v>
      </c>
      <c r="D802" s="25">
        <f>Table1[[#This Row],[Fleet Rank]]</f>
        <v>0</v>
      </c>
      <c r="E802" s="25">
        <f>Table1[[#This Row],[PVP For ADV]]</f>
        <v>0</v>
      </c>
      <c r="F802" s="25">
        <f>Table1[[#This Row],[STF Lead For ADV]]</f>
        <v>0</v>
      </c>
      <c r="G802" s="25" t="str">
        <f>IF(Table1[[#This Row],[LFC Still Needed For ADV]]&lt;0,"Yes","No")</f>
        <v>No</v>
      </c>
      <c r="H802">
        <f>Table1[[#This Row],[On Website]]</f>
        <v>0</v>
      </c>
      <c r="I802">
        <f>Table1[[#This Row],[Setup Team Speak]]</f>
        <v>0</v>
      </c>
      <c r="J802" s="26" t="str">
        <f>IF(AND(Table2[[#This Row],[STF for ADV]],Table2[[#This Row],[PVP For ADV]],Table2[[#This Row],[On Website]],Table2[[#This Row],[Setup Team Speak]]="Yes"),"Yes","No")</f>
        <v>No</v>
      </c>
    </row>
    <row r="803" spans="2:10">
      <c r="B803" s="24">
        <f>Table1[[#This Row],[Character name]]</f>
        <v>0</v>
      </c>
      <c r="C803" s="25">
        <f>Table1[[#This Row],[At Handle]]</f>
        <v>0</v>
      </c>
      <c r="D803" s="25">
        <f>Table1[[#This Row],[Fleet Rank]]</f>
        <v>0</v>
      </c>
      <c r="E803" s="25">
        <f>Table1[[#This Row],[PVP For ADV]]</f>
        <v>0</v>
      </c>
      <c r="F803" s="25">
        <f>Table1[[#This Row],[STF Lead For ADV]]</f>
        <v>0</v>
      </c>
      <c r="G803" s="25" t="str">
        <f>IF(Table1[[#This Row],[LFC Still Needed For ADV]]&lt;0,"Yes","No")</f>
        <v>No</v>
      </c>
      <c r="H803">
        <f>Table1[[#This Row],[On Website]]</f>
        <v>0</v>
      </c>
      <c r="I803">
        <f>Table1[[#This Row],[Setup Team Speak]]</f>
        <v>0</v>
      </c>
      <c r="J803" s="26" t="str">
        <f>IF(AND(Table2[[#This Row],[STF for ADV]],Table2[[#This Row],[PVP For ADV]],Table2[[#This Row],[On Website]],Table2[[#This Row],[Setup Team Speak]]="Yes"),"Yes","No")</f>
        <v>No</v>
      </c>
    </row>
    <row r="804" spans="2:10">
      <c r="B804" s="24">
        <f>Table1[[#This Row],[Character name]]</f>
        <v>0</v>
      </c>
      <c r="C804" s="25">
        <f>Table1[[#This Row],[At Handle]]</f>
        <v>0</v>
      </c>
      <c r="D804" s="25">
        <f>Table1[[#This Row],[Fleet Rank]]</f>
        <v>0</v>
      </c>
      <c r="E804" s="25">
        <f>Table1[[#This Row],[PVP For ADV]]</f>
        <v>0</v>
      </c>
      <c r="F804" s="25">
        <f>Table1[[#This Row],[STF Lead For ADV]]</f>
        <v>0</v>
      </c>
      <c r="G804" s="25" t="str">
        <f>IF(Table1[[#This Row],[LFC Still Needed For ADV]]&lt;0,"Yes","No")</f>
        <v>No</v>
      </c>
      <c r="H804">
        <f>Table1[[#This Row],[On Website]]</f>
        <v>0</v>
      </c>
      <c r="I804">
        <f>Table1[[#This Row],[Setup Team Speak]]</f>
        <v>0</v>
      </c>
      <c r="J804" s="26" t="str">
        <f>IF(AND(Table2[[#This Row],[STF for ADV]],Table2[[#This Row],[PVP For ADV]],Table2[[#This Row],[On Website]],Table2[[#This Row],[Setup Team Speak]]="Yes"),"Yes","No")</f>
        <v>No</v>
      </c>
    </row>
    <row r="805" spans="2:10">
      <c r="B805" s="24">
        <f>Table1[[#This Row],[Character name]]</f>
        <v>0</v>
      </c>
      <c r="C805" s="25">
        <f>Table1[[#This Row],[At Handle]]</f>
        <v>0</v>
      </c>
      <c r="D805" s="25">
        <f>Table1[[#This Row],[Fleet Rank]]</f>
        <v>0</v>
      </c>
      <c r="E805" s="25">
        <f>Table1[[#This Row],[PVP For ADV]]</f>
        <v>0</v>
      </c>
      <c r="F805" s="25">
        <f>Table1[[#This Row],[STF Lead For ADV]]</f>
        <v>0</v>
      </c>
      <c r="G805" s="25" t="str">
        <f>IF(Table1[[#This Row],[LFC Still Needed For ADV]]&lt;0,"Yes","No")</f>
        <v>No</v>
      </c>
      <c r="H805">
        <f>Table1[[#This Row],[On Website]]</f>
        <v>0</v>
      </c>
      <c r="I805">
        <f>Table1[[#This Row],[Setup Team Speak]]</f>
        <v>0</v>
      </c>
      <c r="J805" s="26" t="str">
        <f>IF(AND(Table2[[#This Row],[STF for ADV]],Table2[[#This Row],[PVP For ADV]],Table2[[#This Row],[On Website]],Table2[[#This Row],[Setup Team Speak]]="Yes"),"Yes","No")</f>
        <v>No</v>
      </c>
    </row>
    <row r="806" spans="2:10">
      <c r="B806" s="24">
        <f>Table1[[#This Row],[Character name]]</f>
        <v>0</v>
      </c>
      <c r="C806" s="25">
        <f>Table1[[#This Row],[At Handle]]</f>
        <v>0</v>
      </c>
      <c r="D806" s="25">
        <f>Table1[[#This Row],[Fleet Rank]]</f>
        <v>0</v>
      </c>
      <c r="E806" s="25">
        <f>Table1[[#This Row],[PVP For ADV]]</f>
        <v>0</v>
      </c>
      <c r="F806" s="25">
        <f>Table1[[#This Row],[STF Lead For ADV]]</f>
        <v>0</v>
      </c>
      <c r="G806" s="25" t="str">
        <f>IF(Table1[[#This Row],[LFC Still Needed For ADV]]&lt;0,"Yes","No")</f>
        <v>No</v>
      </c>
      <c r="H806">
        <f>Table1[[#This Row],[On Website]]</f>
        <v>0</v>
      </c>
      <c r="I806">
        <f>Table1[[#This Row],[Setup Team Speak]]</f>
        <v>0</v>
      </c>
      <c r="J806" s="26" t="str">
        <f>IF(AND(Table2[[#This Row],[STF for ADV]],Table2[[#This Row],[PVP For ADV]],Table2[[#This Row],[On Website]],Table2[[#This Row],[Setup Team Speak]]="Yes"),"Yes","No")</f>
        <v>No</v>
      </c>
    </row>
    <row r="807" spans="2:10">
      <c r="B807" s="24">
        <f>Table1[[#This Row],[Character name]]</f>
        <v>0</v>
      </c>
      <c r="C807" s="25">
        <f>Table1[[#This Row],[At Handle]]</f>
        <v>0</v>
      </c>
      <c r="D807" s="25">
        <f>Table1[[#This Row],[Fleet Rank]]</f>
        <v>0</v>
      </c>
      <c r="E807" s="25">
        <f>Table1[[#This Row],[PVP For ADV]]</f>
        <v>0</v>
      </c>
      <c r="F807" s="25">
        <f>Table1[[#This Row],[STF Lead For ADV]]</f>
        <v>0</v>
      </c>
      <c r="G807" s="25" t="str">
        <f>IF(Table1[[#This Row],[LFC Still Needed For ADV]]&lt;0,"Yes","No")</f>
        <v>No</v>
      </c>
      <c r="H807">
        <f>Table1[[#This Row],[On Website]]</f>
        <v>0</v>
      </c>
      <c r="I807">
        <f>Table1[[#This Row],[Setup Team Speak]]</f>
        <v>0</v>
      </c>
      <c r="J807" s="26" t="str">
        <f>IF(AND(Table2[[#This Row],[STF for ADV]],Table2[[#This Row],[PVP For ADV]],Table2[[#This Row],[On Website]],Table2[[#This Row],[Setup Team Speak]]="Yes"),"Yes","No")</f>
        <v>No</v>
      </c>
    </row>
    <row r="808" spans="2:10">
      <c r="B808" s="24">
        <f>Table1[[#This Row],[Character name]]</f>
        <v>0</v>
      </c>
      <c r="C808" s="25">
        <f>Table1[[#This Row],[At Handle]]</f>
        <v>0</v>
      </c>
      <c r="D808" s="25">
        <f>Table1[[#This Row],[Fleet Rank]]</f>
        <v>0</v>
      </c>
      <c r="E808" s="25">
        <f>Table1[[#This Row],[PVP For ADV]]</f>
        <v>0</v>
      </c>
      <c r="F808" s="25">
        <f>Table1[[#This Row],[STF Lead For ADV]]</f>
        <v>0</v>
      </c>
      <c r="G808" s="25" t="str">
        <f>IF(Table1[[#This Row],[LFC Still Needed For ADV]]&lt;0,"Yes","No")</f>
        <v>No</v>
      </c>
      <c r="H808">
        <f>Table1[[#This Row],[On Website]]</f>
        <v>0</v>
      </c>
      <c r="I808">
        <f>Table1[[#This Row],[Setup Team Speak]]</f>
        <v>0</v>
      </c>
      <c r="J808" s="26" t="str">
        <f>IF(AND(Table2[[#This Row],[STF for ADV]],Table2[[#This Row],[PVP For ADV]],Table2[[#This Row],[On Website]],Table2[[#This Row],[Setup Team Speak]]="Yes"),"Yes","No")</f>
        <v>No</v>
      </c>
    </row>
    <row r="809" spans="2:10">
      <c r="B809" s="24">
        <f>Table1[[#This Row],[Character name]]</f>
        <v>0</v>
      </c>
      <c r="C809" s="25">
        <f>Table1[[#This Row],[At Handle]]</f>
        <v>0</v>
      </c>
      <c r="D809" s="25">
        <f>Table1[[#This Row],[Fleet Rank]]</f>
        <v>0</v>
      </c>
      <c r="E809" s="25">
        <f>Table1[[#This Row],[PVP For ADV]]</f>
        <v>0</v>
      </c>
      <c r="F809" s="25">
        <f>Table1[[#This Row],[STF Lead For ADV]]</f>
        <v>0</v>
      </c>
      <c r="G809" s="25" t="str">
        <f>IF(Table1[[#This Row],[LFC Still Needed For ADV]]&lt;0,"Yes","No")</f>
        <v>No</v>
      </c>
      <c r="H809">
        <f>Table1[[#This Row],[On Website]]</f>
        <v>0</v>
      </c>
      <c r="I809">
        <f>Table1[[#This Row],[Setup Team Speak]]</f>
        <v>0</v>
      </c>
      <c r="J809" s="26" t="str">
        <f>IF(AND(Table2[[#This Row],[STF for ADV]],Table2[[#This Row],[PVP For ADV]],Table2[[#This Row],[On Website]],Table2[[#This Row],[Setup Team Speak]]="Yes"),"Yes","No")</f>
        <v>No</v>
      </c>
    </row>
    <row r="810" spans="2:10">
      <c r="B810" s="24">
        <f>Table1[[#This Row],[Character name]]</f>
        <v>0</v>
      </c>
      <c r="C810" s="25">
        <f>Table1[[#This Row],[At Handle]]</f>
        <v>0</v>
      </c>
      <c r="D810" s="25">
        <f>Table1[[#This Row],[Fleet Rank]]</f>
        <v>0</v>
      </c>
      <c r="E810" s="25">
        <f>Table1[[#This Row],[PVP For ADV]]</f>
        <v>0</v>
      </c>
      <c r="F810" s="25">
        <f>Table1[[#This Row],[STF Lead For ADV]]</f>
        <v>0</v>
      </c>
      <c r="G810" s="25" t="str">
        <f>IF(Table1[[#This Row],[LFC Still Needed For ADV]]&lt;0,"Yes","No")</f>
        <v>No</v>
      </c>
      <c r="H810">
        <f>Table1[[#This Row],[On Website]]</f>
        <v>0</v>
      </c>
      <c r="I810">
        <f>Table1[[#This Row],[Setup Team Speak]]</f>
        <v>0</v>
      </c>
      <c r="J810" s="26" t="str">
        <f>IF(AND(Table2[[#This Row],[STF for ADV]],Table2[[#This Row],[PVP For ADV]],Table2[[#This Row],[On Website]],Table2[[#This Row],[Setup Team Speak]]="Yes"),"Yes","No")</f>
        <v>No</v>
      </c>
    </row>
    <row r="811" spans="2:10">
      <c r="B811" s="24">
        <f>Table1[[#This Row],[Character name]]</f>
        <v>0</v>
      </c>
      <c r="C811" s="25">
        <f>Table1[[#This Row],[At Handle]]</f>
        <v>0</v>
      </c>
      <c r="D811" s="25">
        <f>Table1[[#This Row],[Fleet Rank]]</f>
        <v>0</v>
      </c>
      <c r="E811" s="25">
        <f>Table1[[#This Row],[PVP For ADV]]</f>
        <v>0</v>
      </c>
      <c r="F811" s="25">
        <f>Table1[[#This Row],[STF Lead For ADV]]</f>
        <v>0</v>
      </c>
      <c r="G811" s="25" t="str">
        <f>IF(Table1[[#This Row],[LFC Still Needed For ADV]]&lt;0,"Yes","No")</f>
        <v>No</v>
      </c>
      <c r="H811">
        <f>Table1[[#This Row],[On Website]]</f>
        <v>0</v>
      </c>
      <c r="I811">
        <f>Table1[[#This Row],[Setup Team Speak]]</f>
        <v>0</v>
      </c>
      <c r="J811" s="26" t="str">
        <f>IF(AND(Table2[[#This Row],[STF for ADV]],Table2[[#This Row],[PVP For ADV]],Table2[[#This Row],[On Website]],Table2[[#This Row],[Setup Team Speak]]="Yes"),"Yes","No")</f>
        <v>No</v>
      </c>
    </row>
    <row r="812" spans="2:10">
      <c r="B812" s="24">
        <f>Table1[[#This Row],[Character name]]</f>
        <v>0</v>
      </c>
      <c r="C812" s="25">
        <f>Table1[[#This Row],[At Handle]]</f>
        <v>0</v>
      </c>
      <c r="D812" s="25">
        <f>Table1[[#This Row],[Fleet Rank]]</f>
        <v>0</v>
      </c>
      <c r="E812" s="25">
        <f>Table1[[#This Row],[PVP For ADV]]</f>
        <v>0</v>
      </c>
      <c r="F812" s="25">
        <f>Table1[[#This Row],[STF Lead For ADV]]</f>
        <v>0</v>
      </c>
      <c r="G812" s="25" t="str">
        <f>IF(Table1[[#This Row],[LFC Still Needed For ADV]]&lt;0,"Yes","No")</f>
        <v>No</v>
      </c>
      <c r="H812">
        <f>Table1[[#This Row],[On Website]]</f>
        <v>0</v>
      </c>
      <c r="I812">
        <f>Table1[[#This Row],[Setup Team Speak]]</f>
        <v>0</v>
      </c>
      <c r="J812" s="26" t="str">
        <f>IF(AND(Table2[[#This Row],[STF for ADV]],Table2[[#This Row],[PVP For ADV]],Table2[[#This Row],[On Website]],Table2[[#This Row],[Setup Team Speak]]="Yes"),"Yes","No")</f>
        <v>No</v>
      </c>
    </row>
    <row r="813" spans="2:10">
      <c r="B813" s="24">
        <f>Table1[[#This Row],[Character name]]</f>
        <v>0</v>
      </c>
      <c r="C813" s="25">
        <f>Table1[[#This Row],[At Handle]]</f>
        <v>0</v>
      </c>
      <c r="D813" s="25">
        <f>Table1[[#This Row],[Fleet Rank]]</f>
        <v>0</v>
      </c>
      <c r="E813" s="25">
        <f>Table1[[#This Row],[PVP For ADV]]</f>
        <v>0</v>
      </c>
      <c r="F813" s="25">
        <f>Table1[[#This Row],[STF Lead For ADV]]</f>
        <v>0</v>
      </c>
      <c r="G813" s="25" t="str">
        <f>IF(Table1[[#This Row],[LFC Still Needed For ADV]]&lt;0,"Yes","No")</f>
        <v>No</v>
      </c>
      <c r="H813">
        <f>Table1[[#This Row],[On Website]]</f>
        <v>0</v>
      </c>
      <c r="I813">
        <f>Table1[[#This Row],[Setup Team Speak]]</f>
        <v>0</v>
      </c>
      <c r="J813" s="26" t="str">
        <f>IF(AND(Table2[[#This Row],[STF for ADV]],Table2[[#This Row],[PVP For ADV]],Table2[[#This Row],[On Website]],Table2[[#This Row],[Setup Team Speak]]="Yes"),"Yes","No")</f>
        <v>No</v>
      </c>
    </row>
    <row r="814" spans="2:10">
      <c r="B814" s="24">
        <f>Table1[[#This Row],[Character name]]</f>
        <v>0</v>
      </c>
      <c r="C814" s="25">
        <f>Table1[[#This Row],[At Handle]]</f>
        <v>0</v>
      </c>
      <c r="D814" s="25">
        <f>Table1[[#This Row],[Fleet Rank]]</f>
        <v>0</v>
      </c>
      <c r="E814" s="25">
        <f>Table1[[#This Row],[PVP For ADV]]</f>
        <v>0</v>
      </c>
      <c r="F814" s="25">
        <f>Table1[[#This Row],[STF Lead For ADV]]</f>
        <v>0</v>
      </c>
      <c r="G814" s="25" t="str">
        <f>IF(Table1[[#This Row],[LFC Still Needed For ADV]]&lt;0,"Yes","No")</f>
        <v>No</v>
      </c>
      <c r="H814">
        <f>Table1[[#This Row],[On Website]]</f>
        <v>0</v>
      </c>
      <c r="I814">
        <f>Table1[[#This Row],[Setup Team Speak]]</f>
        <v>0</v>
      </c>
      <c r="J814" s="26" t="str">
        <f>IF(AND(Table2[[#This Row],[STF for ADV]],Table2[[#This Row],[PVP For ADV]],Table2[[#This Row],[On Website]],Table2[[#This Row],[Setup Team Speak]]="Yes"),"Yes","No")</f>
        <v>No</v>
      </c>
    </row>
    <row r="815" spans="2:10">
      <c r="B815" s="24">
        <f>Table1[[#This Row],[Character name]]</f>
        <v>0</v>
      </c>
      <c r="C815" s="25">
        <f>Table1[[#This Row],[At Handle]]</f>
        <v>0</v>
      </c>
      <c r="D815" s="25">
        <f>Table1[[#This Row],[Fleet Rank]]</f>
        <v>0</v>
      </c>
      <c r="E815" s="25">
        <f>Table1[[#This Row],[PVP For ADV]]</f>
        <v>0</v>
      </c>
      <c r="F815" s="25">
        <f>Table1[[#This Row],[STF Lead For ADV]]</f>
        <v>0</v>
      </c>
      <c r="G815" s="25" t="str">
        <f>IF(Table1[[#This Row],[LFC Still Needed For ADV]]&lt;0,"Yes","No")</f>
        <v>No</v>
      </c>
      <c r="H815">
        <f>Table1[[#This Row],[On Website]]</f>
        <v>0</v>
      </c>
      <c r="I815">
        <f>Table1[[#This Row],[Setup Team Speak]]</f>
        <v>0</v>
      </c>
      <c r="J815" s="26" t="str">
        <f>IF(AND(Table2[[#This Row],[STF for ADV]],Table2[[#This Row],[PVP For ADV]],Table2[[#This Row],[On Website]],Table2[[#This Row],[Setup Team Speak]]="Yes"),"Yes","No")</f>
        <v>No</v>
      </c>
    </row>
    <row r="816" spans="2:10">
      <c r="B816" s="24">
        <f>Table1[[#This Row],[Character name]]</f>
        <v>0</v>
      </c>
      <c r="C816" s="25">
        <f>Table1[[#This Row],[At Handle]]</f>
        <v>0</v>
      </c>
      <c r="D816" s="25">
        <f>Table1[[#This Row],[Fleet Rank]]</f>
        <v>0</v>
      </c>
      <c r="E816" s="25">
        <f>Table1[[#This Row],[PVP For ADV]]</f>
        <v>0</v>
      </c>
      <c r="F816" s="25">
        <f>Table1[[#This Row],[STF Lead For ADV]]</f>
        <v>0</v>
      </c>
      <c r="G816" s="25" t="str">
        <f>IF(Table1[[#This Row],[LFC Still Needed For ADV]]&lt;0,"Yes","No")</f>
        <v>No</v>
      </c>
      <c r="H816">
        <f>Table1[[#This Row],[On Website]]</f>
        <v>0</v>
      </c>
      <c r="I816">
        <f>Table1[[#This Row],[Setup Team Speak]]</f>
        <v>0</v>
      </c>
      <c r="J816" s="26" t="str">
        <f>IF(AND(Table2[[#This Row],[STF for ADV]],Table2[[#This Row],[PVP For ADV]],Table2[[#This Row],[On Website]],Table2[[#This Row],[Setup Team Speak]]="Yes"),"Yes","No")</f>
        <v>No</v>
      </c>
    </row>
    <row r="817" spans="2:10">
      <c r="B817" s="24">
        <f>Table1[[#This Row],[Character name]]</f>
        <v>0</v>
      </c>
      <c r="C817" s="25">
        <f>Table1[[#This Row],[At Handle]]</f>
        <v>0</v>
      </c>
      <c r="D817" s="25">
        <f>Table1[[#This Row],[Fleet Rank]]</f>
        <v>0</v>
      </c>
      <c r="E817" s="25">
        <f>Table1[[#This Row],[PVP For ADV]]</f>
        <v>0</v>
      </c>
      <c r="F817" s="25">
        <f>Table1[[#This Row],[STF Lead For ADV]]</f>
        <v>0</v>
      </c>
      <c r="G817" s="25" t="str">
        <f>IF(Table1[[#This Row],[LFC Still Needed For ADV]]&lt;0,"Yes","No")</f>
        <v>No</v>
      </c>
      <c r="H817">
        <f>Table1[[#This Row],[On Website]]</f>
        <v>0</v>
      </c>
      <c r="I817">
        <f>Table1[[#This Row],[Setup Team Speak]]</f>
        <v>0</v>
      </c>
      <c r="J817" s="26" t="str">
        <f>IF(AND(Table2[[#This Row],[STF for ADV]],Table2[[#This Row],[PVP For ADV]],Table2[[#This Row],[On Website]],Table2[[#This Row],[Setup Team Speak]]="Yes"),"Yes","No")</f>
        <v>No</v>
      </c>
    </row>
    <row r="818" spans="2:10">
      <c r="B818" s="24">
        <f>Table1[[#This Row],[Character name]]</f>
        <v>0</v>
      </c>
      <c r="C818" s="25">
        <f>Table1[[#This Row],[At Handle]]</f>
        <v>0</v>
      </c>
      <c r="D818" s="25">
        <f>Table1[[#This Row],[Fleet Rank]]</f>
        <v>0</v>
      </c>
      <c r="E818" s="25">
        <f>Table1[[#This Row],[PVP For ADV]]</f>
        <v>0</v>
      </c>
      <c r="F818" s="25">
        <f>Table1[[#This Row],[STF Lead For ADV]]</f>
        <v>0</v>
      </c>
      <c r="G818" s="25" t="str">
        <f>IF(Table1[[#This Row],[LFC Still Needed For ADV]]&lt;0,"Yes","No")</f>
        <v>No</v>
      </c>
      <c r="H818">
        <f>Table1[[#This Row],[On Website]]</f>
        <v>0</v>
      </c>
      <c r="I818">
        <f>Table1[[#This Row],[Setup Team Speak]]</f>
        <v>0</v>
      </c>
      <c r="J818" s="26" t="str">
        <f>IF(AND(Table2[[#This Row],[STF for ADV]],Table2[[#This Row],[PVP For ADV]],Table2[[#This Row],[On Website]],Table2[[#This Row],[Setup Team Speak]]="Yes"),"Yes","No")</f>
        <v>No</v>
      </c>
    </row>
    <row r="819" spans="2:10">
      <c r="B819" s="24">
        <f>Table1[[#This Row],[Character name]]</f>
        <v>0</v>
      </c>
      <c r="C819" s="25">
        <f>Table1[[#This Row],[At Handle]]</f>
        <v>0</v>
      </c>
      <c r="D819" s="25">
        <f>Table1[[#This Row],[Fleet Rank]]</f>
        <v>0</v>
      </c>
      <c r="E819" s="25">
        <f>Table1[[#This Row],[PVP For ADV]]</f>
        <v>0</v>
      </c>
      <c r="F819" s="25">
        <f>Table1[[#This Row],[STF Lead For ADV]]</f>
        <v>0</v>
      </c>
      <c r="G819" s="25" t="str">
        <f>IF(Table1[[#This Row],[LFC Still Needed For ADV]]&lt;0,"Yes","No")</f>
        <v>No</v>
      </c>
      <c r="H819">
        <f>Table1[[#This Row],[On Website]]</f>
        <v>0</v>
      </c>
      <c r="I819">
        <f>Table1[[#This Row],[Setup Team Speak]]</f>
        <v>0</v>
      </c>
      <c r="J819" s="26" t="str">
        <f>IF(AND(Table2[[#This Row],[STF for ADV]],Table2[[#This Row],[PVP For ADV]],Table2[[#This Row],[On Website]],Table2[[#This Row],[Setup Team Speak]]="Yes"),"Yes","No")</f>
        <v>No</v>
      </c>
    </row>
    <row r="820" spans="2:10">
      <c r="B820" s="24">
        <f>Table1[[#This Row],[Character name]]</f>
        <v>0</v>
      </c>
      <c r="C820" s="25">
        <f>Table1[[#This Row],[At Handle]]</f>
        <v>0</v>
      </c>
      <c r="D820" s="25">
        <f>Table1[[#This Row],[Fleet Rank]]</f>
        <v>0</v>
      </c>
      <c r="E820" s="25">
        <f>Table1[[#This Row],[PVP For ADV]]</f>
        <v>0</v>
      </c>
      <c r="F820" s="25">
        <f>Table1[[#This Row],[STF Lead For ADV]]</f>
        <v>0</v>
      </c>
      <c r="G820" s="25" t="str">
        <f>IF(Table1[[#This Row],[LFC Still Needed For ADV]]&lt;0,"Yes","No")</f>
        <v>No</v>
      </c>
      <c r="H820">
        <f>Table1[[#This Row],[On Website]]</f>
        <v>0</v>
      </c>
      <c r="I820">
        <f>Table1[[#This Row],[Setup Team Speak]]</f>
        <v>0</v>
      </c>
      <c r="J820" s="26" t="str">
        <f>IF(AND(Table2[[#This Row],[STF for ADV]],Table2[[#This Row],[PVP For ADV]],Table2[[#This Row],[On Website]],Table2[[#This Row],[Setup Team Speak]]="Yes"),"Yes","No")</f>
        <v>No</v>
      </c>
    </row>
    <row r="821" spans="2:10">
      <c r="B821" s="24">
        <f>Table1[[#This Row],[Character name]]</f>
        <v>0</v>
      </c>
      <c r="C821" s="25">
        <f>Table1[[#This Row],[At Handle]]</f>
        <v>0</v>
      </c>
      <c r="D821" s="25">
        <f>Table1[[#This Row],[Fleet Rank]]</f>
        <v>0</v>
      </c>
      <c r="E821" s="25">
        <f>Table1[[#This Row],[PVP For ADV]]</f>
        <v>0</v>
      </c>
      <c r="F821" s="25">
        <f>Table1[[#This Row],[STF Lead For ADV]]</f>
        <v>0</v>
      </c>
      <c r="G821" s="25" t="str">
        <f>IF(Table1[[#This Row],[LFC Still Needed For ADV]]&lt;0,"Yes","No")</f>
        <v>No</v>
      </c>
      <c r="H821">
        <f>Table1[[#This Row],[On Website]]</f>
        <v>0</v>
      </c>
      <c r="I821">
        <f>Table1[[#This Row],[Setup Team Speak]]</f>
        <v>0</v>
      </c>
      <c r="J821" s="26" t="str">
        <f>IF(AND(Table2[[#This Row],[STF for ADV]],Table2[[#This Row],[PVP For ADV]],Table2[[#This Row],[On Website]],Table2[[#This Row],[Setup Team Speak]]="Yes"),"Yes","No")</f>
        <v>No</v>
      </c>
    </row>
    <row r="822" spans="2:10">
      <c r="B822" s="24">
        <f>Table1[[#This Row],[Character name]]</f>
        <v>0</v>
      </c>
      <c r="C822" s="25">
        <f>Table1[[#This Row],[At Handle]]</f>
        <v>0</v>
      </c>
      <c r="D822" s="25">
        <f>Table1[[#This Row],[Fleet Rank]]</f>
        <v>0</v>
      </c>
      <c r="E822" s="25">
        <f>Table1[[#This Row],[PVP For ADV]]</f>
        <v>0</v>
      </c>
      <c r="F822" s="25">
        <f>Table1[[#This Row],[STF Lead For ADV]]</f>
        <v>0</v>
      </c>
      <c r="G822" s="25" t="str">
        <f>IF(Table1[[#This Row],[LFC Still Needed For ADV]]&lt;0,"Yes","No")</f>
        <v>No</v>
      </c>
      <c r="H822">
        <f>Table1[[#This Row],[On Website]]</f>
        <v>0</v>
      </c>
      <c r="I822">
        <f>Table1[[#This Row],[Setup Team Speak]]</f>
        <v>0</v>
      </c>
      <c r="J822" s="26" t="str">
        <f>IF(AND(Table2[[#This Row],[STF for ADV]],Table2[[#This Row],[PVP For ADV]],Table2[[#This Row],[On Website]],Table2[[#This Row],[Setup Team Speak]]="Yes"),"Yes","No")</f>
        <v>No</v>
      </c>
    </row>
    <row r="823" spans="2:10">
      <c r="B823" s="24">
        <f>Table1[[#This Row],[Character name]]</f>
        <v>0</v>
      </c>
      <c r="C823" s="25">
        <f>Table1[[#This Row],[At Handle]]</f>
        <v>0</v>
      </c>
      <c r="D823" s="25">
        <f>Table1[[#This Row],[Fleet Rank]]</f>
        <v>0</v>
      </c>
      <c r="E823" s="25">
        <f>Table1[[#This Row],[PVP For ADV]]</f>
        <v>0</v>
      </c>
      <c r="F823" s="25">
        <f>Table1[[#This Row],[STF Lead For ADV]]</f>
        <v>0</v>
      </c>
      <c r="G823" s="25" t="str">
        <f>IF(Table1[[#This Row],[LFC Still Needed For ADV]]&lt;0,"Yes","No")</f>
        <v>No</v>
      </c>
      <c r="H823">
        <f>Table1[[#This Row],[On Website]]</f>
        <v>0</v>
      </c>
      <c r="I823">
        <f>Table1[[#This Row],[Setup Team Speak]]</f>
        <v>0</v>
      </c>
      <c r="J823" s="26" t="str">
        <f>IF(AND(Table2[[#This Row],[STF for ADV]],Table2[[#This Row],[PVP For ADV]],Table2[[#This Row],[On Website]],Table2[[#This Row],[Setup Team Speak]]="Yes"),"Yes","No")</f>
        <v>No</v>
      </c>
    </row>
    <row r="824" spans="2:10">
      <c r="B824" s="24">
        <f>Table1[[#This Row],[Character name]]</f>
        <v>0</v>
      </c>
      <c r="C824" s="25">
        <f>Table1[[#This Row],[At Handle]]</f>
        <v>0</v>
      </c>
      <c r="D824" s="25">
        <f>Table1[[#This Row],[Fleet Rank]]</f>
        <v>0</v>
      </c>
      <c r="E824" s="25">
        <f>Table1[[#This Row],[PVP For ADV]]</f>
        <v>0</v>
      </c>
      <c r="F824" s="25">
        <f>Table1[[#This Row],[STF Lead For ADV]]</f>
        <v>0</v>
      </c>
      <c r="G824" s="25" t="str">
        <f>IF(Table1[[#This Row],[LFC Still Needed For ADV]]&lt;0,"Yes","No")</f>
        <v>No</v>
      </c>
      <c r="H824">
        <f>Table1[[#This Row],[On Website]]</f>
        <v>0</v>
      </c>
      <c r="I824">
        <f>Table1[[#This Row],[Setup Team Speak]]</f>
        <v>0</v>
      </c>
      <c r="J824" s="26" t="str">
        <f>IF(AND(Table2[[#This Row],[STF for ADV]],Table2[[#This Row],[PVP For ADV]],Table2[[#This Row],[On Website]],Table2[[#This Row],[Setup Team Speak]]="Yes"),"Yes","No")</f>
        <v>No</v>
      </c>
    </row>
    <row r="825" spans="2:10">
      <c r="B825" s="24">
        <f>Table1[[#This Row],[Character name]]</f>
        <v>0</v>
      </c>
      <c r="C825" s="25">
        <f>Table1[[#This Row],[At Handle]]</f>
        <v>0</v>
      </c>
      <c r="D825" s="25">
        <f>Table1[[#This Row],[Fleet Rank]]</f>
        <v>0</v>
      </c>
      <c r="E825" s="25">
        <f>Table1[[#This Row],[PVP For ADV]]</f>
        <v>0</v>
      </c>
      <c r="F825" s="25">
        <f>Table1[[#This Row],[STF Lead For ADV]]</f>
        <v>0</v>
      </c>
      <c r="G825" s="25" t="str">
        <f>IF(Table1[[#This Row],[LFC Still Needed For ADV]]&lt;0,"Yes","No")</f>
        <v>No</v>
      </c>
      <c r="H825">
        <f>Table1[[#This Row],[On Website]]</f>
        <v>0</v>
      </c>
      <c r="I825">
        <f>Table1[[#This Row],[Setup Team Speak]]</f>
        <v>0</v>
      </c>
      <c r="J825" s="26" t="str">
        <f>IF(AND(Table2[[#This Row],[STF for ADV]],Table2[[#This Row],[PVP For ADV]],Table2[[#This Row],[On Website]],Table2[[#This Row],[Setup Team Speak]]="Yes"),"Yes","No")</f>
        <v>No</v>
      </c>
    </row>
    <row r="826" spans="2:10">
      <c r="B826" s="24">
        <f>Table1[[#This Row],[Character name]]</f>
        <v>0</v>
      </c>
      <c r="C826" s="25">
        <f>Table1[[#This Row],[At Handle]]</f>
        <v>0</v>
      </c>
      <c r="D826" s="25">
        <f>Table1[[#This Row],[Fleet Rank]]</f>
        <v>0</v>
      </c>
      <c r="E826" s="25">
        <f>Table1[[#This Row],[PVP For ADV]]</f>
        <v>0</v>
      </c>
      <c r="F826" s="25">
        <f>Table1[[#This Row],[STF Lead For ADV]]</f>
        <v>0</v>
      </c>
      <c r="G826" s="25" t="str">
        <f>IF(Table1[[#This Row],[LFC Still Needed For ADV]]&lt;0,"Yes","No")</f>
        <v>No</v>
      </c>
      <c r="H826">
        <f>Table1[[#This Row],[On Website]]</f>
        <v>0</v>
      </c>
      <c r="I826">
        <f>Table1[[#This Row],[Setup Team Speak]]</f>
        <v>0</v>
      </c>
      <c r="J826" s="26" t="str">
        <f>IF(AND(Table2[[#This Row],[STF for ADV]],Table2[[#This Row],[PVP For ADV]],Table2[[#This Row],[On Website]],Table2[[#This Row],[Setup Team Speak]]="Yes"),"Yes","No")</f>
        <v>No</v>
      </c>
    </row>
    <row r="827" spans="2:10">
      <c r="B827" s="24">
        <f>Table1[[#This Row],[Character name]]</f>
        <v>0</v>
      </c>
      <c r="C827" s="25">
        <f>Table1[[#This Row],[At Handle]]</f>
        <v>0</v>
      </c>
      <c r="D827" s="25">
        <f>Table1[[#This Row],[Fleet Rank]]</f>
        <v>0</v>
      </c>
      <c r="E827" s="25">
        <f>Table1[[#This Row],[PVP For ADV]]</f>
        <v>0</v>
      </c>
      <c r="F827" s="25">
        <f>Table1[[#This Row],[STF Lead For ADV]]</f>
        <v>0</v>
      </c>
      <c r="G827" s="25" t="str">
        <f>IF(Table1[[#This Row],[LFC Still Needed For ADV]]&lt;0,"Yes","No")</f>
        <v>No</v>
      </c>
      <c r="H827">
        <f>Table1[[#This Row],[On Website]]</f>
        <v>0</v>
      </c>
      <c r="I827">
        <f>Table1[[#This Row],[Setup Team Speak]]</f>
        <v>0</v>
      </c>
      <c r="J827" s="26" t="str">
        <f>IF(AND(Table2[[#This Row],[STF for ADV]],Table2[[#This Row],[PVP For ADV]],Table2[[#This Row],[On Website]],Table2[[#This Row],[Setup Team Speak]]="Yes"),"Yes","No")</f>
        <v>No</v>
      </c>
    </row>
    <row r="828" spans="2:10">
      <c r="B828" s="24">
        <f>Table1[[#This Row],[Character name]]</f>
        <v>0</v>
      </c>
      <c r="C828" s="25">
        <f>Table1[[#This Row],[At Handle]]</f>
        <v>0</v>
      </c>
      <c r="D828" s="25">
        <f>Table1[[#This Row],[Fleet Rank]]</f>
        <v>0</v>
      </c>
      <c r="E828" s="25">
        <f>Table1[[#This Row],[PVP For ADV]]</f>
        <v>0</v>
      </c>
      <c r="F828" s="25">
        <f>Table1[[#This Row],[STF Lead For ADV]]</f>
        <v>0</v>
      </c>
      <c r="G828" s="25" t="str">
        <f>IF(Table1[[#This Row],[LFC Still Needed For ADV]]&lt;0,"Yes","No")</f>
        <v>No</v>
      </c>
      <c r="H828">
        <f>Table1[[#This Row],[On Website]]</f>
        <v>0</v>
      </c>
      <c r="I828">
        <f>Table1[[#This Row],[Setup Team Speak]]</f>
        <v>0</v>
      </c>
      <c r="J828" s="26" t="str">
        <f>IF(AND(Table2[[#This Row],[STF for ADV]],Table2[[#This Row],[PVP For ADV]],Table2[[#This Row],[On Website]],Table2[[#This Row],[Setup Team Speak]]="Yes"),"Yes","No")</f>
        <v>No</v>
      </c>
    </row>
    <row r="829" spans="2:10">
      <c r="B829" s="24">
        <f>Table1[[#This Row],[Character name]]</f>
        <v>0</v>
      </c>
      <c r="C829" s="25">
        <f>Table1[[#This Row],[At Handle]]</f>
        <v>0</v>
      </c>
      <c r="D829" s="25">
        <f>Table1[[#This Row],[Fleet Rank]]</f>
        <v>0</v>
      </c>
      <c r="E829" s="25">
        <f>Table1[[#This Row],[PVP For ADV]]</f>
        <v>0</v>
      </c>
      <c r="F829" s="25">
        <f>Table1[[#This Row],[STF Lead For ADV]]</f>
        <v>0</v>
      </c>
      <c r="G829" s="25" t="str">
        <f>IF(Table1[[#This Row],[LFC Still Needed For ADV]]&lt;0,"Yes","No")</f>
        <v>No</v>
      </c>
      <c r="H829">
        <f>Table1[[#This Row],[On Website]]</f>
        <v>0</v>
      </c>
      <c r="I829">
        <f>Table1[[#This Row],[Setup Team Speak]]</f>
        <v>0</v>
      </c>
      <c r="J829" s="26" t="str">
        <f>IF(AND(Table2[[#This Row],[STF for ADV]],Table2[[#This Row],[PVP For ADV]],Table2[[#This Row],[On Website]],Table2[[#This Row],[Setup Team Speak]]="Yes"),"Yes","No")</f>
        <v>No</v>
      </c>
    </row>
    <row r="830" spans="2:10">
      <c r="B830" s="24">
        <f>Table1[[#This Row],[Character name]]</f>
        <v>0</v>
      </c>
      <c r="C830" s="25">
        <f>Table1[[#This Row],[At Handle]]</f>
        <v>0</v>
      </c>
      <c r="D830" s="25">
        <f>Table1[[#This Row],[Fleet Rank]]</f>
        <v>0</v>
      </c>
      <c r="E830" s="25">
        <f>Table1[[#This Row],[PVP For ADV]]</f>
        <v>0</v>
      </c>
      <c r="F830" s="25">
        <f>Table1[[#This Row],[STF Lead For ADV]]</f>
        <v>0</v>
      </c>
      <c r="G830" s="25" t="str">
        <f>IF(Table1[[#This Row],[LFC Still Needed For ADV]]&lt;0,"Yes","No")</f>
        <v>No</v>
      </c>
      <c r="H830">
        <f>Table1[[#This Row],[On Website]]</f>
        <v>0</v>
      </c>
      <c r="I830">
        <f>Table1[[#This Row],[Setup Team Speak]]</f>
        <v>0</v>
      </c>
      <c r="J830" s="26" t="str">
        <f>IF(AND(Table2[[#This Row],[STF for ADV]],Table2[[#This Row],[PVP For ADV]],Table2[[#This Row],[On Website]],Table2[[#This Row],[Setup Team Speak]]="Yes"),"Yes","No")</f>
        <v>No</v>
      </c>
    </row>
    <row r="831" spans="2:10">
      <c r="B831" s="24">
        <f>Table1[[#This Row],[Character name]]</f>
        <v>0</v>
      </c>
      <c r="C831" s="25">
        <f>Table1[[#This Row],[At Handle]]</f>
        <v>0</v>
      </c>
      <c r="D831" s="25">
        <f>Table1[[#This Row],[Fleet Rank]]</f>
        <v>0</v>
      </c>
      <c r="E831" s="25">
        <f>Table1[[#This Row],[PVP For ADV]]</f>
        <v>0</v>
      </c>
      <c r="F831" s="25">
        <f>Table1[[#This Row],[STF Lead For ADV]]</f>
        <v>0</v>
      </c>
      <c r="G831" s="25" t="str">
        <f>IF(Table1[[#This Row],[LFC Still Needed For ADV]]&lt;0,"Yes","No")</f>
        <v>No</v>
      </c>
      <c r="H831">
        <f>Table1[[#This Row],[On Website]]</f>
        <v>0</v>
      </c>
      <c r="I831">
        <f>Table1[[#This Row],[Setup Team Speak]]</f>
        <v>0</v>
      </c>
      <c r="J831" s="26" t="str">
        <f>IF(AND(Table2[[#This Row],[STF for ADV]],Table2[[#This Row],[PVP For ADV]],Table2[[#This Row],[On Website]],Table2[[#This Row],[Setup Team Speak]]="Yes"),"Yes","No")</f>
        <v>No</v>
      </c>
    </row>
    <row r="832" spans="2:10">
      <c r="B832" s="24">
        <f>Table1[[#This Row],[Character name]]</f>
        <v>0</v>
      </c>
      <c r="C832" s="25">
        <f>Table1[[#This Row],[At Handle]]</f>
        <v>0</v>
      </c>
      <c r="D832" s="25">
        <f>Table1[[#This Row],[Fleet Rank]]</f>
        <v>0</v>
      </c>
      <c r="E832" s="25">
        <f>Table1[[#This Row],[PVP For ADV]]</f>
        <v>0</v>
      </c>
      <c r="F832" s="25">
        <f>Table1[[#This Row],[STF Lead For ADV]]</f>
        <v>0</v>
      </c>
      <c r="G832" s="25" t="str">
        <f>IF(Table1[[#This Row],[LFC Still Needed For ADV]]&lt;0,"Yes","No")</f>
        <v>No</v>
      </c>
      <c r="H832">
        <f>Table1[[#This Row],[On Website]]</f>
        <v>0</v>
      </c>
      <c r="I832">
        <f>Table1[[#This Row],[Setup Team Speak]]</f>
        <v>0</v>
      </c>
      <c r="J832" s="26" t="str">
        <f>IF(AND(Table2[[#This Row],[STF for ADV]],Table2[[#This Row],[PVP For ADV]],Table2[[#This Row],[On Website]],Table2[[#This Row],[Setup Team Speak]]="Yes"),"Yes","No")</f>
        <v>No</v>
      </c>
    </row>
    <row r="833" spans="2:10">
      <c r="B833" s="24">
        <f>Table1[[#This Row],[Character name]]</f>
        <v>0</v>
      </c>
      <c r="C833" s="25">
        <f>Table1[[#This Row],[At Handle]]</f>
        <v>0</v>
      </c>
      <c r="D833" s="25">
        <f>Table1[[#This Row],[Fleet Rank]]</f>
        <v>0</v>
      </c>
      <c r="E833" s="25">
        <f>Table1[[#This Row],[PVP For ADV]]</f>
        <v>0</v>
      </c>
      <c r="F833" s="25">
        <f>Table1[[#This Row],[STF Lead For ADV]]</f>
        <v>0</v>
      </c>
      <c r="G833" s="25" t="str">
        <f>IF(Table1[[#This Row],[LFC Still Needed For ADV]]&lt;0,"Yes","No")</f>
        <v>No</v>
      </c>
      <c r="H833">
        <f>Table1[[#This Row],[On Website]]</f>
        <v>0</v>
      </c>
      <c r="I833">
        <f>Table1[[#This Row],[Setup Team Speak]]</f>
        <v>0</v>
      </c>
      <c r="J833" s="26" t="str">
        <f>IF(AND(Table2[[#This Row],[STF for ADV]],Table2[[#This Row],[PVP For ADV]],Table2[[#This Row],[On Website]],Table2[[#This Row],[Setup Team Speak]]="Yes"),"Yes","No")</f>
        <v>No</v>
      </c>
    </row>
    <row r="834" spans="2:10">
      <c r="B834" s="24">
        <f>Table1[[#This Row],[Character name]]</f>
        <v>0</v>
      </c>
      <c r="C834" s="25">
        <f>Table1[[#This Row],[At Handle]]</f>
        <v>0</v>
      </c>
      <c r="D834" s="25">
        <f>Table1[[#This Row],[Fleet Rank]]</f>
        <v>0</v>
      </c>
      <c r="E834" s="25">
        <f>Table1[[#This Row],[PVP For ADV]]</f>
        <v>0</v>
      </c>
      <c r="F834" s="25">
        <f>Table1[[#This Row],[STF Lead For ADV]]</f>
        <v>0</v>
      </c>
      <c r="G834" s="25" t="str">
        <f>IF(Table1[[#This Row],[LFC Still Needed For ADV]]&lt;0,"Yes","No")</f>
        <v>No</v>
      </c>
      <c r="H834">
        <f>Table1[[#This Row],[On Website]]</f>
        <v>0</v>
      </c>
      <c r="I834">
        <f>Table1[[#This Row],[Setup Team Speak]]</f>
        <v>0</v>
      </c>
      <c r="J834" s="26" t="str">
        <f>IF(AND(Table2[[#This Row],[STF for ADV]],Table2[[#This Row],[PVP For ADV]],Table2[[#This Row],[On Website]],Table2[[#This Row],[Setup Team Speak]]="Yes"),"Yes","No")</f>
        <v>No</v>
      </c>
    </row>
    <row r="835" spans="2:10">
      <c r="B835" s="24">
        <f>Table1[[#This Row],[Character name]]</f>
        <v>0</v>
      </c>
      <c r="C835" s="25">
        <f>Table1[[#This Row],[At Handle]]</f>
        <v>0</v>
      </c>
      <c r="D835" s="25">
        <f>Table1[[#This Row],[Fleet Rank]]</f>
        <v>0</v>
      </c>
      <c r="E835" s="25">
        <f>Table1[[#This Row],[PVP For ADV]]</f>
        <v>0</v>
      </c>
      <c r="F835" s="25">
        <f>Table1[[#This Row],[STF Lead For ADV]]</f>
        <v>0</v>
      </c>
      <c r="G835" s="25" t="str">
        <f>IF(Table1[[#This Row],[LFC Still Needed For ADV]]&lt;0,"Yes","No")</f>
        <v>No</v>
      </c>
      <c r="H835">
        <f>Table1[[#This Row],[On Website]]</f>
        <v>0</v>
      </c>
      <c r="I835">
        <f>Table1[[#This Row],[Setup Team Speak]]</f>
        <v>0</v>
      </c>
      <c r="J835" s="26" t="str">
        <f>IF(AND(Table2[[#This Row],[STF for ADV]],Table2[[#This Row],[PVP For ADV]],Table2[[#This Row],[On Website]],Table2[[#This Row],[Setup Team Speak]]="Yes"),"Yes","No")</f>
        <v>No</v>
      </c>
    </row>
    <row r="836" spans="2:10">
      <c r="B836" s="24">
        <f>Table1[[#This Row],[Character name]]</f>
        <v>0</v>
      </c>
      <c r="C836" s="25">
        <f>Table1[[#This Row],[At Handle]]</f>
        <v>0</v>
      </c>
      <c r="D836" s="25">
        <f>Table1[[#This Row],[Fleet Rank]]</f>
        <v>0</v>
      </c>
      <c r="E836" s="25">
        <f>Table1[[#This Row],[PVP For ADV]]</f>
        <v>0</v>
      </c>
      <c r="F836" s="25">
        <f>Table1[[#This Row],[STF Lead For ADV]]</f>
        <v>0</v>
      </c>
      <c r="G836" s="25" t="str">
        <f>IF(Table1[[#This Row],[LFC Still Needed For ADV]]&lt;0,"Yes","No")</f>
        <v>No</v>
      </c>
      <c r="H836">
        <f>Table1[[#This Row],[On Website]]</f>
        <v>0</v>
      </c>
      <c r="I836">
        <f>Table1[[#This Row],[Setup Team Speak]]</f>
        <v>0</v>
      </c>
      <c r="J836" s="26" t="str">
        <f>IF(AND(Table2[[#This Row],[STF for ADV]],Table2[[#This Row],[PVP For ADV]],Table2[[#This Row],[On Website]],Table2[[#This Row],[Setup Team Speak]]="Yes"),"Yes","No")</f>
        <v>No</v>
      </c>
    </row>
    <row r="837" spans="2:10">
      <c r="B837" s="24">
        <f>Table1[[#This Row],[Character name]]</f>
        <v>0</v>
      </c>
      <c r="C837" s="25">
        <f>Table1[[#This Row],[At Handle]]</f>
        <v>0</v>
      </c>
      <c r="D837" s="25">
        <f>Table1[[#This Row],[Fleet Rank]]</f>
        <v>0</v>
      </c>
      <c r="E837" s="25">
        <f>Table1[[#This Row],[PVP For ADV]]</f>
        <v>0</v>
      </c>
      <c r="F837" s="25">
        <f>Table1[[#This Row],[STF Lead For ADV]]</f>
        <v>0</v>
      </c>
      <c r="G837" s="25" t="str">
        <f>IF(Table1[[#This Row],[LFC Still Needed For ADV]]&lt;0,"Yes","No")</f>
        <v>No</v>
      </c>
      <c r="H837">
        <f>Table1[[#This Row],[On Website]]</f>
        <v>0</v>
      </c>
      <c r="I837">
        <f>Table1[[#This Row],[Setup Team Speak]]</f>
        <v>0</v>
      </c>
      <c r="J837" s="26" t="str">
        <f>IF(AND(Table2[[#This Row],[STF for ADV]],Table2[[#This Row],[PVP For ADV]],Table2[[#This Row],[On Website]],Table2[[#This Row],[Setup Team Speak]]="Yes"),"Yes","No")</f>
        <v>No</v>
      </c>
    </row>
    <row r="838" spans="2:10">
      <c r="B838" s="24">
        <f>Table1[[#This Row],[Character name]]</f>
        <v>0</v>
      </c>
      <c r="C838" s="25">
        <f>Table1[[#This Row],[At Handle]]</f>
        <v>0</v>
      </c>
      <c r="D838" s="25">
        <f>Table1[[#This Row],[Fleet Rank]]</f>
        <v>0</v>
      </c>
      <c r="E838" s="25">
        <f>Table1[[#This Row],[PVP For ADV]]</f>
        <v>0</v>
      </c>
      <c r="F838" s="25">
        <f>Table1[[#This Row],[STF Lead For ADV]]</f>
        <v>0</v>
      </c>
      <c r="G838" s="25" t="str">
        <f>IF(Table1[[#This Row],[LFC Still Needed For ADV]]&lt;0,"Yes","No")</f>
        <v>No</v>
      </c>
      <c r="H838">
        <f>Table1[[#This Row],[On Website]]</f>
        <v>0</v>
      </c>
      <c r="I838">
        <f>Table1[[#This Row],[Setup Team Speak]]</f>
        <v>0</v>
      </c>
      <c r="J838" s="26" t="str">
        <f>IF(AND(Table2[[#This Row],[STF for ADV]],Table2[[#This Row],[PVP For ADV]],Table2[[#This Row],[On Website]],Table2[[#This Row],[Setup Team Speak]]="Yes"),"Yes","No")</f>
        <v>No</v>
      </c>
    </row>
    <row r="839" spans="2:10">
      <c r="B839" s="24">
        <f>Table1[[#This Row],[Character name]]</f>
        <v>0</v>
      </c>
      <c r="C839" s="25">
        <f>Table1[[#This Row],[At Handle]]</f>
        <v>0</v>
      </c>
      <c r="D839" s="25">
        <f>Table1[[#This Row],[Fleet Rank]]</f>
        <v>0</v>
      </c>
      <c r="E839" s="25">
        <f>Table1[[#This Row],[PVP For ADV]]</f>
        <v>0</v>
      </c>
      <c r="F839" s="25">
        <f>Table1[[#This Row],[STF Lead For ADV]]</f>
        <v>0</v>
      </c>
      <c r="G839" s="25" t="str">
        <f>IF(Table1[[#This Row],[LFC Still Needed For ADV]]&lt;0,"Yes","No")</f>
        <v>No</v>
      </c>
      <c r="H839">
        <f>Table1[[#This Row],[On Website]]</f>
        <v>0</v>
      </c>
      <c r="I839">
        <f>Table1[[#This Row],[Setup Team Speak]]</f>
        <v>0</v>
      </c>
      <c r="J839" s="26" t="str">
        <f>IF(AND(Table2[[#This Row],[STF for ADV]],Table2[[#This Row],[PVP For ADV]],Table2[[#This Row],[On Website]],Table2[[#This Row],[Setup Team Speak]]="Yes"),"Yes","No")</f>
        <v>No</v>
      </c>
    </row>
    <row r="840" spans="2:10">
      <c r="B840" s="24">
        <f>Table1[[#This Row],[Character name]]</f>
        <v>0</v>
      </c>
      <c r="C840" s="25">
        <f>Table1[[#This Row],[At Handle]]</f>
        <v>0</v>
      </c>
      <c r="D840" s="25">
        <f>Table1[[#This Row],[Fleet Rank]]</f>
        <v>0</v>
      </c>
      <c r="E840" s="25">
        <f>Table1[[#This Row],[PVP For ADV]]</f>
        <v>0</v>
      </c>
      <c r="F840" s="25">
        <f>Table1[[#This Row],[STF Lead For ADV]]</f>
        <v>0</v>
      </c>
      <c r="G840" s="25" t="str">
        <f>IF(Table1[[#This Row],[LFC Still Needed For ADV]]&lt;0,"Yes","No")</f>
        <v>No</v>
      </c>
      <c r="H840">
        <f>Table1[[#This Row],[On Website]]</f>
        <v>0</v>
      </c>
      <c r="I840">
        <f>Table1[[#This Row],[Setup Team Speak]]</f>
        <v>0</v>
      </c>
      <c r="J840" s="26" t="str">
        <f>IF(AND(Table2[[#This Row],[STF for ADV]],Table2[[#This Row],[PVP For ADV]],Table2[[#This Row],[On Website]],Table2[[#This Row],[Setup Team Speak]]="Yes"),"Yes","No")</f>
        <v>No</v>
      </c>
    </row>
    <row r="841" spans="2:10">
      <c r="B841" s="24">
        <f>Table1[[#This Row],[Character name]]</f>
        <v>0</v>
      </c>
      <c r="C841" s="25">
        <f>Table1[[#This Row],[At Handle]]</f>
        <v>0</v>
      </c>
      <c r="D841" s="25">
        <f>Table1[[#This Row],[Fleet Rank]]</f>
        <v>0</v>
      </c>
      <c r="E841" s="25">
        <f>Table1[[#This Row],[PVP For ADV]]</f>
        <v>0</v>
      </c>
      <c r="F841" s="25">
        <f>Table1[[#This Row],[STF Lead For ADV]]</f>
        <v>0</v>
      </c>
      <c r="G841" s="25" t="str">
        <f>IF(Table1[[#This Row],[LFC Still Needed For ADV]]&lt;0,"Yes","No")</f>
        <v>No</v>
      </c>
      <c r="H841">
        <f>Table1[[#This Row],[On Website]]</f>
        <v>0</v>
      </c>
      <c r="I841">
        <f>Table1[[#This Row],[Setup Team Speak]]</f>
        <v>0</v>
      </c>
      <c r="J841" s="26" t="str">
        <f>IF(AND(Table2[[#This Row],[STF for ADV]],Table2[[#This Row],[PVP For ADV]],Table2[[#This Row],[On Website]],Table2[[#This Row],[Setup Team Speak]]="Yes"),"Yes","No")</f>
        <v>No</v>
      </c>
    </row>
    <row r="842" spans="2:10">
      <c r="B842" s="24">
        <f>Table1[[#This Row],[Character name]]</f>
        <v>0</v>
      </c>
      <c r="C842" s="25">
        <f>Table1[[#This Row],[At Handle]]</f>
        <v>0</v>
      </c>
      <c r="D842" s="25">
        <f>Table1[[#This Row],[Fleet Rank]]</f>
        <v>0</v>
      </c>
      <c r="E842" s="25">
        <f>Table1[[#This Row],[PVP For ADV]]</f>
        <v>0</v>
      </c>
      <c r="F842" s="25">
        <f>Table1[[#This Row],[STF Lead For ADV]]</f>
        <v>0</v>
      </c>
      <c r="G842" s="25" t="str">
        <f>IF(Table1[[#This Row],[LFC Still Needed For ADV]]&lt;0,"Yes","No")</f>
        <v>No</v>
      </c>
      <c r="H842">
        <f>Table1[[#This Row],[On Website]]</f>
        <v>0</v>
      </c>
      <c r="I842">
        <f>Table1[[#This Row],[Setup Team Speak]]</f>
        <v>0</v>
      </c>
      <c r="J842" s="26" t="str">
        <f>IF(AND(Table2[[#This Row],[STF for ADV]],Table2[[#This Row],[PVP For ADV]],Table2[[#This Row],[On Website]],Table2[[#This Row],[Setup Team Speak]]="Yes"),"Yes","No")</f>
        <v>No</v>
      </c>
    </row>
    <row r="843" spans="2:10">
      <c r="B843" s="24">
        <f>Table1[[#This Row],[Character name]]</f>
        <v>0</v>
      </c>
      <c r="C843" s="25">
        <f>Table1[[#This Row],[At Handle]]</f>
        <v>0</v>
      </c>
      <c r="D843" s="25">
        <f>Table1[[#This Row],[Fleet Rank]]</f>
        <v>0</v>
      </c>
      <c r="E843" s="25">
        <f>Table1[[#This Row],[PVP For ADV]]</f>
        <v>0</v>
      </c>
      <c r="F843" s="25">
        <f>Table1[[#This Row],[STF Lead For ADV]]</f>
        <v>0</v>
      </c>
      <c r="G843" s="25" t="str">
        <f>IF(Table1[[#This Row],[LFC Still Needed For ADV]]&lt;0,"Yes","No")</f>
        <v>No</v>
      </c>
      <c r="H843">
        <f>Table1[[#This Row],[On Website]]</f>
        <v>0</v>
      </c>
      <c r="I843">
        <f>Table1[[#This Row],[Setup Team Speak]]</f>
        <v>0</v>
      </c>
      <c r="J843" s="26" t="str">
        <f>IF(AND(Table2[[#This Row],[STF for ADV]],Table2[[#This Row],[PVP For ADV]],Table2[[#This Row],[On Website]],Table2[[#This Row],[Setup Team Speak]]="Yes"),"Yes","No")</f>
        <v>No</v>
      </c>
    </row>
    <row r="844" spans="2:10">
      <c r="B844" s="24">
        <f>Table1[[#This Row],[Character name]]</f>
        <v>0</v>
      </c>
      <c r="C844" s="25">
        <f>Table1[[#This Row],[At Handle]]</f>
        <v>0</v>
      </c>
      <c r="D844" s="25">
        <f>Table1[[#This Row],[Fleet Rank]]</f>
        <v>0</v>
      </c>
      <c r="E844" s="25">
        <f>Table1[[#This Row],[PVP For ADV]]</f>
        <v>0</v>
      </c>
      <c r="F844" s="25">
        <f>Table1[[#This Row],[STF Lead For ADV]]</f>
        <v>0</v>
      </c>
      <c r="G844" s="25" t="str">
        <f>IF(Table1[[#This Row],[LFC Still Needed For ADV]]&lt;0,"Yes","No")</f>
        <v>No</v>
      </c>
      <c r="H844">
        <f>Table1[[#This Row],[On Website]]</f>
        <v>0</v>
      </c>
      <c r="I844">
        <f>Table1[[#This Row],[Setup Team Speak]]</f>
        <v>0</v>
      </c>
      <c r="J844" s="26" t="str">
        <f>IF(AND(Table2[[#This Row],[STF for ADV]],Table2[[#This Row],[PVP For ADV]],Table2[[#This Row],[On Website]],Table2[[#This Row],[Setup Team Speak]]="Yes"),"Yes","No")</f>
        <v>No</v>
      </c>
    </row>
    <row r="845" spans="2:10">
      <c r="B845" s="24">
        <f>Table1[[#This Row],[Character name]]</f>
        <v>0</v>
      </c>
      <c r="C845" s="25">
        <f>Table1[[#This Row],[At Handle]]</f>
        <v>0</v>
      </c>
      <c r="D845" s="25">
        <f>Table1[[#This Row],[Fleet Rank]]</f>
        <v>0</v>
      </c>
      <c r="E845" s="25">
        <f>Table1[[#This Row],[PVP For ADV]]</f>
        <v>0</v>
      </c>
      <c r="F845" s="25">
        <f>Table1[[#This Row],[STF Lead For ADV]]</f>
        <v>0</v>
      </c>
      <c r="G845" s="25" t="str">
        <f>IF(Table1[[#This Row],[LFC Still Needed For ADV]]&lt;0,"Yes","No")</f>
        <v>No</v>
      </c>
      <c r="H845">
        <f>Table1[[#This Row],[On Website]]</f>
        <v>0</v>
      </c>
      <c r="I845">
        <f>Table1[[#This Row],[Setup Team Speak]]</f>
        <v>0</v>
      </c>
      <c r="J845" s="26" t="str">
        <f>IF(AND(Table2[[#This Row],[STF for ADV]],Table2[[#This Row],[PVP For ADV]],Table2[[#This Row],[On Website]],Table2[[#This Row],[Setup Team Speak]]="Yes"),"Yes","No")</f>
        <v>No</v>
      </c>
    </row>
    <row r="846" spans="2:10">
      <c r="B846" s="24">
        <f>Table1[[#This Row],[Character name]]</f>
        <v>0</v>
      </c>
      <c r="C846" s="25">
        <f>Table1[[#This Row],[At Handle]]</f>
        <v>0</v>
      </c>
      <c r="D846" s="25">
        <f>Table1[[#This Row],[Fleet Rank]]</f>
        <v>0</v>
      </c>
      <c r="E846" s="25">
        <f>Table1[[#This Row],[PVP For ADV]]</f>
        <v>0</v>
      </c>
      <c r="F846" s="25">
        <f>Table1[[#This Row],[STF Lead For ADV]]</f>
        <v>0</v>
      </c>
      <c r="G846" s="25" t="str">
        <f>IF(Table1[[#This Row],[LFC Still Needed For ADV]]&lt;0,"Yes","No")</f>
        <v>No</v>
      </c>
      <c r="H846">
        <f>Table1[[#This Row],[On Website]]</f>
        <v>0</v>
      </c>
      <c r="I846">
        <f>Table1[[#This Row],[Setup Team Speak]]</f>
        <v>0</v>
      </c>
      <c r="J846" s="26" t="str">
        <f>IF(AND(Table2[[#This Row],[STF for ADV]],Table2[[#This Row],[PVP For ADV]],Table2[[#This Row],[On Website]],Table2[[#This Row],[Setup Team Speak]]="Yes"),"Yes","No")</f>
        <v>No</v>
      </c>
    </row>
    <row r="847" spans="2:10">
      <c r="B847" s="24">
        <f>Table1[[#This Row],[Character name]]</f>
        <v>0</v>
      </c>
      <c r="C847" s="25">
        <f>Table1[[#This Row],[At Handle]]</f>
        <v>0</v>
      </c>
      <c r="D847" s="25">
        <f>Table1[[#This Row],[Fleet Rank]]</f>
        <v>0</v>
      </c>
      <c r="E847" s="25">
        <f>Table1[[#This Row],[PVP For ADV]]</f>
        <v>0</v>
      </c>
      <c r="F847" s="25">
        <f>Table1[[#This Row],[STF Lead For ADV]]</f>
        <v>0</v>
      </c>
      <c r="G847" s="25" t="str">
        <f>IF(Table1[[#This Row],[LFC Still Needed For ADV]]&lt;0,"Yes","No")</f>
        <v>No</v>
      </c>
      <c r="H847">
        <f>Table1[[#This Row],[On Website]]</f>
        <v>0</v>
      </c>
      <c r="I847">
        <f>Table1[[#This Row],[Setup Team Speak]]</f>
        <v>0</v>
      </c>
      <c r="J847" s="26" t="str">
        <f>IF(AND(Table2[[#This Row],[STF for ADV]],Table2[[#This Row],[PVP For ADV]],Table2[[#This Row],[On Website]],Table2[[#This Row],[Setup Team Speak]]="Yes"),"Yes","No")</f>
        <v>No</v>
      </c>
    </row>
    <row r="848" spans="2:10">
      <c r="B848" s="24">
        <f>Table1[[#This Row],[Character name]]</f>
        <v>0</v>
      </c>
      <c r="C848" s="25">
        <f>Table1[[#This Row],[At Handle]]</f>
        <v>0</v>
      </c>
      <c r="D848" s="25">
        <f>Table1[[#This Row],[Fleet Rank]]</f>
        <v>0</v>
      </c>
      <c r="E848" s="25">
        <f>Table1[[#This Row],[PVP For ADV]]</f>
        <v>0</v>
      </c>
      <c r="F848" s="25">
        <f>Table1[[#This Row],[STF Lead For ADV]]</f>
        <v>0</v>
      </c>
      <c r="G848" s="25" t="str">
        <f>IF(Table1[[#This Row],[LFC Still Needed For ADV]]&lt;0,"Yes","No")</f>
        <v>No</v>
      </c>
      <c r="H848">
        <f>Table1[[#This Row],[On Website]]</f>
        <v>0</v>
      </c>
      <c r="I848">
        <f>Table1[[#This Row],[Setup Team Speak]]</f>
        <v>0</v>
      </c>
      <c r="J848" s="26" t="str">
        <f>IF(AND(Table2[[#This Row],[STF for ADV]],Table2[[#This Row],[PVP For ADV]],Table2[[#This Row],[On Website]],Table2[[#This Row],[Setup Team Speak]]="Yes"),"Yes","No")</f>
        <v>No</v>
      </c>
    </row>
    <row r="849" spans="2:10">
      <c r="B849" s="24">
        <f>Table1[[#This Row],[Character name]]</f>
        <v>0</v>
      </c>
      <c r="C849" s="25">
        <f>Table1[[#This Row],[At Handle]]</f>
        <v>0</v>
      </c>
      <c r="D849" s="25">
        <f>Table1[[#This Row],[Fleet Rank]]</f>
        <v>0</v>
      </c>
      <c r="E849" s="25">
        <f>Table1[[#This Row],[PVP For ADV]]</f>
        <v>0</v>
      </c>
      <c r="F849" s="25">
        <f>Table1[[#This Row],[STF Lead For ADV]]</f>
        <v>0</v>
      </c>
      <c r="G849" s="25" t="str">
        <f>IF(Table1[[#This Row],[LFC Still Needed For ADV]]&lt;0,"Yes","No")</f>
        <v>No</v>
      </c>
      <c r="H849">
        <f>Table1[[#This Row],[On Website]]</f>
        <v>0</v>
      </c>
      <c r="I849">
        <f>Table1[[#This Row],[Setup Team Speak]]</f>
        <v>0</v>
      </c>
      <c r="J849" s="26" t="str">
        <f>IF(AND(Table2[[#This Row],[STF for ADV]],Table2[[#This Row],[PVP For ADV]],Table2[[#This Row],[On Website]],Table2[[#This Row],[Setup Team Speak]]="Yes"),"Yes","No")</f>
        <v>No</v>
      </c>
    </row>
    <row r="850" spans="2:10">
      <c r="B850" s="24">
        <f>Table1[[#This Row],[Character name]]</f>
        <v>0</v>
      </c>
      <c r="C850" s="25">
        <f>Table1[[#This Row],[At Handle]]</f>
        <v>0</v>
      </c>
      <c r="D850" s="25">
        <f>Table1[[#This Row],[Fleet Rank]]</f>
        <v>0</v>
      </c>
      <c r="E850" s="25">
        <f>Table1[[#This Row],[PVP For ADV]]</f>
        <v>0</v>
      </c>
      <c r="F850" s="25">
        <f>Table1[[#This Row],[STF Lead For ADV]]</f>
        <v>0</v>
      </c>
      <c r="G850" s="25" t="str">
        <f>IF(Table1[[#This Row],[LFC Still Needed For ADV]]&lt;0,"Yes","No")</f>
        <v>No</v>
      </c>
      <c r="H850">
        <f>Table1[[#This Row],[On Website]]</f>
        <v>0</v>
      </c>
      <c r="I850">
        <f>Table1[[#This Row],[Setup Team Speak]]</f>
        <v>0</v>
      </c>
      <c r="J850" s="26" t="str">
        <f>IF(AND(Table2[[#This Row],[STF for ADV]],Table2[[#This Row],[PVP For ADV]],Table2[[#This Row],[On Website]],Table2[[#This Row],[Setup Team Speak]]="Yes"),"Yes","No")</f>
        <v>No</v>
      </c>
    </row>
    <row r="851" spans="2:10">
      <c r="B851" s="24">
        <f>Table1[[#This Row],[Character name]]</f>
        <v>0</v>
      </c>
      <c r="C851" s="25">
        <f>Table1[[#This Row],[At Handle]]</f>
        <v>0</v>
      </c>
      <c r="D851" s="25">
        <f>Table1[[#This Row],[Fleet Rank]]</f>
        <v>0</v>
      </c>
      <c r="E851" s="25">
        <f>Table1[[#This Row],[PVP For ADV]]</f>
        <v>0</v>
      </c>
      <c r="F851" s="25">
        <f>Table1[[#This Row],[STF Lead For ADV]]</f>
        <v>0</v>
      </c>
      <c r="G851" s="25" t="str">
        <f>IF(Table1[[#This Row],[LFC Still Needed For ADV]]&lt;0,"Yes","No")</f>
        <v>No</v>
      </c>
      <c r="H851">
        <f>Table1[[#This Row],[On Website]]</f>
        <v>0</v>
      </c>
      <c r="I851">
        <f>Table1[[#This Row],[Setup Team Speak]]</f>
        <v>0</v>
      </c>
      <c r="J851" s="26" t="str">
        <f>IF(AND(Table2[[#This Row],[STF for ADV]],Table2[[#This Row],[PVP For ADV]],Table2[[#This Row],[On Website]],Table2[[#This Row],[Setup Team Speak]]="Yes"),"Yes","No")</f>
        <v>No</v>
      </c>
    </row>
    <row r="852" spans="2:10">
      <c r="B852" s="24">
        <f>Table1[[#This Row],[Character name]]</f>
        <v>0</v>
      </c>
      <c r="C852" s="25">
        <f>Table1[[#This Row],[At Handle]]</f>
        <v>0</v>
      </c>
      <c r="D852" s="25">
        <f>Table1[[#This Row],[Fleet Rank]]</f>
        <v>0</v>
      </c>
      <c r="E852" s="25">
        <f>Table1[[#This Row],[PVP For ADV]]</f>
        <v>0</v>
      </c>
      <c r="F852" s="25">
        <f>Table1[[#This Row],[STF Lead For ADV]]</f>
        <v>0</v>
      </c>
      <c r="G852" s="25" t="str">
        <f>IF(Table1[[#This Row],[LFC Still Needed For ADV]]&lt;0,"Yes","No")</f>
        <v>No</v>
      </c>
      <c r="H852">
        <f>Table1[[#This Row],[On Website]]</f>
        <v>0</v>
      </c>
      <c r="I852">
        <f>Table1[[#This Row],[Setup Team Speak]]</f>
        <v>0</v>
      </c>
      <c r="J852" s="26" t="str">
        <f>IF(AND(Table2[[#This Row],[STF for ADV]],Table2[[#This Row],[PVP For ADV]],Table2[[#This Row],[On Website]],Table2[[#This Row],[Setup Team Speak]]="Yes"),"Yes","No")</f>
        <v>No</v>
      </c>
    </row>
    <row r="853" spans="2:10">
      <c r="B853" s="24">
        <f>Table1[[#This Row],[Character name]]</f>
        <v>0</v>
      </c>
      <c r="C853" s="25">
        <f>Table1[[#This Row],[At Handle]]</f>
        <v>0</v>
      </c>
      <c r="D853" s="25">
        <f>Table1[[#This Row],[Fleet Rank]]</f>
        <v>0</v>
      </c>
      <c r="E853" s="25">
        <f>Table1[[#This Row],[PVP For ADV]]</f>
        <v>0</v>
      </c>
      <c r="F853" s="25">
        <f>Table1[[#This Row],[STF Lead For ADV]]</f>
        <v>0</v>
      </c>
      <c r="G853" s="25" t="str">
        <f>IF(Table1[[#This Row],[LFC Still Needed For ADV]]&lt;0,"Yes","No")</f>
        <v>No</v>
      </c>
      <c r="H853">
        <f>Table1[[#This Row],[On Website]]</f>
        <v>0</v>
      </c>
      <c r="I853">
        <f>Table1[[#This Row],[Setup Team Speak]]</f>
        <v>0</v>
      </c>
      <c r="J853" s="26" t="str">
        <f>IF(AND(Table2[[#This Row],[STF for ADV]],Table2[[#This Row],[PVP For ADV]],Table2[[#This Row],[On Website]],Table2[[#This Row],[Setup Team Speak]]="Yes"),"Yes","No")</f>
        <v>No</v>
      </c>
    </row>
    <row r="854" spans="2:10">
      <c r="B854" s="24">
        <f>Table1[[#This Row],[Character name]]</f>
        <v>0</v>
      </c>
      <c r="C854" s="25">
        <f>Table1[[#This Row],[At Handle]]</f>
        <v>0</v>
      </c>
      <c r="D854" s="25">
        <f>Table1[[#This Row],[Fleet Rank]]</f>
        <v>0</v>
      </c>
      <c r="E854" s="25">
        <f>Table1[[#This Row],[PVP For ADV]]</f>
        <v>0</v>
      </c>
      <c r="F854" s="25">
        <f>Table1[[#This Row],[STF Lead For ADV]]</f>
        <v>0</v>
      </c>
      <c r="G854" s="25" t="str">
        <f>IF(Table1[[#This Row],[LFC Still Needed For ADV]]&lt;0,"Yes","No")</f>
        <v>No</v>
      </c>
      <c r="H854">
        <f>Table1[[#This Row],[On Website]]</f>
        <v>0</v>
      </c>
      <c r="I854">
        <f>Table1[[#This Row],[Setup Team Speak]]</f>
        <v>0</v>
      </c>
      <c r="J854" s="26" t="str">
        <f>IF(AND(Table2[[#This Row],[STF for ADV]],Table2[[#This Row],[PVP For ADV]],Table2[[#This Row],[On Website]],Table2[[#This Row],[Setup Team Speak]]="Yes"),"Yes","No")</f>
        <v>No</v>
      </c>
    </row>
    <row r="855" spans="2:10">
      <c r="B855" s="24">
        <f>Table1[[#This Row],[Character name]]</f>
        <v>0</v>
      </c>
      <c r="C855" s="25">
        <f>Table1[[#This Row],[At Handle]]</f>
        <v>0</v>
      </c>
      <c r="D855" s="25">
        <f>Table1[[#This Row],[Fleet Rank]]</f>
        <v>0</v>
      </c>
      <c r="E855" s="25">
        <f>Table1[[#This Row],[PVP For ADV]]</f>
        <v>0</v>
      </c>
      <c r="F855" s="25">
        <f>Table1[[#This Row],[STF Lead For ADV]]</f>
        <v>0</v>
      </c>
      <c r="G855" s="25" t="str">
        <f>IF(Table1[[#This Row],[LFC Still Needed For ADV]]&lt;0,"Yes","No")</f>
        <v>No</v>
      </c>
      <c r="H855">
        <f>Table1[[#This Row],[On Website]]</f>
        <v>0</v>
      </c>
      <c r="I855">
        <f>Table1[[#This Row],[Setup Team Speak]]</f>
        <v>0</v>
      </c>
      <c r="J855" s="26" t="str">
        <f>IF(AND(Table2[[#This Row],[STF for ADV]],Table2[[#This Row],[PVP For ADV]],Table2[[#This Row],[On Website]],Table2[[#This Row],[Setup Team Speak]]="Yes"),"Yes","No")</f>
        <v>No</v>
      </c>
    </row>
    <row r="856" spans="2:10">
      <c r="B856" s="24">
        <f>Table1[[#This Row],[Character name]]</f>
        <v>0</v>
      </c>
      <c r="C856" s="25">
        <f>Table1[[#This Row],[At Handle]]</f>
        <v>0</v>
      </c>
      <c r="D856" s="25">
        <f>Table1[[#This Row],[Fleet Rank]]</f>
        <v>0</v>
      </c>
      <c r="E856" s="25">
        <f>Table1[[#This Row],[PVP For ADV]]</f>
        <v>0</v>
      </c>
      <c r="F856" s="25">
        <f>Table1[[#This Row],[STF Lead For ADV]]</f>
        <v>0</v>
      </c>
      <c r="G856" s="25" t="str">
        <f>IF(Table1[[#This Row],[LFC Still Needed For ADV]]&lt;0,"Yes","No")</f>
        <v>No</v>
      </c>
      <c r="H856">
        <f>Table1[[#This Row],[On Website]]</f>
        <v>0</v>
      </c>
      <c r="I856">
        <f>Table1[[#This Row],[Setup Team Speak]]</f>
        <v>0</v>
      </c>
      <c r="J856" s="26" t="str">
        <f>IF(AND(Table2[[#This Row],[STF for ADV]],Table2[[#This Row],[PVP For ADV]],Table2[[#This Row],[On Website]],Table2[[#This Row],[Setup Team Speak]]="Yes"),"Yes","No")</f>
        <v>No</v>
      </c>
    </row>
    <row r="857" spans="2:10">
      <c r="B857" s="24">
        <f>Table1[[#This Row],[Character name]]</f>
        <v>0</v>
      </c>
      <c r="C857" s="25">
        <f>Table1[[#This Row],[At Handle]]</f>
        <v>0</v>
      </c>
      <c r="D857" s="25">
        <f>Table1[[#This Row],[Fleet Rank]]</f>
        <v>0</v>
      </c>
      <c r="E857" s="25">
        <f>Table1[[#This Row],[PVP For ADV]]</f>
        <v>0</v>
      </c>
      <c r="F857" s="25">
        <f>Table1[[#This Row],[STF Lead For ADV]]</f>
        <v>0</v>
      </c>
      <c r="G857" s="25" t="str">
        <f>IF(Table1[[#This Row],[LFC Still Needed For ADV]]&lt;0,"Yes","No")</f>
        <v>No</v>
      </c>
      <c r="H857">
        <f>Table1[[#This Row],[On Website]]</f>
        <v>0</v>
      </c>
      <c r="I857">
        <f>Table1[[#This Row],[Setup Team Speak]]</f>
        <v>0</v>
      </c>
      <c r="J857" s="26" t="str">
        <f>IF(AND(Table2[[#This Row],[STF for ADV]],Table2[[#This Row],[PVP For ADV]],Table2[[#This Row],[On Website]],Table2[[#This Row],[Setup Team Speak]]="Yes"),"Yes","No")</f>
        <v>No</v>
      </c>
    </row>
    <row r="858" spans="2:10">
      <c r="B858" s="24">
        <f>Table1[[#This Row],[Character name]]</f>
        <v>0</v>
      </c>
      <c r="C858" s="25">
        <f>Table1[[#This Row],[At Handle]]</f>
        <v>0</v>
      </c>
      <c r="D858" s="25">
        <f>Table1[[#This Row],[Fleet Rank]]</f>
        <v>0</v>
      </c>
      <c r="E858" s="25">
        <f>Table1[[#This Row],[PVP For ADV]]</f>
        <v>0</v>
      </c>
      <c r="F858" s="25">
        <f>Table1[[#This Row],[STF Lead For ADV]]</f>
        <v>0</v>
      </c>
      <c r="G858" s="25" t="str">
        <f>IF(Table1[[#This Row],[LFC Still Needed For ADV]]&lt;0,"Yes","No")</f>
        <v>No</v>
      </c>
      <c r="H858">
        <f>Table1[[#This Row],[On Website]]</f>
        <v>0</v>
      </c>
      <c r="I858">
        <f>Table1[[#This Row],[Setup Team Speak]]</f>
        <v>0</v>
      </c>
      <c r="J858" s="26" t="str">
        <f>IF(AND(Table2[[#This Row],[STF for ADV]],Table2[[#This Row],[PVP For ADV]],Table2[[#This Row],[On Website]],Table2[[#This Row],[Setup Team Speak]]="Yes"),"Yes","No")</f>
        <v>No</v>
      </c>
    </row>
    <row r="859" spans="2:10">
      <c r="B859" s="24">
        <f>Table1[[#This Row],[Character name]]</f>
        <v>0</v>
      </c>
      <c r="C859" s="25">
        <f>Table1[[#This Row],[At Handle]]</f>
        <v>0</v>
      </c>
      <c r="D859" s="25">
        <f>Table1[[#This Row],[Fleet Rank]]</f>
        <v>0</v>
      </c>
      <c r="E859" s="25">
        <f>Table1[[#This Row],[PVP For ADV]]</f>
        <v>0</v>
      </c>
      <c r="F859" s="25">
        <f>Table1[[#This Row],[STF Lead For ADV]]</f>
        <v>0</v>
      </c>
      <c r="G859" s="25" t="str">
        <f>IF(Table1[[#This Row],[LFC Still Needed For ADV]]&lt;0,"Yes","No")</f>
        <v>No</v>
      </c>
      <c r="H859">
        <f>Table1[[#This Row],[On Website]]</f>
        <v>0</v>
      </c>
      <c r="I859">
        <f>Table1[[#This Row],[Setup Team Speak]]</f>
        <v>0</v>
      </c>
      <c r="J859" s="26" t="str">
        <f>IF(AND(Table2[[#This Row],[STF for ADV]],Table2[[#This Row],[PVP For ADV]],Table2[[#This Row],[On Website]],Table2[[#This Row],[Setup Team Speak]]="Yes"),"Yes","No")</f>
        <v>No</v>
      </c>
    </row>
    <row r="860" spans="2:10">
      <c r="B860" s="24">
        <f>Table1[[#This Row],[Character name]]</f>
        <v>0</v>
      </c>
      <c r="C860" s="25">
        <f>Table1[[#This Row],[At Handle]]</f>
        <v>0</v>
      </c>
      <c r="D860" s="25">
        <f>Table1[[#This Row],[Fleet Rank]]</f>
        <v>0</v>
      </c>
      <c r="E860" s="25">
        <f>Table1[[#This Row],[PVP For ADV]]</f>
        <v>0</v>
      </c>
      <c r="F860" s="25">
        <f>Table1[[#This Row],[STF Lead For ADV]]</f>
        <v>0</v>
      </c>
      <c r="G860" s="25" t="str">
        <f>IF(Table1[[#This Row],[LFC Still Needed For ADV]]&lt;0,"Yes","No")</f>
        <v>No</v>
      </c>
      <c r="H860">
        <f>Table1[[#This Row],[On Website]]</f>
        <v>0</v>
      </c>
      <c r="I860">
        <f>Table1[[#This Row],[Setup Team Speak]]</f>
        <v>0</v>
      </c>
      <c r="J860" s="26" t="str">
        <f>IF(AND(Table2[[#This Row],[STF for ADV]],Table2[[#This Row],[PVP For ADV]],Table2[[#This Row],[On Website]],Table2[[#This Row],[Setup Team Speak]]="Yes"),"Yes","No")</f>
        <v>No</v>
      </c>
    </row>
    <row r="861" spans="2:10">
      <c r="B861" s="24">
        <f>Table1[[#This Row],[Character name]]</f>
        <v>0</v>
      </c>
      <c r="C861" s="25">
        <f>Table1[[#This Row],[At Handle]]</f>
        <v>0</v>
      </c>
      <c r="D861" s="25">
        <f>Table1[[#This Row],[Fleet Rank]]</f>
        <v>0</v>
      </c>
      <c r="E861" s="25">
        <f>Table1[[#This Row],[PVP For ADV]]</f>
        <v>0</v>
      </c>
      <c r="F861" s="25">
        <f>Table1[[#This Row],[STF Lead For ADV]]</f>
        <v>0</v>
      </c>
      <c r="G861" s="25" t="str">
        <f>IF(Table1[[#This Row],[LFC Still Needed For ADV]]&lt;0,"Yes","No")</f>
        <v>No</v>
      </c>
      <c r="H861">
        <f>Table1[[#This Row],[On Website]]</f>
        <v>0</v>
      </c>
      <c r="I861">
        <f>Table1[[#This Row],[Setup Team Speak]]</f>
        <v>0</v>
      </c>
      <c r="J861" s="26" t="str">
        <f>IF(AND(Table2[[#This Row],[STF for ADV]],Table2[[#This Row],[PVP For ADV]],Table2[[#This Row],[On Website]],Table2[[#This Row],[Setup Team Speak]]="Yes"),"Yes","No")</f>
        <v>No</v>
      </c>
    </row>
    <row r="862" spans="2:10">
      <c r="B862" s="24">
        <f>Table1[[#This Row],[Character name]]</f>
        <v>0</v>
      </c>
      <c r="C862" s="25">
        <f>Table1[[#This Row],[At Handle]]</f>
        <v>0</v>
      </c>
      <c r="D862" s="25">
        <f>Table1[[#This Row],[Fleet Rank]]</f>
        <v>0</v>
      </c>
      <c r="E862" s="25">
        <f>Table1[[#This Row],[PVP For ADV]]</f>
        <v>0</v>
      </c>
      <c r="F862" s="25">
        <f>Table1[[#This Row],[STF Lead For ADV]]</f>
        <v>0</v>
      </c>
      <c r="G862" s="25" t="str">
        <f>IF(Table1[[#This Row],[LFC Still Needed For ADV]]&lt;0,"Yes","No")</f>
        <v>No</v>
      </c>
      <c r="H862">
        <f>Table1[[#This Row],[On Website]]</f>
        <v>0</v>
      </c>
      <c r="I862">
        <f>Table1[[#This Row],[Setup Team Speak]]</f>
        <v>0</v>
      </c>
      <c r="J862" s="26" t="str">
        <f>IF(AND(Table2[[#This Row],[STF for ADV]],Table2[[#This Row],[PVP For ADV]],Table2[[#This Row],[On Website]],Table2[[#This Row],[Setup Team Speak]]="Yes"),"Yes","No")</f>
        <v>No</v>
      </c>
    </row>
    <row r="863" spans="2:10">
      <c r="B863" s="24">
        <f>Table1[[#This Row],[Character name]]</f>
        <v>0</v>
      </c>
      <c r="C863" s="25">
        <f>Table1[[#This Row],[At Handle]]</f>
        <v>0</v>
      </c>
      <c r="D863" s="25">
        <f>Table1[[#This Row],[Fleet Rank]]</f>
        <v>0</v>
      </c>
      <c r="E863" s="25">
        <f>Table1[[#This Row],[PVP For ADV]]</f>
        <v>0</v>
      </c>
      <c r="F863" s="25">
        <f>Table1[[#This Row],[STF Lead For ADV]]</f>
        <v>0</v>
      </c>
      <c r="G863" s="25" t="str">
        <f>IF(Table1[[#This Row],[LFC Still Needed For ADV]]&lt;0,"Yes","No")</f>
        <v>No</v>
      </c>
      <c r="H863">
        <f>Table1[[#This Row],[On Website]]</f>
        <v>0</v>
      </c>
      <c r="I863">
        <f>Table1[[#This Row],[Setup Team Speak]]</f>
        <v>0</v>
      </c>
      <c r="J863" s="26" t="str">
        <f>IF(AND(Table2[[#This Row],[STF for ADV]],Table2[[#This Row],[PVP For ADV]],Table2[[#This Row],[On Website]],Table2[[#This Row],[Setup Team Speak]]="Yes"),"Yes","No")</f>
        <v>No</v>
      </c>
    </row>
    <row r="864" spans="2:10">
      <c r="B864" s="24">
        <f>Table1[[#This Row],[Character name]]</f>
        <v>0</v>
      </c>
      <c r="C864" s="25">
        <f>Table1[[#This Row],[At Handle]]</f>
        <v>0</v>
      </c>
      <c r="D864" s="25">
        <f>Table1[[#This Row],[Fleet Rank]]</f>
        <v>0</v>
      </c>
      <c r="E864" s="25">
        <f>Table1[[#This Row],[PVP For ADV]]</f>
        <v>0</v>
      </c>
      <c r="F864" s="25">
        <f>Table1[[#This Row],[STF Lead For ADV]]</f>
        <v>0</v>
      </c>
      <c r="G864" s="25" t="str">
        <f>IF(Table1[[#This Row],[LFC Still Needed For ADV]]&lt;0,"Yes","No")</f>
        <v>No</v>
      </c>
      <c r="H864">
        <f>Table1[[#This Row],[On Website]]</f>
        <v>0</v>
      </c>
      <c r="I864">
        <f>Table1[[#This Row],[Setup Team Speak]]</f>
        <v>0</v>
      </c>
      <c r="J864" s="26" t="str">
        <f>IF(AND(Table2[[#This Row],[STF for ADV]],Table2[[#This Row],[PVP For ADV]],Table2[[#This Row],[On Website]],Table2[[#This Row],[Setup Team Speak]]="Yes"),"Yes","No")</f>
        <v>No</v>
      </c>
    </row>
    <row r="865" spans="2:10">
      <c r="B865" s="24">
        <f>Table1[[#This Row],[Character name]]</f>
        <v>0</v>
      </c>
      <c r="C865" s="25">
        <f>Table1[[#This Row],[At Handle]]</f>
        <v>0</v>
      </c>
      <c r="D865" s="25">
        <f>Table1[[#This Row],[Fleet Rank]]</f>
        <v>0</v>
      </c>
      <c r="E865" s="25">
        <f>Table1[[#This Row],[PVP For ADV]]</f>
        <v>0</v>
      </c>
      <c r="F865" s="25">
        <f>Table1[[#This Row],[STF Lead For ADV]]</f>
        <v>0</v>
      </c>
      <c r="G865" s="25" t="str">
        <f>IF(Table1[[#This Row],[LFC Still Needed For ADV]]&lt;0,"Yes","No")</f>
        <v>No</v>
      </c>
      <c r="H865">
        <f>Table1[[#This Row],[On Website]]</f>
        <v>0</v>
      </c>
      <c r="I865">
        <f>Table1[[#This Row],[Setup Team Speak]]</f>
        <v>0</v>
      </c>
      <c r="J865" s="26" t="str">
        <f>IF(AND(Table2[[#This Row],[STF for ADV]],Table2[[#This Row],[PVP For ADV]],Table2[[#This Row],[On Website]],Table2[[#This Row],[Setup Team Speak]]="Yes"),"Yes","No")</f>
        <v>No</v>
      </c>
    </row>
    <row r="866" spans="2:10">
      <c r="B866" s="24">
        <f>Table1[[#This Row],[Character name]]</f>
        <v>0</v>
      </c>
      <c r="C866" s="25">
        <f>Table1[[#This Row],[At Handle]]</f>
        <v>0</v>
      </c>
      <c r="D866" s="25">
        <f>Table1[[#This Row],[Fleet Rank]]</f>
        <v>0</v>
      </c>
      <c r="E866" s="25">
        <f>Table1[[#This Row],[PVP For ADV]]</f>
        <v>0</v>
      </c>
      <c r="F866" s="25">
        <f>Table1[[#This Row],[STF Lead For ADV]]</f>
        <v>0</v>
      </c>
      <c r="G866" s="25" t="str">
        <f>IF(Table1[[#This Row],[LFC Still Needed For ADV]]&lt;0,"Yes","No")</f>
        <v>No</v>
      </c>
      <c r="H866">
        <f>Table1[[#This Row],[On Website]]</f>
        <v>0</v>
      </c>
      <c r="I866">
        <f>Table1[[#This Row],[Setup Team Speak]]</f>
        <v>0</v>
      </c>
      <c r="J866" s="26" t="str">
        <f>IF(AND(Table2[[#This Row],[STF for ADV]],Table2[[#This Row],[PVP For ADV]],Table2[[#This Row],[On Website]],Table2[[#This Row],[Setup Team Speak]]="Yes"),"Yes","No")</f>
        <v>No</v>
      </c>
    </row>
    <row r="867" spans="2:10">
      <c r="B867" s="24">
        <f>Table1[[#This Row],[Character name]]</f>
        <v>0</v>
      </c>
      <c r="C867" s="25">
        <f>Table1[[#This Row],[At Handle]]</f>
        <v>0</v>
      </c>
      <c r="D867" s="25">
        <f>Table1[[#This Row],[Fleet Rank]]</f>
        <v>0</v>
      </c>
      <c r="E867" s="25">
        <f>Table1[[#This Row],[PVP For ADV]]</f>
        <v>0</v>
      </c>
      <c r="F867" s="25">
        <f>Table1[[#This Row],[STF Lead For ADV]]</f>
        <v>0</v>
      </c>
      <c r="G867" s="25" t="str">
        <f>IF(Table1[[#This Row],[LFC Still Needed For ADV]]&lt;0,"Yes","No")</f>
        <v>No</v>
      </c>
      <c r="H867">
        <f>Table1[[#This Row],[On Website]]</f>
        <v>0</v>
      </c>
      <c r="I867">
        <f>Table1[[#This Row],[Setup Team Speak]]</f>
        <v>0</v>
      </c>
      <c r="J867" s="26" t="str">
        <f>IF(AND(Table2[[#This Row],[STF for ADV]],Table2[[#This Row],[PVP For ADV]],Table2[[#This Row],[On Website]],Table2[[#This Row],[Setup Team Speak]]="Yes"),"Yes","No")</f>
        <v>No</v>
      </c>
    </row>
    <row r="868" spans="2:10">
      <c r="B868" s="24">
        <f>Table1[[#This Row],[Character name]]</f>
        <v>0</v>
      </c>
      <c r="C868" s="25">
        <f>Table1[[#This Row],[At Handle]]</f>
        <v>0</v>
      </c>
      <c r="D868" s="25">
        <f>Table1[[#This Row],[Fleet Rank]]</f>
        <v>0</v>
      </c>
      <c r="E868" s="25">
        <f>Table1[[#This Row],[PVP For ADV]]</f>
        <v>0</v>
      </c>
      <c r="F868" s="25">
        <f>Table1[[#This Row],[STF Lead For ADV]]</f>
        <v>0</v>
      </c>
      <c r="G868" s="25" t="str">
        <f>IF(Table1[[#This Row],[LFC Still Needed For ADV]]&lt;0,"Yes","No")</f>
        <v>No</v>
      </c>
      <c r="H868">
        <f>Table1[[#This Row],[On Website]]</f>
        <v>0</v>
      </c>
      <c r="I868">
        <f>Table1[[#This Row],[Setup Team Speak]]</f>
        <v>0</v>
      </c>
      <c r="J868" s="26" t="str">
        <f>IF(AND(Table2[[#This Row],[STF for ADV]],Table2[[#This Row],[PVP For ADV]],Table2[[#This Row],[On Website]],Table2[[#This Row],[Setup Team Speak]]="Yes"),"Yes","No")</f>
        <v>No</v>
      </c>
    </row>
    <row r="869" spans="2:10">
      <c r="B869" s="24">
        <f>Table1[[#This Row],[Character name]]</f>
        <v>0</v>
      </c>
      <c r="C869" s="25">
        <f>Table1[[#This Row],[At Handle]]</f>
        <v>0</v>
      </c>
      <c r="D869" s="25">
        <f>Table1[[#This Row],[Fleet Rank]]</f>
        <v>0</v>
      </c>
      <c r="E869" s="25">
        <f>Table1[[#This Row],[PVP For ADV]]</f>
        <v>0</v>
      </c>
      <c r="F869" s="25">
        <f>Table1[[#This Row],[STF Lead For ADV]]</f>
        <v>0</v>
      </c>
      <c r="G869" s="25" t="str">
        <f>IF(Table1[[#This Row],[LFC Still Needed For ADV]]&lt;0,"Yes","No")</f>
        <v>No</v>
      </c>
      <c r="H869">
        <f>Table1[[#This Row],[On Website]]</f>
        <v>0</v>
      </c>
      <c r="I869">
        <f>Table1[[#This Row],[Setup Team Speak]]</f>
        <v>0</v>
      </c>
      <c r="J869" s="26" t="str">
        <f>IF(AND(Table2[[#This Row],[STF for ADV]],Table2[[#This Row],[PVP For ADV]],Table2[[#This Row],[On Website]],Table2[[#This Row],[Setup Team Speak]]="Yes"),"Yes","No")</f>
        <v>No</v>
      </c>
    </row>
    <row r="870" spans="2:10">
      <c r="B870" s="24">
        <f>Table1[[#This Row],[Character name]]</f>
        <v>0</v>
      </c>
      <c r="C870" s="25">
        <f>Table1[[#This Row],[At Handle]]</f>
        <v>0</v>
      </c>
      <c r="D870" s="25">
        <f>Table1[[#This Row],[Fleet Rank]]</f>
        <v>0</v>
      </c>
      <c r="E870" s="25">
        <f>Table1[[#This Row],[PVP For ADV]]</f>
        <v>0</v>
      </c>
      <c r="F870" s="25">
        <f>Table1[[#This Row],[STF Lead For ADV]]</f>
        <v>0</v>
      </c>
      <c r="G870" s="25" t="str">
        <f>IF(Table1[[#This Row],[LFC Still Needed For ADV]]&lt;0,"Yes","No")</f>
        <v>No</v>
      </c>
      <c r="H870">
        <f>Table1[[#This Row],[On Website]]</f>
        <v>0</v>
      </c>
      <c r="I870">
        <f>Table1[[#This Row],[Setup Team Speak]]</f>
        <v>0</v>
      </c>
      <c r="J870" s="26" t="str">
        <f>IF(AND(Table2[[#This Row],[STF for ADV]],Table2[[#This Row],[PVP For ADV]],Table2[[#This Row],[On Website]],Table2[[#This Row],[Setup Team Speak]]="Yes"),"Yes","No")</f>
        <v>No</v>
      </c>
    </row>
    <row r="871" spans="2:10">
      <c r="B871" s="24">
        <f>Table1[[#This Row],[Character name]]</f>
        <v>0</v>
      </c>
      <c r="C871" s="25">
        <f>Table1[[#This Row],[At Handle]]</f>
        <v>0</v>
      </c>
      <c r="D871" s="25">
        <f>Table1[[#This Row],[Fleet Rank]]</f>
        <v>0</v>
      </c>
      <c r="E871" s="25">
        <f>Table1[[#This Row],[PVP For ADV]]</f>
        <v>0</v>
      </c>
      <c r="F871" s="25">
        <f>Table1[[#This Row],[STF Lead For ADV]]</f>
        <v>0</v>
      </c>
      <c r="G871" s="25" t="str">
        <f>IF(Table1[[#This Row],[LFC Still Needed For ADV]]&lt;0,"Yes","No")</f>
        <v>No</v>
      </c>
      <c r="H871">
        <f>Table1[[#This Row],[On Website]]</f>
        <v>0</v>
      </c>
      <c r="I871">
        <f>Table1[[#This Row],[Setup Team Speak]]</f>
        <v>0</v>
      </c>
      <c r="J871" s="26" t="str">
        <f>IF(AND(Table2[[#This Row],[STF for ADV]],Table2[[#This Row],[PVP For ADV]],Table2[[#This Row],[On Website]],Table2[[#This Row],[Setup Team Speak]]="Yes"),"Yes","No")</f>
        <v>No</v>
      </c>
    </row>
    <row r="872" spans="2:10">
      <c r="B872" s="24">
        <f>Table1[[#This Row],[Character name]]</f>
        <v>0</v>
      </c>
      <c r="C872" s="25">
        <f>Table1[[#This Row],[At Handle]]</f>
        <v>0</v>
      </c>
      <c r="D872" s="25">
        <f>Table1[[#This Row],[Fleet Rank]]</f>
        <v>0</v>
      </c>
      <c r="E872" s="25">
        <f>Table1[[#This Row],[PVP For ADV]]</f>
        <v>0</v>
      </c>
      <c r="F872" s="25">
        <f>Table1[[#This Row],[STF Lead For ADV]]</f>
        <v>0</v>
      </c>
      <c r="G872" s="25" t="str">
        <f>IF(Table1[[#This Row],[LFC Still Needed For ADV]]&lt;0,"Yes","No")</f>
        <v>No</v>
      </c>
      <c r="H872">
        <f>Table1[[#This Row],[On Website]]</f>
        <v>0</v>
      </c>
      <c r="I872">
        <f>Table1[[#This Row],[Setup Team Speak]]</f>
        <v>0</v>
      </c>
      <c r="J872" s="26" t="str">
        <f>IF(AND(Table2[[#This Row],[STF for ADV]],Table2[[#This Row],[PVP For ADV]],Table2[[#This Row],[On Website]],Table2[[#This Row],[Setup Team Speak]]="Yes"),"Yes","No")</f>
        <v>No</v>
      </c>
    </row>
    <row r="873" spans="2:10">
      <c r="B873" s="24">
        <f>Table1[[#This Row],[Character name]]</f>
        <v>0</v>
      </c>
      <c r="C873" s="25">
        <f>Table1[[#This Row],[At Handle]]</f>
        <v>0</v>
      </c>
      <c r="D873" s="25">
        <f>Table1[[#This Row],[Fleet Rank]]</f>
        <v>0</v>
      </c>
      <c r="E873" s="25">
        <f>Table1[[#This Row],[PVP For ADV]]</f>
        <v>0</v>
      </c>
      <c r="F873" s="25">
        <f>Table1[[#This Row],[STF Lead For ADV]]</f>
        <v>0</v>
      </c>
      <c r="G873" s="25" t="str">
        <f>IF(Table1[[#This Row],[LFC Still Needed For ADV]]&lt;0,"Yes","No")</f>
        <v>No</v>
      </c>
      <c r="H873">
        <f>Table1[[#This Row],[On Website]]</f>
        <v>0</v>
      </c>
      <c r="I873">
        <f>Table1[[#This Row],[Setup Team Speak]]</f>
        <v>0</v>
      </c>
      <c r="J873" s="26" t="str">
        <f>IF(AND(Table2[[#This Row],[STF for ADV]],Table2[[#This Row],[PVP For ADV]],Table2[[#This Row],[On Website]],Table2[[#This Row],[Setup Team Speak]]="Yes"),"Yes","No")</f>
        <v>No</v>
      </c>
    </row>
    <row r="874" spans="2:10">
      <c r="B874" s="24">
        <f>Table1[[#This Row],[Character name]]</f>
        <v>0</v>
      </c>
      <c r="C874" s="25">
        <f>Table1[[#This Row],[At Handle]]</f>
        <v>0</v>
      </c>
      <c r="D874" s="25">
        <f>Table1[[#This Row],[Fleet Rank]]</f>
        <v>0</v>
      </c>
      <c r="E874" s="25">
        <f>Table1[[#This Row],[PVP For ADV]]</f>
        <v>0</v>
      </c>
      <c r="F874" s="25">
        <f>Table1[[#This Row],[STF Lead For ADV]]</f>
        <v>0</v>
      </c>
      <c r="G874" s="25" t="str">
        <f>IF(Table1[[#This Row],[LFC Still Needed For ADV]]&lt;0,"Yes","No")</f>
        <v>No</v>
      </c>
      <c r="H874">
        <f>Table1[[#This Row],[On Website]]</f>
        <v>0</v>
      </c>
      <c r="I874">
        <f>Table1[[#This Row],[Setup Team Speak]]</f>
        <v>0</v>
      </c>
      <c r="J874" s="26" t="str">
        <f>IF(AND(Table2[[#This Row],[STF for ADV]],Table2[[#This Row],[PVP For ADV]],Table2[[#This Row],[On Website]],Table2[[#This Row],[Setup Team Speak]]="Yes"),"Yes","No")</f>
        <v>No</v>
      </c>
    </row>
    <row r="875" spans="2:10">
      <c r="B875" s="24">
        <f>Table1[[#This Row],[Character name]]</f>
        <v>0</v>
      </c>
      <c r="C875" s="25">
        <f>Table1[[#This Row],[At Handle]]</f>
        <v>0</v>
      </c>
      <c r="D875" s="25">
        <f>Table1[[#This Row],[Fleet Rank]]</f>
        <v>0</v>
      </c>
      <c r="E875" s="25">
        <f>Table1[[#This Row],[PVP For ADV]]</f>
        <v>0</v>
      </c>
      <c r="F875" s="25">
        <f>Table1[[#This Row],[STF Lead For ADV]]</f>
        <v>0</v>
      </c>
      <c r="G875" s="25" t="str">
        <f>IF(Table1[[#This Row],[LFC Still Needed For ADV]]&lt;0,"Yes","No")</f>
        <v>No</v>
      </c>
      <c r="H875">
        <f>Table1[[#This Row],[On Website]]</f>
        <v>0</v>
      </c>
      <c r="I875">
        <f>Table1[[#This Row],[Setup Team Speak]]</f>
        <v>0</v>
      </c>
      <c r="J875" s="26" t="str">
        <f>IF(AND(Table2[[#This Row],[STF for ADV]],Table2[[#This Row],[PVP For ADV]],Table2[[#This Row],[On Website]],Table2[[#This Row],[Setup Team Speak]]="Yes"),"Yes","No")</f>
        <v>No</v>
      </c>
    </row>
    <row r="876" spans="2:10">
      <c r="B876" s="24">
        <f>Table1[[#This Row],[Character name]]</f>
        <v>0</v>
      </c>
      <c r="C876" s="25">
        <f>Table1[[#This Row],[At Handle]]</f>
        <v>0</v>
      </c>
      <c r="D876" s="25">
        <f>Table1[[#This Row],[Fleet Rank]]</f>
        <v>0</v>
      </c>
      <c r="E876" s="25">
        <f>Table1[[#This Row],[PVP For ADV]]</f>
        <v>0</v>
      </c>
      <c r="F876" s="25">
        <f>Table1[[#This Row],[STF Lead For ADV]]</f>
        <v>0</v>
      </c>
      <c r="G876" s="25" t="str">
        <f>IF(Table1[[#This Row],[LFC Still Needed For ADV]]&lt;0,"Yes","No")</f>
        <v>No</v>
      </c>
      <c r="H876">
        <f>Table1[[#This Row],[On Website]]</f>
        <v>0</v>
      </c>
      <c r="I876">
        <f>Table1[[#This Row],[Setup Team Speak]]</f>
        <v>0</v>
      </c>
      <c r="J876" s="26" t="str">
        <f>IF(AND(Table2[[#This Row],[STF for ADV]],Table2[[#This Row],[PVP For ADV]],Table2[[#This Row],[On Website]],Table2[[#This Row],[Setup Team Speak]]="Yes"),"Yes","No")</f>
        <v>No</v>
      </c>
    </row>
    <row r="877" spans="2:10">
      <c r="B877" s="24">
        <f>Table1[[#This Row],[Character name]]</f>
        <v>0</v>
      </c>
      <c r="C877" s="25">
        <f>Table1[[#This Row],[At Handle]]</f>
        <v>0</v>
      </c>
      <c r="D877" s="25">
        <f>Table1[[#This Row],[Fleet Rank]]</f>
        <v>0</v>
      </c>
      <c r="E877" s="25">
        <f>Table1[[#This Row],[PVP For ADV]]</f>
        <v>0</v>
      </c>
      <c r="F877" s="25">
        <f>Table1[[#This Row],[STF Lead For ADV]]</f>
        <v>0</v>
      </c>
      <c r="G877" s="25" t="str">
        <f>IF(Table1[[#This Row],[LFC Still Needed For ADV]]&lt;0,"Yes","No")</f>
        <v>No</v>
      </c>
      <c r="H877">
        <f>Table1[[#This Row],[On Website]]</f>
        <v>0</v>
      </c>
      <c r="I877">
        <f>Table1[[#This Row],[Setup Team Speak]]</f>
        <v>0</v>
      </c>
      <c r="J877" s="26" t="str">
        <f>IF(AND(Table2[[#This Row],[STF for ADV]],Table2[[#This Row],[PVP For ADV]],Table2[[#This Row],[On Website]],Table2[[#This Row],[Setup Team Speak]]="Yes"),"Yes","No")</f>
        <v>No</v>
      </c>
    </row>
    <row r="878" spans="2:10">
      <c r="B878" s="24">
        <f>Table1[[#This Row],[Character name]]</f>
        <v>0</v>
      </c>
      <c r="C878" s="25">
        <f>Table1[[#This Row],[At Handle]]</f>
        <v>0</v>
      </c>
      <c r="D878" s="25">
        <f>Table1[[#This Row],[Fleet Rank]]</f>
        <v>0</v>
      </c>
      <c r="E878" s="25">
        <f>Table1[[#This Row],[PVP For ADV]]</f>
        <v>0</v>
      </c>
      <c r="F878" s="25">
        <f>Table1[[#This Row],[STF Lead For ADV]]</f>
        <v>0</v>
      </c>
      <c r="G878" s="25" t="str">
        <f>IF(Table1[[#This Row],[LFC Still Needed For ADV]]&lt;0,"Yes","No")</f>
        <v>No</v>
      </c>
      <c r="H878">
        <f>Table1[[#This Row],[On Website]]</f>
        <v>0</v>
      </c>
      <c r="I878">
        <f>Table1[[#This Row],[Setup Team Speak]]</f>
        <v>0</v>
      </c>
      <c r="J878" s="26" t="str">
        <f>IF(AND(Table2[[#This Row],[STF for ADV]],Table2[[#This Row],[PVP For ADV]],Table2[[#This Row],[On Website]],Table2[[#This Row],[Setup Team Speak]]="Yes"),"Yes","No")</f>
        <v>No</v>
      </c>
    </row>
    <row r="879" spans="2:10">
      <c r="B879" s="24">
        <f>Table1[[#This Row],[Character name]]</f>
        <v>0</v>
      </c>
      <c r="C879" s="25">
        <f>Table1[[#This Row],[At Handle]]</f>
        <v>0</v>
      </c>
      <c r="D879" s="25">
        <f>Table1[[#This Row],[Fleet Rank]]</f>
        <v>0</v>
      </c>
      <c r="E879" s="25">
        <f>Table1[[#This Row],[PVP For ADV]]</f>
        <v>0</v>
      </c>
      <c r="F879" s="25">
        <f>Table1[[#This Row],[STF Lead For ADV]]</f>
        <v>0</v>
      </c>
      <c r="G879" s="25" t="str">
        <f>IF(Table1[[#This Row],[LFC Still Needed For ADV]]&lt;0,"Yes","No")</f>
        <v>No</v>
      </c>
      <c r="H879">
        <f>Table1[[#This Row],[On Website]]</f>
        <v>0</v>
      </c>
      <c r="I879">
        <f>Table1[[#This Row],[Setup Team Speak]]</f>
        <v>0</v>
      </c>
      <c r="J879" s="26" t="str">
        <f>IF(AND(Table2[[#This Row],[STF for ADV]],Table2[[#This Row],[PVP For ADV]],Table2[[#This Row],[On Website]],Table2[[#This Row],[Setup Team Speak]]="Yes"),"Yes","No")</f>
        <v>No</v>
      </c>
    </row>
    <row r="880" spans="2:10">
      <c r="B880" s="24">
        <f>Table1[[#This Row],[Character name]]</f>
        <v>0</v>
      </c>
      <c r="C880" s="25">
        <f>Table1[[#This Row],[At Handle]]</f>
        <v>0</v>
      </c>
      <c r="D880" s="25">
        <f>Table1[[#This Row],[Fleet Rank]]</f>
        <v>0</v>
      </c>
      <c r="E880" s="25">
        <f>Table1[[#This Row],[PVP For ADV]]</f>
        <v>0</v>
      </c>
      <c r="F880" s="25">
        <f>Table1[[#This Row],[STF Lead For ADV]]</f>
        <v>0</v>
      </c>
      <c r="G880" s="25" t="str">
        <f>IF(Table1[[#This Row],[LFC Still Needed For ADV]]&lt;0,"Yes","No")</f>
        <v>No</v>
      </c>
      <c r="H880">
        <f>Table1[[#This Row],[On Website]]</f>
        <v>0</v>
      </c>
      <c r="I880">
        <f>Table1[[#This Row],[Setup Team Speak]]</f>
        <v>0</v>
      </c>
      <c r="J880" s="26" t="str">
        <f>IF(AND(Table2[[#This Row],[STF for ADV]],Table2[[#This Row],[PVP For ADV]],Table2[[#This Row],[On Website]],Table2[[#This Row],[Setup Team Speak]]="Yes"),"Yes","No")</f>
        <v>No</v>
      </c>
    </row>
    <row r="881" spans="2:10">
      <c r="B881" s="24">
        <f>Table1[[#This Row],[Character name]]</f>
        <v>0</v>
      </c>
      <c r="C881" s="25">
        <f>Table1[[#This Row],[At Handle]]</f>
        <v>0</v>
      </c>
      <c r="D881" s="25">
        <f>Table1[[#This Row],[Fleet Rank]]</f>
        <v>0</v>
      </c>
      <c r="E881" s="25">
        <f>Table1[[#This Row],[PVP For ADV]]</f>
        <v>0</v>
      </c>
      <c r="F881" s="25">
        <f>Table1[[#This Row],[STF Lead For ADV]]</f>
        <v>0</v>
      </c>
      <c r="G881" s="25" t="str">
        <f>IF(Table1[[#This Row],[LFC Still Needed For ADV]]&lt;0,"Yes","No")</f>
        <v>No</v>
      </c>
      <c r="H881">
        <f>Table1[[#This Row],[On Website]]</f>
        <v>0</v>
      </c>
      <c r="I881">
        <f>Table1[[#This Row],[Setup Team Speak]]</f>
        <v>0</v>
      </c>
      <c r="J881" s="26" t="str">
        <f>IF(AND(Table2[[#This Row],[STF for ADV]],Table2[[#This Row],[PVP For ADV]],Table2[[#This Row],[On Website]],Table2[[#This Row],[Setup Team Speak]]="Yes"),"Yes","No")</f>
        <v>No</v>
      </c>
    </row>
    <row r="882" spans="2:10">
      <c r="B882" s="24">
        <f>Table1[[#This Row],[Character name]]</f>
        <v>0</v>
      </c>
      <c r="C882" s="25">
        <f>Table1[[#This Row],[At Handle]]</f>
        <v>0</v>
      </c>
      <c r="D882" s="25">
        <f>Table1[[#This Row],[Fleet Rank]]</f>
        <v>0</v>
      </c>
      <c r="E882" s="25">
        <f>Table1[[#This Row],[PVP For ADV]]</f>
        <v>0</v>
      </c>
      <c r="F882" s="25">
        <f>Table1[[#This Row],[STF Lead For ADV]]</f>
        <v>0</v>
      </c>
      <c r="G882" s="25" t="str">
        <f>IF(Table1[[#This Row],[LFC Still Needed For ADV]]&lt;0,"Yes","No")</f>
        <v>No</v>
      </c>
      <c r="H882">
        <f>Table1[[#This Row],[On Website]]</f>
        <v>0</v>
      </c>
      <c r="I882">
        <f>Table1[[#This Row],[Setup Team Speak]]</f>
        <v>0</v>
      </c>
      <c r="J882" s="26" t="str">
        <f>IF(AND(Table2[[#This Row],[STF for ADV]],Table2[[#This Row],[PVP For ADV]],Table2[[#This Row],[On Website]],Table2[[#This Row],[Setup Team Speak]]="Yes"),"Yes","No")</f>
        <v>No</v>
      </c>
    </row>
    <row r="883" spans="2:10">
      <c r="B883" s="24">
        <f>Table1[[#This Row],[Character name]]</f>
        <v>0</v>
      </c>
      <c r="C883" s="25">
        <f>Table1[[#This Row],[At Handle]]</f>
        <v>0</v>
      </c>
      <c r="D883" s="25">
        <f>Table1[[#This Row],[Fleet Rank]]</f>
        <v>0</v>
      </c>
      <c r="E883" s="25">
        <f>Table1[[#This Row],[PVP For ADV]]</f>
        <v>0</v>
      </c>
      <c r="F883" s="25">
        <f>Table1[[#This Row],[STF Lead For ADV]]</f>
        <v>0</v>
      </c>
      <c r="G883" s="25" t="str">
        <f>IF(Table1[[#This Row],[LFC Still Needed For ADV]]&lt;0,"Yes","No")</f>
        <v>No</v>
      </c>
      <c r="H883">
        <f>Table1[[#This Row],[On Website]]</f>
        <v>0</v>
      </c>
      <c r="I883">
        <f>Table1[[#This Row],[Setup Team Speak]]</f>
        <v>0</v>
      </c>
      <c r="J883" s="26" t="str">
        <f>IF(AND(Table2[[#This Row],[STF for ADV]],Table2[[#This Row],[PVP For ADV]],Table2[[#This Row],[On Website]],Table2[[#This Row],[Setup Team Speak]]="Yes"),"Yes","No")</f>
        <v>No</v>
      </c>
    </row>
    <row r="884" spans="2:10">
      <c r="B884" s="24">
        <f>Table1[[#This Row],[Character name]]</f>
        <v>0</v>
      </c>
      <c r="C884" s="25">
        <f>Table1[[#This Row],[At Handle]]</f>
        <v>0</v>
      </c>
      <c r="D884" s="25">
        <f>Table1[[#This Row],[Fleet Rank]]</f>
        <v>0</v>
      </c>
      <c r="E884" s="25">
        <f>Table1[[#This Row],[PVP For ADV]]</f>
        <v>0</v>
      </c>
      <c r="F884" s="25">
        <f>Table1[[#This Row],[STF Lead For ADV]]</f>
        <v>0</v>
      </c>
      <c r="G884" s="25" t="str">
        <f>IF(Table1[[#This Row],[LFC Still Needed For ADV]]&lt;0,"Yes","No")</f>
        <v>No</v>
      </c>
      <c r="H884">
        <f>Table1[[#This Row],[On Website]]</f>
        <v>0</v>
      </c>
      <c r="I884">
        <f>Table1[[#This Row],[Setup Team Speak]]</f>
        <v>0</v>
      </c>
      <c r="J884" s="26" t="str">
        <f>IF(AND(Table2[[#This Row],[STF for ADV]],Table2[[#This Row],[PVP For ADV]],Table2[[#This Row],[On Website]],Table2[[#This Row],[Setup Team Speak]]="Yes"),"Yes","No")</f>
        <v>No</v>
      </c>
    </row>
    <row r="885" spans="2:10">
      <c r="B885" s="24">
        <f>Table1[[#This Row],[Character name]]</f>
        <v>0</v>
      </c>
      <c r="C885" s="25">
        <f>Table1[[#This Row],[At Handle]]</f>
        <v>0</v>
      </c>
      <c r="D885" s="25">
        <f>Table1[[#This Row],[Fleet Rank]]</f>
        <v>0</v>
      </c>
      <c r="E885" s="25">
        <f>Table1[[#This Row],[PVP For ADV]]</f>
        <v>0</v>
      </c>
      <c r="F885" s="25">
        <f>Table1[[#This Row],[STF Lead For ADV]]</f>
        <v>0</v>
      </c>
      <c r="G885" s="25" t="str">
        <f>IF(Table1[[#This Row],[LFC Still Needed For ADV]]&lt;0,"Yes","No")</f>
        <v>No</v>
      </c>
      <c r="H885">
        <f>Table1[[#This Row],[On Website]]</f>
        <v>0</v>
      </c>
      <c r="I885">
        <f>Table1[[#This Row],[Setup Team Speak]]</f>
        <v>0</v>
      </c>
      <c r="J885" s="26" t="str">
        <f>IF(AND(Table2[[#This Row],[STF for ADV]],Table2[[#This Row],[PVP For ADV]],Table2[[#This Row],[On Website]],Table2[[#This Row],[Setup Team Speak]]="Yes"),"Yes","No")</f>
        <v>No</v>
      </c>
    </row>
    <row r="886" spans="2:10">
      <c r="B886" s="24">
        <f>Table1[[#This Row],[Character name]]</f>
        <v>0</v>
      </c>
      <c r="C886" s="25">
        <f>Table1[[#This Row],[At Handle]]</f>
        <v>0</v>
      </c>
      <c r="D886" s="25">
        <f>Table1[[#This Row],[Fleet Rank]]</f>
        <v>0</v>
      </c>
      <c r="E886" s="25">
        <f>Table1[[#This Row],[PVP For ADV]]</f>
        <v>0</v>
      </c>
      <c r="F886" s="25">
        <f>Table1[[#This Row],[STF Lead For ADV]]</f>
        <v>0</v>
      </c>
      <c r="G886" s="25" t="str">
        <f>IF(Table1[[#This Row],[LFC Still Needed For ADV]]&lt;0,"Yes","No")</f>
        <v>No</v>
      </c>
      <c r="H886">
        <f>Table1[[#This Row],[On Website]]</f>
        <v>0</v>
      </c>
      <c r="I886">
        <f>Table1[[#This Row],[Setup Team Speak]]</f>
        <v>0</v>
      </c>
      <c r="J886" s="26" t="str">
        <f>IF(AND(Table2[[#This Row],[STF for ADV]],Table2[[#This Row],[PVP For ADV]],Table2[[#This Row],[On Website]],Table2[[#This Row],[Setup Team Speak]]="Yes"),"Yes","No")</f>
        <v>No</v>
      </c>
    </row>
    <row r="887" spans="2:10">
      <c r="B887" s="24">
        <f>Table1[[#This Row],[Character name]]</f>
        <v>0</v>
      </c>
      <c r="C887" s="25">
        <f>Table1[[#This Row],[At Handle]]</f>
        <v>0</v>
      </c>
      <c r="D887" s="25">
        <f>Table1[[#This Row],[Fleet Rank]]</f>
        <v>0</v>
      </c>
      <c r="E887" s="25">
        <f>Table1[[#This Row],[PVP For ADV]]</f>
        <v>0</v>
      </c>
      <c r="F887" s="25">
        <f>Table1[[#This Row],[STF Lead For ADV]]</f>
        <v>0</v>
      </c>
      <c r="G887" s="25" t="str">
        <f>IF(Table1[[#This Row],[LFC Still Needed For ADV]]&lt;0,"Yes","No")</f>
        <v>No</v>
      </c>
      <c r="H887">
        <f>Table1[[#This Row],[On Website]]</f>
        <v>0</v>
      </c>
      <c r="I887">
        <f>Table1[[#This Row],[Setup Team Speak]]</f>
        <v>0</v>
      </c>
      <c r="J887" s="26" t="str">
        <f>IF(AND(Table2[[#This Row],[STF for ADV]],Table2[[#This Row],[PVP For ADV]],Table2[[#This Row],[On Website]],Table2[[#This Row],[Setup Team Speak]]="Yes"),"Yes","No")</f>
        <v>No</v>
      </c>
    </row>
    <row r="888" spans="2:10">
      <c r="B888" s="24">
        <f>Table1[[#This Row],[Character name]]</f>
        <v>0</v>
      </c>
      <c r="C888" s="25">
        <f>Table1[[#This Row],[At Handle]]</f>
        <v>0</v>
      </c>
      <c r="D888" s="25">
        <f>Table1[[#This Row],[Fleet Rank]]</f>
        <v>0</v>
      </c>
      <c r="E888" s="25">
        <f>Table1[[#This Row],[PVP For ADV]]</f>
        <v>0</v>
      </c>
      <c r="F888" s="25">
        <f>Table1[[#This Row],[STF Lead For ADV]]</f>
        <v>0</v>
      </c>
      <c r="G888" s="25" t="str">
        <f>IF(Table1[[#This Row],[LFC Still Needed For ADV]]&lt;0,"Yes","No")</f>
        <v>No</v>
      </c>
      <c r="H888">
        <f>Table1[[#This Row],[On Website]]</f>
        <v>0</v>
      </c>
      <c r="I888">
        <f>Table1[[#This Row],[Setup Team Speak]]</f>
        <v>0</v>
      </c>
      <c r="J888" s="26" t="str">
        <f>IF(AND(Table2[[#This Row],[STF for ADV]],Table2[[#This Row],[PVP For ADV]],Table2[[#This Row],[On Website]],Table2[[#This Row],[Setup Team Speak]]="Yes"),"Yes","No")</f>
        <v>No</v>
      </c>
    </row>
    <row r="889" spans="2:10">
      <c r="B889" s="24">
        <f>Table1[[#This Row],[Character name]]</f>
        <v>0</v>
      </c>
      <c r="C889" s="25">
        <f>Table1[[#This Row],[At Handle]]</f>
        <v>0</v>
      </c>
      <c r="D889" s="25">
        <f>Table1[[#This Row],[Fleet Rank]]</f>
        <v>0</v>
      </c>
      <c r="E889" s="25">
        <f>Table1[[#This Row],[PVP For ADV]]</f>
        <v>0</v>
      </c>
      <c r="F889" s="25">
        <f>Table1[[#This Row],[STF Lead For ADV]]</f>
        <v>0</v>
      </c>
      <c r="G889" s="25" t="str">
        <f>IF(Table1[[#This Row],[LFC Still Needed For ADV]]&lt;0,"Yes","No")</f>
        <v>No</v>
      </c>
      <c r="H889">
        <f>Table1[[#This Row],[On Website]]</f>
        <v>0</v>
      </c>
      <c r="I889">
        <f>Table1[[#This Row],[Setup Team Speak]]</f>
        <v>0</v>
      </c>
      <c r="J889" s="26" t="str">
        <f>IF(AND(Table2[[#This Row],[STF for ADV]],Table2[[#This Row],[PVP For ADV]],Table2[[#This Row],[On Website]],Table2[[#This Row],[Setup Team Speak]]="Yes"),"Yes","No")</f>
        <v>No</v>
      </c>
    </row>
    <row r="890" spans="2:10">
      <c r="B890" s="24">
        <f>Table1[[#This Row],[Character name]]</f>
        <v>0</v>
      </c>
      <c r="C890" s="25">
        <f>Table1[[#This Row],[At Handle]]</f>
        <v>0</v>
      </c>
      <c r="D890" s="25">
        <f>Table1[[#This Row],[Fleet Rank]]</f>
        <v>0</v>
      </c>
      <c r="E890" s="25">
        <f>Table1[[#This Row],[PVP For ADV]]</f>
        <v>0</v>
      </c>
      <c r="F890" s="25">
        <f>Table1[[#This Row],[STF Lead For ADV]]</f>
        <v>0</v>
      </c>
      <c r="G890" s="25" t="str">
        <f>IF(Table1[[#This Row],[LFC Still Needed For ADV]]&lt;0,"Yes","No")</f>
        <v>No</v>
      </c>
      <c r="H890">
        <f>Table1[[#This Row],[On Website]]</f>
        <v>0</v>
      </c>
      <c r="I890">
        <f>Table1[[#This Row],[Setup Team Speak]]</f>
        <v>0</v>
      </c>
      <c r="J890" s="26" t="str">
        <f>IF(AND(Table2[[#This Row],[STF for ADV]],Table2[[#This Row],[PVP For ADV]],Table2[[#This Row],[On Website]],Table2[[#This Row],[Setup Team Speak]]="Yes"),"Yes","No")</f>
        <v>No</v>
      </c>
    </row>
    <row r="891" spans="2:10">
      <c r="B891" s="24">
        <f>Table1[[#This Row],[Character name]]</f>
        <v>0</v>
      </c>
      <c r="C891" s="25">
        <f>Table1[[#This Row],[At Handle]]</f>
        <v>0</v>
      </c>
      <c r="D891" s="25">
        <f>Table1[[#This Row],[Fleet Rank]]</f>
        <v>0</v>
      </c>
      <c r="E891" s="25">
        <f>Table1[[#This Row],[PVP For ADV]]</f>
        <v>0</v>
      </c>
      <c r="F891" s="25">
        <f>Table1[[#This Row],[STF Lead For ADV]]</f>
        <v>0</v>
      </c>
      <c r="G891" s="25" t="str">
        <f>IF(Table1[[#This Row],[LFC Still Needed For ADV]]&lt;0,"Yes","No")</f>
        <v>No</v>
      </c>
      <c r="H891">
        <f>Table1[[#This Row],[On Website]]</f>
        <v>0</v>
      </c>
      <c r="I891">
        <f>Table1[[#This Row],[Setup Team Speak]]</f>
        <v>0</v>
      </c>
      <c r="J891" s="26" t="str">
        <f>IF(AND(Table2[[#This Row],[STF for ADV]],Table2[[#This Row],[PVP For ADV]],Table2[[#This Row],[On Website]],Table2[[#This Row],[Setup Team Speak]]="Yes"),"Yes","No")</f>
        <v>No</v>
      </c>
    </row>
    <row r="892" spans="2:10">
      <c r="B892" s="24">
        <f>Table1[[#This Row],[Character name]]</f>
        <v>0</v>
      </c>
      <c r="C892" s="25">
        <f>Table1[[#This Row],[At Handle]]</f>
        <v>0</v>
      </c>
      <c r="D892" s="25">
        <f>Table1[[#This Row],[Fleet Rank]]</f>
        <v>0</v>
      </c>
      <c r="E892" s="25">
        <f>Table1[[#This Row],[PVP For ADV]]</f>
        <v>0</v>
      </c>
      <c r="F892" s="25">
        <f>Table1[[#This Row],[STF Lead For ADV]]</f>
        <v>0</v>
      </c>
      <c r="G892" s="25" t="str">
        <f>IF(Table1[[#This Row],[LFC Still Needed For ADV]]&lt;0,"Yes","No")</f>
        <v>No</v>
      </c>
      <c r="H892">
        <f>Table1[[#This Row],[On Website]]</f>
        <v>0</v>
      </c>
      <c r="I892">
        <f>Table1[[#This Row],[Setup Team Speak]]</f>
        <v>0</v>
      </c>
      <c r="J892" s="26" t="str">
        <f>IF(AND(Table2[[#This Row],[STF for ADV]],Table2[[#This Row],[PVP For ADV]],Table2[[#This Row],[On Website]],Table2[[#This Row],[Setup Team Speak]]="Yes"),"Yes","No")</f>
        <v>No</v>
      </c>
    </row>
    <row r="893" spans="2:10">
      <c r="B893" s="24">
        <f>Table1[[#This Row],[Character name]]</f>
        <v>0</v>
      </c>
      <c r="C893" s="25">
        <f>Table1[[#This Row],[At Handle]]</f>
        <v>0</v>
      </c>
      <c r="D893" s="25">
        <f>Table1[[#This Row],[Fleet Rank]]</f>
        <v>0</v>
      </c>
      <c r="E893" s="25">
        <f>Table1[[#This Row],[PVP For ADV]]</f>
        <v>0</v>
      </c>
      <c r="F893" s="25">
        <f>Table1[[#This Row],[STF Lead For ADV]]</f>
        <v>0</v>
      </c>
      <c r="G893" s="25" t="str">
        <f>IF(Table1[[#This Row],[LFC Still Needed For ADV]]&lt;0,"Yes","No")</f>
        <v>No</v>
      </c>
      <c r="H893">
        <f>Table1[[#This Row],[On Website]]</f>
        <v>0</v>
      </c>
      <c r="I893">
        <f>Table1[[#This Row],[Setup Team Speak]]</f>
        <v>0</v>
      </c>
      <c r="J893" s="26" t="str">
        <f>IF(AND(Table2[[#This Row],[STF for ADV]],Table2[[#This Row],[PVP For ADV]],Table2[[#This Row],[On Website]],Table2[[#This Row],[Setup Team Speak]]="Yes"),"Yes","No")</f>
        <v>No</v>
      </c>
    </row>
    <row r="894" spans="2:10">
      <c r="B894" s="24">
        <f>Table1[[#This Row],[Character name]]</f>
        <v>0</v>
      </c>
      <c r="C894" s="25">
        <f>Table1[[#This Row],[At Handle]]</f>
        <v>0</v>
      </c>
      <c r="D894" s="25">
        <f>Table1[[#This Row],[Fleet Rank]]</f>
        <v>0</v>
      </c>
      <c r="E894" s="25">
        <f>Table1[[#This Row],[PVP For ADV]]</f>
        <v>0</v>
      </c>
      <c r="F894" s="25">
        <f>Table1[[#This Row],[STF Lead For ADV]]</f>
        <v>0</v>
      </c>
      <c r="G894" s="25" t="str">
        <f>IF(Table1[[#This Row],[LFC Still Needed For ADV]]&lt;0,"Yes","No")</f>
        <v>No</v>
      </c>
      <c r="H894">
        <f>Table1[[#This Row],[On Website]]</f>
        <v>0</v>
      </c>
      <c r="I894">
        <f>Table1[[#This Row],[Setup Team Speak]]</f>
        <v>0</v>
      </c>
      <c r="J894" s="26" t="str">
        <f>IF(AND(Table2[[#This Row],[STF for ADV]],Table2[[#This Row],[PVP For ADV]],Table2[[#This Row],[On Website]],Table2[[#This Row],[Setup Team Speak]]="Yes"),"Yes","No")</f>
        <v>No</v>
      </c>
    </row>
    <row r="895" spans="2:10">
      <c r="B895" s="24">
        <f>Table1[[#This Row],[Character name]]</f>
        <v>0</v>
      </c>
      <c r="C895" s="25">
        <f>Table1[[#This Row],[At Handle]]</f>
        <v>0</v>
      </c>
      <c r="D895" s="25">
        <f>Table1[[#This Row],[Fleet Rank]]</f>
        <v>0</v>
      </c>
      <c r="E895" s="25">
        <f>Table1[[#This Row],[PVP For ADV]]</f>
        <v>0</v>
      </c>
      <c r="F895" s="25">
        <f>Table1[[#This Row],[STF Lead For ADV]]</f>
        <v>0</v>
      </c>
      <c r="G895" s="25" t="str">
        <f>IF(Table1[[#This Row],[LFC Still Needed For ADV]]&lt;0,"Yes","No")</f>
        <v>No</v>
      </c>
      <c r="H895">
        <f>Table1[[#This Row],[On Website]]</f>
        <v>0</v>
      </c>
      <c r="I895">
        <f>Table1[[#This Row],[Setup Team Speak]]</f>
        <v>0</v>
      </c>
      <c r="J895" s="26" t="str">
        <f>IF(AND(Table2[[#This Row],[STF for ADV]],Table2[[#This Row],[PVP For ADV]],Table2[[#This Row],[On Website]],Table2[[#This Row],[Setup Team Speak]]="Yes"),"Yes","No")</f>
        <v>No</v>
      </c>
    </row>
    <row r="896" spans="2:10">
      <c r="B896" s="24">
        <f>Table1[[#This Row],[Character name]]</f>
        <v>0</v>
      </c>
      <c r="C896" s="25">
        <f>Table1[[#This Row],[At Handle]]</f>
        <v>0</v>
      </c>
      <c r="D896" s="25">
        <f>Table1[[#This Row],[Fleet Rank]]</f>
        <v>0</v>
      </c>
      <c r="E896" s="25">
        <f>Table1[[#This Row],[PVP For ADV]]</f>
        <v>0</v>
      </c>
      <c r="F896" s="25">
        <f>Table1[[#This Row],[STF Lead For ADV]]</f>
        <v>0</v>
      </c>
      <c r="G896" s="25" t="str">
        <f>IF(Table1[[#This Row],[LFC Still Needed For ADV]]&lt;0,"Yes","No")</f>
        <v>No</v>
      </c>
      <c r="H896">
        <f>Table1[[#This Row],[On Website]]</f>
        <v>0</v>
      </c>
      <c r="I896">
        <f>Table1[[#This Row],[Setup Team Speak]]</f>
        <v>0</v>
      </c>
      <c r="J896" s="26" t="str">
        <f>IF(AND(Table2[[#This Row],[STF for ADV]],Table2[[#This Row],[PVP For ADV]],Table2[[#This Row],[On Website]],Table2[[#This Row],[Setup Team Speak]]="Yes"),"Yes","No")</f>
        <v>No</v>
      </c>
    </row>
    <row r="897" spans="2:10">
      <c r="B897" s="24">
        <f>Table1[[#This Row],[Character name]]</f>
        <v>0</v>
      </c>
      <c r="C897" s="25">
        <f>Table1[[#This Row],[At Handle]]</f>
        <v>0</v>
      </c>
      <c r="D897" s="25">
        <f>Table1[[#This Row],[Fleet Rank]]</f>
        <v>0</v>
      </c>
      <c r="E897" s="25">
        <f>Table1[[#This Row],[PVP For ADV]]</f>
        <v>0</v>
      </c>
      <c r="F897" s="25">
        <f>Table1[[#This Row],[STF Lead For ADV]]</f>
        <v>0</v>
      </c>
      <c r="G897" s="25" t="str">
        <f>IF(Table1[[#This Row],[LFC Still Needed For ADV]]&lt;0,"Yes","No")</f>
        <v>No</v>
      </c>
      <c r="H897">
        <f>Table1[[#This Row],[On Website]]</f>
        <v>0</v>
      </c>
      <c r="I897">
        <f>Table1[[#This Row],[Setup Team Speak]]</f>
        <v>0</v>
      </c>
      <c r="J897" s="26" t="str">
        <f>IF(AND(Table2[[#This Row],[STF for ADV]],Table2[[#This Row],[PVP For ADV]],Table2[[#This Row],[On Website]],Table2[[#This Row],[Setup Team Speak]]="Yes"),"Yes","No")</f>
        <v>No</v>
      </c>
    </row>
    <row r="898" spans="2:10">
      <c r="B898" s="24">
        <f>Table1[[#This Row],[Character name]]</f>
        <v>0</v>
      </c>
      <c r="C898" s="25">
        <f>Table1[[#This Row],[At Handle]]</f>
        <v>0</v>
      </c>
      <c r="D898" s="25">
        <f>Table1[[#This Row],[Fleet Rank]]</f>
        <v>0</v>
      </c>
      <c r="E898" s="25">
        <f>Table1[[#This Row],[PVP For ADV]]</f>
        <v>0</v>
      </c>
      <c r="F898" s="25">
        <f>Table1[[#This Row],[STF Lead For ADV]]</f>
        <v>0</v>
      </c>
      <c r="G898" s="25" t="str">
        <f>IF(Table1[[#This Row],[LFC Still Needed For ADV]]&lt;0,"Yes","No")</f>
        <v>No</v>
      </c>
      <c r="H898">
        <f>Table1[[#This Row],[On Website]]</f>
        <v>0</v>
      </c>
      <c r="I898">
        <f>Table1[[#This Row],[Setup Team Speak]]</f>
        <v>0</v>
      </c>
      <c r="J898" s="26" t="str">
        <f>IF(AND(Table2[[#This Row],[STF for ADV]],Table2[[#This Row],[PVP For ADV]],Table2[[#This Row],[On Website]],Table2[[#This Row],[Setup Team Speak]]="Yes"),"Yes","No")</f>
        <v>No</v>
      </c>
    </row>
    <row r="899" spans="2:10">
      <c r="B899" s="24">
        <f>Table1[[#This Row],[Character name]]</f>
        <v>0</v>
      </c>
      <c r="C899" s="25">
        <f>Table1[[#This Row],[At Handle]]</f>
        <v>0</v>
      </c>
      <c r="D899" s="25">
        <f>Table1[[#This Row],[Fleet Rank]]</f>
        <v>0</v>
      </c>
      <c r="E899" s="25">
        <f>Table1[[#This Row],[PVP For ADV]]</f>
        <v>0</v>
      </c>
      <c r="F899" s="25">
        <f>Table1[[#This Row],[STF Lead For ADV]]</f>
        <v>0</v>
      </c>
      <c r="G899" s="25" t="str">
        <f>IF(Table1[[#This Row],[LFC Still Needed For ADV]]&lt;0,"Yes","No")</f>
        <v>No</v>
      </c>
      <c r="H899">
        <f>Table1[[#This Row],[On Website]]</f>
        <v>0</v>
      </c>
      <c r="I899">
        <f>Table1[[#This Row],[Setup Team Speak]]</f>
        <v>0</v>
      </c>
      <c r="J899" s="26" t="str">
        <f>IF(AND(Table2[[#This Row],[STF for ADV]],Table2[[#This Row],[PVP For ADV]],Table2[[#This Row],[On Website]],Table2[[#This Row],[Setup Team Speak]]="Yes"),"Yes","No")</f>
        <v>No</v>
      </c>
    </row>
    <row r="900" spans="2:10">
      <c r="B900" s="24">
        <f>Table1[[#This Row],[Character name]]</f>
        <v>0</v>
      </c>
      <c r="C900" s="25">
        <f>Table1[[#This Row],[At Handle]]</f>
        <v>0</v>
      </c>
      <c r="D900" s="25">
        <f>Table1[[#This Row],[Fleet Rank]]</f>
        <v>0</v>
      </c>
      <c r="E900" s="25">
        <f>Table1[[#This Row],[PVP For ADV]]</f>
        <v>0</v>
      </c>
      <c r="F900" s="25">
        <f>Table1[[#This Row],[STF Lead For ADV]]</f>
        <v>0</v>
      </c>
      <c r="G900" s="25" t="str">
        <f>IF(Table1[[#This Row],[LFC Still Needed For ADV]]&lt;0,"Yes","No")</f>
        <v>No</v>
      </c>
      <c r="H900">
        <f>Table1[[#This Row],[On Website]]</f>
        <v>0</v>
      </c>
      <c r="I900">
        <f>Table1[[#This Row],[Setup Team Speak]]</f>
        <v>0</v>
      </c>
      <c r="J900" s="26" t="str">
        <f>IF(AND(Table2[[#This Row],[STF for ADV]],Table2[[#This Row],[PVP For ADV]],Table2[[#This Row],[On Website]],Table2[[#This Row],[Setup Team Speak]]="Yes"),"Yes","No")</f>
        <v>No</v>
      </c>
    </row>
    <row r="901" spans="2:10">
      <c r="B901" s="24">
        <f>Table1[[#This Row],[Character name]]</f>
        <v>0</v>
      </c>
      <c r="C901" s="25">
        <f>Table1[[#This Row],[At Handle]]</f>
        <v>0</v>
      </c>
      <c r="D901" s="25">
        <f>Table1[[#This Row],[Fleet Rank]]</f>
        <v>0</v>
      </c>
      <c r="E901" s="25">
        <f>Table1[[#This Row],[PVP For ADV]]</f>
        <v>0</v>
      </c>
      <c r="F901" s="25">
        <f>Table1[[#This Row],[STF Lead For ADV]]</f>
        <v>0</v>
      </c>
      <c r="G901" s="25" t="str">
        <f>IF(Table1[[#This Row],[LFC Still Needed For ADV]]&lt;0,"Yes","No")</f>
        <v>No</v>
      </c>
      <c r="H901">
        <f>Table1[[#This Row],[On Website]]</f>
        <v>0</v>
      </c>
      <c r="I901">
        <f>Table1[[#This Row],[Setup Team Speak]]</f>
        <v>0</v>
      </c>
      <c r="J901" s="26" t="str">
        <f>IF(AND(Table2[[#This Row],[STF for ADV]],Table2[[#This Row],[PVP For ADV]],Table2[[#This Row],[On Website]],Table2[[#This Row],[Setup Team Speak]]="Yes"),"Yes","No")</f>
        <v>No</v>
      </c>
    </row>
    <row r="902" spans="2:10">
      <c r="B902" s="24">
        <f>Table1[[#This Row],[Character name]]</f>
        <v>0</v>
      </c>
      <c r="C902" s="25">
        <f>Table1[[#This Row],[At Handle]]</f>
        <v>0</v>
      </c>
      <c r="D902" s="25">
        <f>Table1[[#This Row],[Fleet Rank]]</f>
        <v>0</v>
      </c>
      <c r="E902" s="25">
        <f>Table1[[#This Row],[PVP For ADV]]</f>
        <v>0</v>
      </c>
      <c r="F902" s="25">
        <f>Table1[[#This Row],[STF Lead For ADV]]</f>
        <v>0</v>
      </c>
      <c r="G902" s="25" t="str">
        <f>IF(Table1[[#This Row],[LFC Still Needed For ADV]]&lt;0,"Yes","No")</f>
        <v>No</v>
      </c>
      <c r="H902">
        <f>Table1[[#This Row],[On Website]]</f>
        <v>0</v>
      </c>
      <c r="I902">
        <f>Table1[[#This Row],[Setup Team Speak]]</f>
        <v>0</v>
      </c>
      <c r="J902" s="26" t="str">
        <f>IF(AND(Table2[[#This Row],[STF for ADV]],Table2[[#This Row],[PVP For ADV]],Table2[[#This Row],[On Website]],Table2[[#This Row],[Setup Team Speak]]="Yes"),"Yes","No")</f>
        <v>No</v>
      </c>
    </row>
    <row r="903" spans="2:10">
      <c r="B903" s="24">
        <f>Table1[[#This Row],[Character name]]</f>
        <v>0</v>
      </c>
      <c r="C903" s="25">
        <f>Table1[[#This Row],[At Handle]]</f>
        <v>0</v>
      </c>
      <c r="D903" s="25">
        <f>Table1[[#This Row],[Fleet Rank]]</f>
        <v>0</v>
      </c>
      <c r="E903" s="25">
        <f>Table1[[#This Row],[PVP For ADV]]</f>
        <v>0</v>
      </c>
      <c r="F903" s="25">
        <f>Table1[[#This Row],[STF Lead For ADV]]</f>
        <v>0</v>
      </c>
      <c r="G903" s="25" t="str">
        <f>IF(Table1[[#This Row],[LFC Still Needed For ADV]]&lt;0,"Yes","No")</f>
        <v>No</v>
      </c>
      <c r="H903">
        <f>Table1[[#This Row],[On Website]]</f>
        <v>0</v>
      </c>
      <c r="I903">
        <f>Table1[[#This Row],[Setup Team Speak]]</f>
        <v>0</v>
      </c>
      <c r="J903" s="26" t="str">
        <f>IF(AND(Table2[[#This Row],[STF for ADV]],Table2[[#This Row],[PVP For ADV]],Table2[[#This Row],[On Website]],Table2[[#This Row],[Setup Team Speak]]="Yes"),"Yes","No")</f>
        <v>No</v>
      </c>
    </row>
    <row r="904" spans="2:10">
      <c r="B904" s="24">
        <f>Table1[[#This Row],[Character name]]</f>
        <v>0</v>
      </c>
      <c r="C904" s="25">
        <f>Table1[[#This Row],[At Handle]]</f>
        <v>0</v>
      </c>
      <c r="D904" s="25">
        <f>Table1[[#This Row],[Fleet Rank]]</f>
        <v>0</v>
      </c>
      <c r="E904" s="25">
        <f>Table1[[#This Row],[PVP For ADV]]</f>
        <v>0</v>
      </c>
      <c r="F904" s="25">
        <f>Table1[[#This Row],[STF Lead For ADV]]</f>
        <v>0</v>
      </c>
      <c r="G904" s="25" t="str">
        <f>IF(Table1[[#This Row],[LFC Still Needed For ADV]]&lt;0,"Yes","No")</f>
        <v>No</v>
      </c>
      <c r="H904">
        <f>Table1[[#This Row],[On Website]]</f>
        <v>0</v>
      </c>
      <c r="I904">
        <f>Table1[[#This Row],[Setup Team Speak]]</f>
        <v>0</v>
      </c>
      <c r="J904" s="26" t="str">
        <f>IF(AND(Table2[[#This Row],[STF for ADV]],Table2[[#This Row],[PVP For ADV]],Table2[[#This Row],[On Website]],Table2[[#This Row],[Setup Team Speak]]="Yes"),"Yes","No")</f>
        <v>No</v>
      </c>
    </row>
    <row r="905" spans="2:10">
      <c r="B905" s="24">
        <f>Table1[[#This Row],[Character name]]</f>
        <v>0</v>
      </c>
      <c r="C905" s="25">
        <f>Table1[[#This Row],[At Handle]]</f>
        <v>0</v>
      </c>
      <c r="D905" s="25">
        <f>Table1[[#This Row],[Fleet Rank]]</f>
        <v>0</v>
      </c>
      <c r="E905" s="25">
        <f>Table1[[#This Row],[PVP For ADV]]</f>
        <v>0</v>
      </c>
      <c r="F905" s="25">
        <f>Table1[[#This Row],[STF Lead For ADV]]</f>
        <v>0</v>
      </c>
      <c r="G905" s="25" t="str">
        <f>IF(Table1[[#This Row],[LFC Still Needed For ADV]]&lt;0,"Yes","No")</f>
        <v>No</v>
      </c>
      <c r="H905">
        <f>Table1[[#This Row],[On Website]]</f>
        <v>0</v>
      </c>
      <c r="I905">
        <f>Table1[[#This Row],[Setup Team Speak]]</f>
        <v>0</v>
      </c>
      <c r="J905" s="26" t="str">
        <f>IF(AND(Table2[[#This Row],[STF for ADV]],Table2[[#This Row],[PVP For ADV]],Table2[[#This Row],[On Website]],Table2[[#This Row],[Setup Team Speak]]="Yes"),"Yes","No")</f>
        <v>No</v>
      </c>
    </row>
    <row r="906" spans="2:10">
      <c r="B906" s="24">
        <f>Table1[[#This Row],[Character name]]</f>
        <v>0</v>
      </c>
      <c r="C906" s="25">
        <f>Table1[[#This Row],[At Handle]]</f>
        <v>0</v>
      </c>
      <c r="D906" s="25">
        <f>Table1[[#This Row],[Fleet Rank]]</f>
        <v>0</v>
      </c>
      <c r="E906" s="25">
        <f>Table1[[#This Row],[PVP For ADV]]</f>
        <v>0</v>
      </c>
      <c r="F906" s="25">
        <f>Table1[[#This Row],[STF Lead For ADV]]</f>
        <v>0</v>
      </c>
      <c r="G906" s="25" t="str">
        <f>IF(Table1[[#This Row],[LFC Still Needed For ADV]]&lt;0,"Yes","No")</f>
        <v>No</v>
      </c>
      <c r="H906">
        <f>Table1[[#This Row],[On Website]]</f>
        <v>0</v>
      </c>
      <c r="I906">
        <f>Table1[[#This Row],[Setup Team Speak]]</f>
        <v>0</v>
      </c>
      <c r="J906" s="26" t="str">
        <f>IF(AND(Table2[[#This Row],[STF for ADV]],Table2[[#This Row],[PVP For ADV]],Table2[[#This Row],[On Website]],Table2[[#This Row],[Setup Team Speak]]="Yes"),"Yes","No")</f>
        <v>No</v>
      </c>
    </row>
    <row r="907" spans="2:10">
      <c r="B907" s="24">
        <f>Table1[[#This Row],[Character name]]</f>
        <v>0</v>
      </c>
      <c r="C907" s="25">
        <f>Table1[[#This Row],[At Handle]]</f>
        <v>0</v>
      </c>
      <c r="D907" s="25">
        <f>Table1[[#This Row],[Fleet Rank]]</f>
        <v>0</v>
      </c>
      <c r="E907" s="25">
        <f>Table1[[#This Row],[PVP For ADV]]</f>
        <v>0</v>
      </c>
      <c r="F907" s="25">
        <f>Table1[[#This Row],[STF Lead For ADV]]</f>
        <v>0</v>
      </c>
      <c r="G907" s="25" t="str">
        <f>IF(Table1[[#This Row],[LFC Still Needed For ADV]]&lt;0,"Yes","No")</f>
        <v>No</v>
      </c>
      <c r="H907">
        <f>Table1[[#This Row],[On Website]]</f>
        <v>0</v>
      </c>
      <c r="I907">
        <f>Table1[[#This Row],[Setup Team Speak]]</f>
        <v>0</v>
      </c>
      <c r="J907" s="26" t="str">
        <f>IF(AND(Table2[[#This Row],[STF for ADV]],Table2[[#This Row],[PVP For ADV]],Table2[[#This Row],[On Website]],Table2[[#This Row],[Setup Team Speak]]="Yes"),"Yes","No")</f>
        <v>No</v>
      </c>
    </row>
    <row r="908" spans="2:10">
      <c r="B908" s="24">
        <f>Table1[[#This Row],[Character name]]</f>
        <v>0</v>
      </c>
      <c r="C908" s="25">
        <f>Table1[[#This Row],[At Handle]]</f>
        <v>0</v>
      </c>
      <c r="D908" s="25">
        <f>Table1[[#This Row],[Fleet Rank]]</f>
        <v>0</v>
      </c>
      <c r="E908" s="25">
        <f>Table1[[#This Row],[PVP For ADV]]</f>
        <v>0</v>
      </c>
      <c r="F908" s="25">
        <f>Table1[[#This Row],[STF Lead For ADV]]</f>
        <v>0</v>
      </c>
      <c r="G908" s="25" t="str">
        <f>IF(Table1[[#This Row],[LFC Still Needed For ADV]]&lt;0,"Yes","No")</f>
        <v>No</v>
      </c>
      <c r="H908">
        <f>Table1[[#This Row],[On Website]]</f>
        <v>0</v>
      </c>
      <c r="I908">
        <f>Table1[[#This Row],[Setup Team Speak]]</f>
        <v>0</v>
      </c>
      <c r="J908" s="26" t="str">
        <f>IF(AND(Table2[[#This Row],[STF for ADV]],Table2[[#This Row],[PVP For ADV]],Table2[[#This Row],[On Website]],Table2[[#This Row],[Setup Team Speak]]="Yes"),"Yes","No")</f>
        <v>No</v>
      </c>
    </row>
    <row r="909" spans="2:10">
      <c r="B909" s="24">
        <f>Table1[[#This Row],[Character name]]</f>
        <v>0</v>
      </c>
      <c r="C909" s="25">
        <f>Table1[[#This Row],[At Handle]]</f>
        <v>0</v>
      </c>
      <c r="D909" s="25">
        <f>Table1[[#This Row],[Fleet Rank]]</f>
        <v>0</v>
      </c>
      <c r="E909" s="25">
        <f>Table1[[#This Row],[PVP For ADV]]</f>
        <v>0</v>
      </c>
      <c r="F909" s="25">
        <f>Table1[[#This Row],[STF Lead For ADV]]</f>
        <v>0</v>
      </c>
      <c r="G909" s="25" t="str">
        <f>IF(Table1[[#This Row],[LFC Still Needed For ADV]]&lt;0,"Yes","No")</f>
        <v>No</v>
      </c>
      <c r="H909">
        <f>Table1[[#This Row],[On Website]]</f>
        <v>0</v>
      </c>
      <c r="I909">
        <f>Table1[[#This Row],[Setup Team Speak]]</f>
        <v>0</v>
      </c>
      <c r="J909" s="26" t="str">
        <f>IF(AND(Table2[[#This Row],[STF for ADV]],Table2[[#This Row],[PVP For ADV]],Table2[[#This Row],[On Website]],Table2[[#This Row],[Setup Team Speak]]="Yes"),"Yes","No")</f>
        <v>No</v>
      </c>
    </row>
    <row r="910" spans="2:10">
      <c r="B910" s="24">
        <f>Table1[[#This Row],[Character name]]</f>
        <v>0</v>
      </c>
      <c r="C910" s="25">
        <f>Table1[[#This Row],[At Handle]]</f>
        <v>0</v>
      </c>
      <c r="D910" s="25">
        <f>Table1[[#This Row],[Fleet Rank]]</f>
        <v>0</v>
      </c>
      <c r="E910" s="25">
        <f>Table1[[#This Row],[PVP For ADV]]</f>
        <v>0</v>
      </c>
      <c r="F910" s="25">
        <f>Table1[[#This Row],[STF Lead For ADV]]</f>
        <v>0</v>
      </c>
      <c r="G910" s="25" t="str">
        <f>IF(Table1[[#This Row],[LFC Still Needed For ADV]]&lt;0,"Yes","No")</f>
        <v>No</v>
      </c>
      <c r="H910">
        <f>Table1[[#This Row],[On Website]]</f>
        <v>0</v>
      </c>
      <c r="I910">
        <f>Table1[[#This Row],[Setup Team Speak]]</f>
        <v>0</v>
      </c>
      <c r="J910" s="26" t="str">
        <f>IF(AND(Table2[[#This Row],[STF for ADV]],Table2[[#This Row],[PVP For ADV]],Table2[[#This Row],[On Website]],Table2[[#This Row],[Setup Team Speak]]="Yes"),"Yes","No")</f>
        <v>No</v>
      </c>
    </row>
    <row r="911" spans="2:10">
      <c r="B911" s="24">
        <f>Table1[[#This Row],[Character name]]</f>
        <v>0</v>
      </c>
      <c r="C911" s="25">
        <f>Table1[[#This Row],[At Handle]]</f>
        <v>0</v>
      </c>
      <c r="D911" s="25">
        <f>Table1[[#This Row],[Fleet Rank]]</f>
        <v>0</v>
      </c>
      <c r="E911" s="25">
        <f>Table1[[#This Row],[PVP For ADV]]</f>
        <v>0</v>
      </c>
      <c r="F911" s="25">
        <f>Table1[[#This Row],[STF Lead For ADV]]</f>
        <v>0</v>
      </c>
      <c r="G911" s="25" t="str">
        <f>IF(Table1[[#This Row],[LFC Still Needed For ADV]]&lt;0,"Yes","No")</f>
        <v>No</v>
      </c>
      <c r="H911">
        <f>Table1[[#This Row],[On Website]]</f>
        <v>0</v>
      </c>
      <c r="I911">
        <f>Table1[[#This Row],[Setup Team Speak]]</f>
        <v>0</v>
      </c>
      <c r="J911" s="26" t="str">
        <f>IF(AND(Table2[[#This Row],[STF for ADV]],Table2[[#This Row],[PVP For ADV]],Table2[[#This Row],[On Website]],Table2[[#This Row],[Setup Team Speak]]="Yes"),"Yes","No")</f>
        <v>No</v>
      </c>
    </row>
    <row r="912" spans="2:10">
      <c r="B912" s="24">
        <f>Table1[[#This Row],[Character name]]</f>
        <v>0</v>
      </c>
      <c r="C912" s="25">
        <f>Table1[[#This Row],[At Handle]]</f>
        <v>0</v>
      </c>
      <c r="D912" s="25">
        <f>Table1[[#This Row],[Fleet Rank]]</f>
        <v>0</v>
      </c>
      <c r="E912" s="25">
        <f>Table1[[#This Row],[PVP For ADV]]</f>
        <v>0</v>
      </c>
      <c r="F912" s="25">
        <f>Table1[[#This Row],[STF Lead For ADV]]</f>
        <v>0</v>
      </c>
      <c r="G912" s="25" t="str">
        <f>IF(Table1[[#This Row],[LFC Still Needed For ADV]]&lt;0,"Yes","No")</f>
        <v>No</v>
      </c>
      <c r="H912">
        <f>Table1[[#This Row],[On Website]]</f>
        <v>0</v>
      </c>
      <c r="I912">
        <f>Table1[[#This Row],[Setup Team Speak]]</f>
        <v>0</v>
      </c>
      <c r="J912" s="26" t="str">
        <f>IF(AND(Table2[[#This Row],[STF for ADV]],Table2[[#This Row],[PVP For ADV]],Table2[[#This Row],[On Website]],Table2[[#This Row],[Setup Team Speak]]="Yes"),"Yes","No")</f>
        <v>No</v>
      </c>
    </row>
    <row r="913" spans="2:10">
      <c r="B913" s="24">
        <f>Table1[[#This Row],[Character name]]</f>
        <v>0</v>
      </c>
      <c r="C913" s="25">
        <f>Table1[[#This Row],[At Handle]]</f>
        <v>0</v>
      </c>
      <c r="D913" s="25">
        <f>Table1[[#This Row],[Fleet Rank]]</f>
        <v>0</v>
      </c>
      <c r="E913" s="25">
        <f>Table1[[#This Row],[PVP For ADV]]</f>
        <v>0</v>
      </c>
      <c r="F913" s="25">
        <f>Table1[[#This Row],[STF Lead For ADV]]</f>
        <v>0</v>
      </c>
      <c r="G913" s="25" t="str">
        <f>IF(Table1[[#This Row],[LFC Still Needed For ADV]]&lt;0,"Yes","No")</f>
        <v>No</v>
      </c>
      <c r="H913">
        <f>Table1[[#This Row],[On Website]]</f>
        <v>0</v>
      </c>
      <c r="I913">
        <f>Table1[[#This Row],[Setup Team Speak]]</f>
        <v>0</v>
      </c>
      <c r="J913" s="26" t="str">
        <f>IF(AND(Table2[[#This Row],[STF for ADV]],Table2[[#This Row],[PVP For ADV]],Table2[[#This Row],[On Website]],Table2[[#This Row],[Setup Team Speak]]="Yes"),"Yes","No")</f>
        <v>No</v>
      </c>
    </row>
    <row r="914" spans="2:10">
      <c r="B914" s="24">
        <f>Table1[[#This Row],[Character name]]</f>
        <v>0</v>
      </c>
      <c r="C914" s="25">
        <f>Table1[[#This Row],[At Handle]]</f>
        <v>0</v>
      </c>
      <c r="D914" s="25">
        <f>Table1[[#This Row],[Fleet Rank]]</f>
        <v>0</v>
      </c>
      <c r="E914" s="25">
        <f>Table1[[#This Row],[PVP For ADV]]</f>
        <v>0</v>
      </c>
      <c r="F914" s="25">
        <f>Table1[[#This Row],[STF Lead For ADV]]</f>
        <v>0</v>
      </c>
      <c r="G914" s="25" t="str">
        <f>IF(Table1[[#This Row],[LFC Still Needed For ADV]]&lt;0,"Yes","No")</f>
        <v>No</v>
      </c>
      <c r="H914">
        <f>Table1[[#This Row],[On Website]]</f>
        <v>0</v>
      </c>
      <c r="I914">
        <f>Table1[[#This Row],[Setup Team Speak]]</f>
        <v>0</v>
      </c>
      <c r="J914" s="26" t="str">
        <f>IF(AND(Table2[[#This Row],[STF for ADV]],Table2[[#This Row],[PVP For ADV]],Table2[[#This Row],[On Website]],Table2[[#This Row],[Setup Team Speak]]="Yes"),"Yes","No")</f>
        <v>No</v>
      </c>
    </row>
    <row r="915" spans="2:10">
      <c r="B915" s="24">
        <f>Table1[[#This Row],[Character name]]</f>
        <v>0</v>
      </c>
      <c r="C915" s="25">
        <f>Table1[[#This Row],[At Handle]]</f>
        <v>0</v>
      </c>
      <c r="D915" s="25">
        <f>Table1[[#This Row],[Fleet Rank]]</f>
        <v>0</v>
      </c>
      <c r="E915" s="25">
        <f>Table1[[#This Row],[PVP For ADV]]</f>
        <v>0</v>
      </c>
      <c r="F915" s="25">
        <f>Table1[[#This Row],[STF Lead For ADV]]</f>
        <v>0</v>
      </c>
      <c r="G915" s="25" t="str">
        <f>IF(Table1[[#This Row],[LFC Still Needed For ADV]]&lt;0,"Yes","No")</f>
        <v>No</v>
      </c>
      <c r="H915">
        <f>Table1[[#This Row],[On Website]]</f>
        <v>0</v>
      </c>
      <c r="I915">
        <f>Table1[[#This Row],[Setup Team Speak]]</f>
        <v>0</v>
      </c>
      <c r="J915" s="26" t="str">
        <f>IF(AND(Table2[[#This Row],[STF for ADV]],Table2[[#This Row],[PVP For ADV]],Table2[[#This Row],[On Website]],Table2[[#This Row],[Setup Team Speak]]="Yes"),"Yes","No")</f>
        <v>No</v>
      </c>
    </row>
    <row r="916" spans="2:10">
      <c r="B916" s="24">
        <f>Table1[[#This Row],[Character name]]</f>
        <v>0</v>
      </c>
      <c r="C916" s="25">
        <f>Table1[[#This Row],[At Handle]]</f>
        <v>0</v>
      </c>
      <c r="D916" s="25">
        <f>Table1[[#This Row],[Fleet Rank]]</f>
        <v>0</v>
      </c>
      <c r="E916" s="25">
        <f>Table1[[#This Row],[PVP For ADV]]</f>
        <v>0</v>
      </c>
      <c r="F916" s="25">
        <f>Table1[[#This Row],[STF Lead For ADV]]</f>
        <v>0</v>
      </c>
      <c r="G916" s="25" t="str">
        <f>IF(Table1[[#This Row],[LFC Still Needed For ADV]]&lt;0,"Yes","No")</f>
        <v>No</v>
      </c>
      <c r="H916">
        <f>Table1[[#This Row],[On Website]]</f>
        <v>0</v>
      </c>
      <c r="I916">
        <f>Table1[[#This Row],[Setup Team Speak]]</f>
        <v>0</v>
      </c>
      <c r="J916" s="26" t="str">
        <f>IF(AND(Table2[[#This Row],[STF for ADV]],Table2[[#This Row],[PVP For ADV]],Table2[[#This Row],[On Website]],Table2[[#This Row],[Setup Team Speak]]="Yes"),"Yes","No")</f>
        <v>No</v>
      </c>
    </row>
    <row r="917" spans="2:10">
      <c r="B917" s="24">
        <f>Table1[[#This Row],[Character name]]</f>
        <v>0</v>
      </c>
      <c r="C917" s="25">
        <f>Table1[[#This Row],[At Handle]]</f>
        <v>0</v>
      </c>
      <c r="D917" s="25">
        <f>Table1[[#This Row],[Fleet Rank]]</f>
        <v>0</v>
      </c>
      <c r="E917" s="25">
        <f>Table1[[#This Row],[PVP For ADV]]</f>
        <v>0</v>
      </c>
      <c r="F917" s="25">
        <f>Table1[[#This Row],[STF Lead For ADV]]</f>
        <v>0</v>
      </c>
      <c r="G917" s="25" t="str">
        <f>IF(Table1[[#This Row],[LFC Still Needed For ADV]]&lt;0,"Yes","No")</f>
        <v>No</v>
      </c>
      <c r="H917">
        <f>Table1[[#This Row],[On Website]]</f>
        <v>0</v>
      </c>
      <c r="I917">
        <f>Table1[[#This Row],[Setup Team Speak]]</f>
        <v>0</v>
      </c>
      <c r="J917" s="26" t="str">
        <f>IF(AND(Table2[[#This Row],[STF for ADV]],Table2[[#This Row],[PVP For ADV]],Table2[[#This Row],[On Website]],Table2[[#This Row],[Setup Team Speak]]="Yes"),"Yes","No")</f>
        <v>No</v>
      </c>
    </row>
    <row r="918" spans="2:10">
      <c r="B918" s="24">
        <f>Table1[[#This Row],[Character name]]</f>
        <v>0</v>
      </c>
      <c r="C918" s="25">
        <f>Table1[[#This Row],[At Handle]]</f>
        <v>0</v>
      </c>
      <c r="D918" s="25">
        <f>Table1[[#This Row],[Fleet Rank]]</f>
        <v>0</v>
      </c>
      <c r="E918" s="25">
        <f>Table1[[#This Row],[PVP For ADV]]</f>
        <v>0</v>
      </c>
      <c r="F918" s="25">
        <f>Table1[[#This Row],[STF Lead For ADV]]</f>
        <v>0</v>
      </c>
      <c r="G918" s="25" t="str">
        <f>IF(Table1[[#This Row],[LFC Still Needed For ADV]]&lt;0,"Yes","No")</f>
        <v>No</v>
      </c>
      <c r="H918">
        <f>Table1[[#This Row],[On Website]]</f>
        <v>0</v>
      </c>
      <c r="I918">
        <f>Table1[[#This Row],[Setup Team Speak]]</f>
        <v>0</v>
      </c>
      <c r="J918" s="26" t="str">
        <f>IF(AND(Table2[[#This Row],[STF for ADV]],Table2[[#This Row],[PVP For ADV]],Table2[[#This Row],[On Website]],Table2[[#This Row],[Setup Team Speak]]="Yes"),"Yes","No")</f>
        <v>No</v>
      </c>
    </row>
    <row r="919" spans="2:10">
      <c r="B919" s="24">
        <f>Table1[[#This Row],[Character name]]</f>
        <v>0</v>
      </c>
      <c r="C919" s="25">
        <f>Table1[[#This Row],[At Handle]]</f>
        <v>0</v>
      </c>
      <c r="D919" s="25">
        <f>Table1[[#This Row],[Fleet Rank]]</f>
        <v>0</v>
      </c>
      <c r="E919" s="25">
        <f>Table1[[#This Row],[PVP For ADV]]</f>
        <v>0</v>
      </c>
      <c r="F919" s="25">
        <f>Table1[[#This Row],[STF Lead For ADV]]</f>
        <v>0</v>
      </c>
      <c r="G919" s="25" t="str">
        <f>IF(Table1[[#This Row],[LFC Still Needed For ADV]]&lt;0,"Yes","No")</f>
        <v>No</v>
      </c>
      <c r="H919">
        <f>Table1[[#This Row],[On Website]]</f>
        <v>0</v>
      </c>
      <c r="I919">
        <f>Table1[[#This Row],[Setup Team Speak]]</f>
        <v>0</v>
      </c>
      <c r="J919" s="26" t="str">
        <f>IF(AND(Table2[[#This Row],[STF for ADV]],Table2[[#This Row],[PVP For ADV]],Table2[[#This Row],[On Website]],Table2[[#This Row],[Setup Team Speak]]="Yes"),"Yes","No")</f>
        <v>No</v>
      </c>
    </row>
    <row r="920" spans="2:10">
      <c r="B920" s="24">
        <f>Table1[[#This Row],[Character name]]</f>
        <v>0</v>
      </c>
      <c r="C920" s="25">
        <f>Table1[[#This Row],[At Handle]]</f>
        <v>0</v>
      </c>
      <c r="D920" s="25">
        <f>Table1[[#This Row],[Fleet Rank]]</f>
        <v>0</v>
      </c>
      <c r="E920" s="25">
        <f>Table1[[#This Row],[PVP For ADV]]</f>
        <v>0</v>
      </c>
      <c r="F920" s="25">
        <f>Table1[[#This Row],[STF Lead For ADV]]</f>
        <v>0</v>
      </c>
      <c r="G920" s="25" t="str">
        <f>IF(Table1[[#This Row],[LFC Still Needed For ADV]]&lt;0,"Yes","No")</f>
        <v>No</v>
      </c>
      <c r="H920">
        <f>Table1[[#This Row],[On Website]]</f>
        <v>0</v>
      </c>
      <c r="I920">
        <f>Table1[[#This Row],[Setup Team Speak]]</f>
        <v>0</v>
      </c>
      <c r="J920" s="26" t="str">
        <f>IF(AND(Table2[[#This Row],[STF for ADV]],Table2[[#This Row],[PVP For ADV]],Table2[[#This Row],[On Website]],Table2[[#This Row],[Setup Team Speak]]="Yes"),"Yes","No")</f>
        <v>No</v>
      </c>
    </row>
    <row r="921" spans="2:10">
      <c r="B921" s="24">
        <f>Table1[[#This Row],[Character name]]</f>
        <v>0</v>
      </c>
      <c r="C921" s="25">
        <f>Table1[[#This Row],[At Handle]]</f>
        <v>0</v>
      </c>
      <c r="D921" s="25">
        <f>Table1[[#This Row],[Fleet Rank]]</f>
        <v>0</v>
      </c>
      <c r="E921" s="25">
        <f>Table1[[#This Row],[PVP For ADV]]</f>
        <v>0</v>
      </c>
      <c r="F921" s="25">
        <f>Table1[[#This Row],[STF Lead For ADV]]</f>
        <v>0</v>
      </c>
      <c r="G921" s="25" t="str">
        <f>IF(Table1[[#This Row],[LFC Still Needed For ADV]]&lt;0,"Yes","No")</f>
        <v>No</v>
      </c>
      <c r="H921">
        <f>Table1[[#This Row],[On Website]]</f>
        <v>0</v>
      </c>
      <c r="I921">
        <f>Table1[[#This Row],[Setup Team Speak]]</f>
        <v>0</v>
      </c>
      <c r="J921" s="26" t="str">
        <f>IF(AND(Table2[[#This Row],[STF for ADV]],Table2[[#This Row],[PVP For ADV]],Table2[[#This Row],[On Website]],Table2[[#This Row],[Setup Team Speak]]="Yes"),"Yes","No")</f>
        <v>No</v>
      </c>
    </row>
    <row r="922" spans="2:10">
      <c r="B922" s="24">
        <f>Table1[[#This Row],[Character name]]</f>
        <v>0</v>
      </c>
      <c r="C922" s="25">
        <f>Table1[[#This Row],[At Handle]]</f>
        <v>0</v>
      </c>
      <c r="D922" s="25">
        <f>Table1[[#This Row],[Fleet Rank]]</f>
        <v>0</v>
      </c>
      <c r="E922" s="25">
        <f>Table1[[#This Row],[PVP For ADV]]</f>
        <v>0</v>
      </c>
      <c r="F922" s="25">
        <f>Table1[[#This Row],[STF Lead For ADV]]</f>
        <v>0</v>
      </c>
      <c r="G922" s="25" t="str">
        <f>IF(Table1[[#This Row],[LFC Still Needed For ADV]]&lt;0,"Yes","No")</f>
        <v>No</v>
      </c>
      <c r="H922">
        <f>Table1[[#This Row],[On Website]]</f>
        <v>0</v>
      </c>
      <c r="I922">
        <f>Table1[[#This Row],[Setup Team Speak]]</f>
        <v>0</v>
      </c>
      <c r="J922" s="26" t="str">
        <f>IF(AND(Table2[[#This Row],[STF for ADV]],Table2[[#This Row],[PVP For ADV]],Table2[[#This Row],[On Website]],Table2[[#This Row],[Setup Team Speak]]="Yes"),"Yes","No")</f>
        <v>No</v>
      </c>
    </row>
    <row r="923" spans="2:10">
      <c r="B923" s="24">
        <f>Table1[[#This Row],[Character name]]</f>
        <v>0</v>
      </c>
      <c r="C923" s="25">
        <f>Table1[[#This Row],[At Handle]]</f>
        <v>0</v>
      </c>
      <c r="D923" s="25">
        <f>Table1[[#This Row],[Fleet Rank]]</f>
        <v>0</v>
      </c>
      <c r="E923" s="25">
        <f>Table1[[#This Row],[PVP For ADV]]</f>
        <v>0</v>
      </c>
      <c r="F923" s="25">
        <f>Table1[[#This Row],[STF Lead For ADV]]</f>
        <v>0</v>
      </c>
      <c r="G923" s="25" t="str">
        <f>IF(Table1[[#This Row],[LFC Still Needed For ADV]]&lt;0,"Yes","No")</f>
        <v>No</v>
      </c>
      <c r="H923">
        <f>Table1[[#This Row],[On Website]]</f>
        <v>0</v>
      </c>
      <c r="I923">
        <f>Table1[[#This Row],[Setup Team Speak]]</f>
        <v>0</v>
      </c>
      <c r="J923" s="26" t="str">
        <f>IF(AND(Table2[[#This Row],[STF for ADV]],Table2[[#This Row],[PVP For ADV]],Table2[[#This Row],[On Website]],Table2[[#This Row],[Setup Team Speak]]="Yes"),"Yes","No")</f>
        <v>No</v>
      </c>
    </row>
    <row r="924" spans="2:10">
      <c r="B924" s="24">
        <f>Table1[[#This Row],[Character name]]</f>
        <v>0</v>
      </c>
      <c r="C924" s="25">
        <f>Table1[[#This Row],[At Handle]]</f>
        <v>0</v>
      </c>
      <c r="D924" s="25">
        <f>Table1[[#This Row],[Fleet Rank]]</f>
        <v>0</v>
      </c>
      <c r="E924" s="25">
        <f>Table1[[#This Row],[PVP For ADV]]</f>
        <v>0</v>
      </c>
      <c r="F924" s="25">
        <f>Table1[[#This Row],[STF Lead For ADV]]</f>
        <v>0</v>
      </c>
      <c r="G924" s="25" t="str">
        <f>IF(Table1[[#This Row],[LFC Still Needed For ADV]]&lt;0,"Yes","No")</f>
        <v>No</v>
      </c>
      <c r="H924">
        <f>Table1[[#This Row],[On Website]]</f>
        <v>0</v>
      </c>
      <c r="I924">
        <f>Table1[[#This Row],[Setup Team Speak]]</f>
        <v>0</v>
      </c>
      <c r="J924" s="26" t="str">
        <f>IF(AND(Table2[[#This Row],[STF for ADV]],Table2[[#This Row],[PVP For ADV]],Table2[[#This Row],[On Website]],Table2[[#This Row],[Setup Team Speak]]="Yes"),"Yes","No")</f>
        <v>No</v>
      </c>
    </row>
    <row r="925" spans="2:10">
      <c r="B925" s="24">
        <f>Table1[[#This Row],[Character name]]</f>
        <v>0</v>
      </c>
      <c r="C925" s="25">
        <f>Table1[[#This Row],[At Handle]]</f>
        <v>0</v>
      </c>
      <c r="D925" s="25">
        <f>Table1[[#This Row],[Fleet Rank]]</f>
        <v>0</v>
      </c>
      <c r="E925" s="25">
        <f>Table1[[#This Row],[PVP For ADV]]</f>
        <v>0</v>
      </c>
      <c r="F925" s="25">
        <f>Table1[[#This Row],[STF Lead For ADV]]</f>
        <v>0</v>
      </c>
      <c r="G925" s="25" t="str">
        <f>IF(Table1[[#This Row],[LFC Still Needed For ADV]]&lt;0,"Yes","No")</f>
        <v>No</v>
      </c>
      <c r="H925">
        <f>Table1[[#This Row],[On Website]]</f>
        <v>0</v>
      </c>
      <c r="I925">
        <f>Table1[[#This Row],[Setup Team Speak]]</f>
        <v>0</v>
      </c>
      <c r="J925" s="26" t="str">
        <f>IF(AND(Table2[[#This Row],[STF for ADV]],Table2[[#This Row],[PVP For ADV]],Table2[[#This Row],[On Website]],Table2[[#This Row],[Setup Team Speak]]="Yes"),"Yes","No")</f>
        <v>No</v>
      </c>
    </row>
    <row r="926" spans="2:10">
      <c r="B926" s="24">
        <f>Table1[[#This Row],[Character name]]</f>
        <v>0</v>
      </c>
      <c r="C926" s="25">
        <f>Table1[[#This Row],[At Handle]]</f>
        <v>0</v>
      </c>
      <c r="D926" s="25">
        <f>Table1[[#This Row],[Fleet Rank]]</f>
        <v>0</v>
      </c>
      <c r="E926" s="25">
        <f>Table1[[#This Row],[PVP For ADV]]</f>
        <v>0</v>
      </c>
      <c r="F926" s="25">
        <f>Table1[[#This Row],[STF Lead For ADV]]</f>
        <v>0</v>
      </c>
      <c r="G926" s="25" t="str">
        <f>IF(Table1[[#This Row],[LFC Still Needed For ADV]]&lt;0,"Yes","No")</f>
        <v>No</v>
      </c>
      <c r="H926">
        <f>Table1[[#This Row],[On Website]]</f>
        <v>0</v>
      </c>
      <c r="I926">
        <f>Table1[[#This Row],[Setup Team Speak]]</f>
        <v>0</v>
      </c>
      <c r="J926" s="26" t="str">
        <f>IF(AND(Table2[[#This Row],[STF for ADV]],Table2[[#This Row],[PVP For ADV]],Table2[[#This Row],[On Website]],Table2[[#This Row],[Setup Team Speak]]="Yes"),"Yes","No")</f>
        <v>No</v>
      </c>
    </row>
    <row r="927" spans="2:10">
      <c r="B927" s="24">
        <f>Table1[[#This Row],[Character name]]</f>
        <v>0</v>
      </c>
      <c r="C927" s="25">
        <f>Table1[[#This Row],[At Handle]]</f>
        <v>0</v>
      </c>
      <c r="D927" s="25">
        <f>Table1[[#This Row],[Fleet Rank]]</f>
        <v>0</v>
      </c>
      <c r="E927" s="25">
        <f>Table1[[#This Row],[PVP For ADV]]</f>
        <v>0</v>
      </c>
      <c r="F927" s="25">
        <f>Table1[[#This Row],[STF Lead For ADV]]</f>
        <v>0</v>
      </c>
      <c r="G927" s="25" t="str">
        <f>IF(Table1[[#This Row],[LFC Still Needed For ADV]]&lt;0,"Yes","No")</f>
        <v>No</v>
      </c>
      <c r="H927">
        <f>Table1[[#This Row],[On Website]]</f>
        <v>0</v>
      </c>
      <c r="I927">
        <f>Table1[[#This Row],[Setup Team Speak]]</f>
        <v>0</v>
      </c>
      <c r="J927" s="26" t="str">
        <f>IF(AND(Table2[[#This Row],[STF for ADV]],Table2[[#This Row],[PVP For ADV]],Table2[[#This Row],[On Website]],Table2[[#This Row],[Setup Team Speak]]="Yes"),"Yes","No")</f>
        <v>No</v>
      </c>
    </row>
    <row r="928" spans="2:10">
      <c r="B928" s="24">
        <f>Table1[[#This Row],[Character name]]</f>
        <v>0</v>
      </c>
      <c r="C928" s="25">
        <f>Table1[[#This Row],[At Handle]]</f>
        <v>0</v>
      </c>
      <c r="D928" s="25">
        <f>Table1[[#This Row],[Fleet Rank]]</f>
        <v>0</v>
      </c>
      <c r="E928" s="25">
        <f>Table1[[#This Row],[PVP For ADV]]</f>
        <v>0</v>
      </c>
      <c r="F928" s="25">
        <f>Table1[[#This Row],[STF Lead For ADV]]</f>
        <v>0</v>
      </c>
      <c r="G928" s="25" t="str">
        <f>IF(Table1[[#This Row],[LFC Still Needed For ADV]]&lt;0,"Yes","No")</f>
        <v>No</v>
      </c>
      <c r="H928">
        <f>Table1[[#This Row],[On Website]]</f>
        <v>0</v>
      </c>
      <c r="I928">
        <f>Table1[[#This Row],[Setup Team Speak]]</f>
        <v>0</v>
      </c>
      <c r="J928" s="26" t="str">
        <f>IF(AND(Table2[[#This Row],[STF for ADV]],Table2[[#This Row],[PVP For ADV]],Table2[[#This Row],[On Website]],Table2[[#This Row],[Setup Team Speak]]="Yes"),"Yes","No")</f>
        <v>No</v>
      </c>
    </row>
    <row r="929" spans="2:10">
      <c r="B929" s="24">
        <f>Table1[[#This Row],[Character name]]</f>
        <v>0</v>
      </c>
      <c r="C929" s="25">
        <f>Table1[[#This Row],[At Handle]]</f>
        <v>0</v>
      </c>
      <c r="D929" s="25">
        <f>Table1[[#This Row],[Fleet Rank]]</f>
        <v>0</v>
      </c>
      <c r="E929" s="25">
        <f>Table1[[#This Row],[PVP For ADV]]</f>
        <v>0</v>
      </c>
      <c r="F929" s="25">
        <f>Table1[[#This Row],[STF Lead For ADV]]</f>
        <v>0</v>
      </c>
      <c r="G929" s="25" t="str">
        <f>IF(Table1[[#This Row],[LFC Still Needed For ADV]]&lt;0,"Yes","No")</f>
        <v>No</v>
      </c>
      <c r="H929">
        <f>Table1[[#This Row],[On Website]]</f>
        <v>0</v>
      </c>
      <c r="I929">
        <f>Table1[[#This Row],[Setup Team Speak]]</f>
        <v>0</v>
      </c>
      <c r="J929" s="26" t="str">
        <f>IF(AND(Table2[[#This Row],[STF for ADV]],Table2[[#This Row],[PVP For ADV]],Table2[[#This Row],[On Website]],Table2[[#This Row],[Setup Team Speak]]="Yes"),"Yes","No")</f>
        <v>No</v>
      </c>
    </row>
    <row r="930" spans="2:10">
      <c r="B930" s="24">
        <f>Table1[[#This Row],[Character name]]</f>
        <v>0</v>
      </c>
      <c r="C930" s="25">
        <f>Table1[[#This Row],[At Handle]]</f>
        <v>0</v>
      </c>
      <c r="D930" s="25">
        <f>Table1[[#This Row],[Fleet Rank]]</f>
        <v>0</v>
      </c>
      <c r="E930" s="25">
        <f>Table1[[#This Row],[PVP For ADV]]</f>
        <v>0</v>
      </c>
      <c r="F930" s="25">
        <f>Table1[[#This Row],[STF Lead For ADV]]</f>
        <v>0</v>
      </c>
      <c r="G930" s="25" t="str">
        <f>IF(Table1[[#This Row],[LFC Still Needed For ADV]]&lt;0,"Yes","No")</f>
        <v>No</v>
      </c>
      <c r="H930">
        <f>Table1[[#This Row],[On Website]]</f>
        <v>0</v>
      </c>
      <c r="I930">
        <f>Table1[[#This Row],[Setup Team Speak]]</f>
        <v>0</v>
      </c>
      <c r="J930" s="26" t="str">
        <f>IF(AND(Table2[[#This Row],[STF for ADV]],Table2[[#This Row],[PVP For ADV]],Table2[[#This Row],[On Website]],Table2[[#This Row],[Setup Team Speak]]="Yes"),"Yes","No")</f>
        <v>No</v>
      </c>
    </row>
    <row r="931" spans="2:10">
      <c r="B931" s="24">
        <f>Table1[[#This Row],[Character name]]</f>
        <v>0</v>
      </c>
      <c r="C931" s="25">
        <f>Table1[[#This Row],[At Handle]]</f>
        <v>0</v>
      </c>
      <c r="D931" s="25">
        <f>Table1[[#This Row],[Fleet Rank]]</f>
        <v>0</v>
      </c>
      <c r="E931" s="25">
        <f>Table1[[#This Row],[PVP For ADV]]</f>
        <v>0</v>
      </c>
      <c r="F931" s="25">
        <f>Table1[[#This Row],[STF Lead For ADV]]</f>
        <v>0</v>
      </c>
      <c r="G931" s="25" t="str">
        <f>IF(Table1[[#This Row],[LFC Still Needed For ADV]]&lt;0,"Yes","No")</f>
        <v>No</v>
      </c>
      <c r="H931">
        <f>Table1[[#This Row],[On Website]]</f>
        <v>0</v>
      </c>
      <c r="I931">
        <f>Table1[[#This Row],[Setup Team Speak]]</f>
        <v>0</v>
      </c>
      <c r="J931" s="26" t="str">
        <f>IF(AND(Table2[[#This Row],[STF for ADV]],Table2[[#This Row],[PVP For ADV]],Table2[[#This Row],[On Website]],Table2[[#This Row],[Setup Team Speak]]="Yes"),"Yes","No")</f>
        <v>No</v>
      </c>
    </row>
    <row r="932" spans="2:10">
      <c r="B932" s="24">
        <f>Table1[[#This Row],[Character name]]</f>
        <v>0</v>
      </c>
      <c r="C932" s="25">
        <f>Table1[[#This Row],[At Handle]]</f>
        <v>0</v>
      </c>
      <c r="D932" s="25">
        <f>Table1[[#This Row],[Fleet Rank]]</f>
        <v>0</v>
      </c>
      <c r="E932" s="25">
        <f>Table1[[#This Row],[PVP For ADV]]</f>
        <v>0</v>
      </c>
      <c r="F932" s="25">
        <f>Table1[[#This Row],[STF Lead For ADV]]</f>
        <v>0</v>
      </c>
      <c r="G932" s="25" t="str">
        <f>IF(Table1[[#This Row],[LFC Still Needed For ADV]]&lt;0,"Yes","No")</f>
        <v>No</v>
      </c>
      <c r="H932">
        <f>Table1[[#This Row],[On Website]]</f>
        <v>0</v>
      </c>
      <c r="I932">
        <f>Table1[[#This Row],[Setup Team Speak]]</f>
        <v>0</v>
      </c>
      <c r="J932" s="26" t="str">
        <f>IF(AND(Table2[[#This Row],[STF for ADV]],Table2[[#This Row],[PVP For ADV]],Table2[[#This Row],[On Website]],Table2[[#This Row],[Setup Team Speak]]="Yes"),"Yes","No")</f>
        <v>No</v>
      </c>
    </row>
    <row r="933" spans="2:10">
      <c r="B933" s="24">
        <f>Table1[[#This Row],[Character name]]</f>
        <v>0</v>
      </c>
      <c r="C933" s="25">
        <f>Table1[[#This Row],[At Handle]]</f>
        <v>0</v>
      </c>
      <c r="D933" s="25">
        <f>Table1[[#This Row],[Fleet Rank]]</f>
        <v>0</v>
      </c>
      <c r="E933" s="25">
        <f>Table1[[#This Row],[PVP For ADV]]</f>
        <v>0</v>
      </c>
      <c r="F933" s="25">
        <f>Table1[[#This Row],[STF Lead For ADV]]</f>
        <v>0</v>
      </c>
      <c r="G933" s="25" t="str">
        <f>IF(Table1[[#This Row],[LFC Still Needed For ADV]]&lt;0,"Yes","No")</f>
        <v>No</v>
      </c>
      <c r="H933">
        <f>Table1[[#This Row],[On Website]]</f>
        <v>0</v>
      </c>
      <c r="I933">
        <f>Table1[[#This Row],[Setup Team Speak]]</f>
        <v>0</v>
      </c>
      <c r="J933" s="26" t="str">
        <f>IF(AND(Table2[[#This Row],[STF for ADV]],Table2[[#This Row],[PVP For ADV]],Table2[[#This Row],[On Website]],Table2[[#This Row],[Setup Team Speak]]="Yes"),"Yes","No")</f>
        <v>No</v>
      </c>
    </row>
    <row r="934" spans="2:10">
      <c r="B934" s="24">
        <f>Table1[[#This Row],[Character name]]</f>
        <v>0</v>
      </c>
      <c r="C934" s="25">
        <f>Table1[[#This Row],[At Handle]]</f>
        <v>0</v>
      </c>
      <c r="D934" s="25">
        <f>Table1[[#This Row],[Fleet Rank]]</f>
        <v>0</v>
      </c>
      <c r="E934" s="25">
        <f>Table1[[#This Row],[PVP For ADV]]</f>
        <v>0</v>
      </c>
      <c r="F934" s="25">
        <f>Table1[[#This Row],[STF Lead For ADV]]</f>
        <v>0</v>
      </c>
      <c r="G934" s="25" t="str">
        <f>IF(Table1[[#This Row],[LFC Still Needed For ADV]]&lt;0,"Yes","No")</f>
        <v>No</v>
      </c>
      <c r="H934">
        <f>Table1[[#This Row],[On Website]]</f>
        <v>0</v>
      </c>
      <c r="I934">
        <f>Table1[[#This Row],[Setup Team Speak]]</f>
        <v>0</v>
      </c>
      <c r="J934" s="26" t="str">
        <f>IF(AND(Table2[[#This Row],[STF for ADV]],Table2[[#This Row],[PVP For ADV]],Table2[[#This Row],[On Website]],Table2[[#This Row],[Setup Team Speak]]="Yes"),"Yes","No")</f>
        <v>No</v>
      </c>
    </row>
    <row r="935" spans="2:10">
      <c r="B935" s="24">
        <f>Table1[[#This Row],[Character name]]</f>
        <v>0</v>
      </c>
      <c r="C935" s="25">
        <f>Table1[[#This Row],[At Handle]]</f>
        <v>0</v>
      </c>
      <c r="D935" s="25">
        <f>Table1[[#This Row],[Fleet Rank]]</f>
        <v>0</v>
      </c>
      <c r="E935" s="25">
        <f>Table1[[#This Row],[PVP For ADV]]</f>
        <v>0</v>
      </c>
      <c r="F935" s="25">
        <f>Table1[[#This Row],[STF Lead For ADV]]</f>
        <v>0</v>
      </c>
      <c r="G935" s="25" t="str">
        <f>IF(Table1[[#This Row],[LFC Still Needed For ADV]]&lt;0,"Yes","No")</f>
        <v>No</v>
      </c>
      <c r="H935">
        <f>Table1[[#This Row],[On Website]]</f>
        <v>0</v>
      </c>
      <c r="I935">
        <f>Table1[[#This Row],[Setup Team Speak]]</f>
        <v>0</v>
      </c>
      <c r="J935" s="26" t="str">
        <f>IF(AND(Table2[[#This Row],[STF for ADV]],Table2[[#This Row],[PVP For ADV]],Table2[[#This Row],[On Website]],Table2[[#This Row],[Setup Team Speak]]="Yes"),"Yes","No")</f>
        <v>No</v>
      </c>
    </row>
    <row r="936" spans="2:10">
      <c r="B936" s="24">
        <f>Table1[[#This Row],[Character name]]</f>
        <v>0</v>
      </c>
      <c r="C936" s="25">
        <f>Table1[[#This Row],[At Handle]]</f>
        <v>0</v>
      </c>
      <c r="D936" s="25">
        <f>Table1[[#This Row],[Fleet Rank]]</f>
        <v>0</v>
      </c>
      <c r="E936" s="25">
        <f>Table1[[#This Row],[PVP For ADV]]</f>
        <v>0</v>
      </c>
      <c r="F936" s="25">
        <f>Table1[[#This Row],[STF Lead For ADV]]</f>
        <v>0</v>
      </c>
      <c r="G936" s="25" t="str">
        <f>IF(Table1[[#This Row],[LFC Still Needed For ADV]]&lt;0,"Yes","No")</f>
        <v>No</v>
      </c>
      <c r="H936">
        <f>Table1[[#This Row],[On Website]]</f>
        <v>0</v>
      </c>
      <c r="I936">
        <f>Table1[[#This Row],[Setup Team Speak]]</f>
        <v>0</v>
      </c>
      <c r="J936" s="26" t="str">
        <f>IF(AND(Table2[[#This Row],[STF for ADV]],Table2[[#This Row],[PVP For ADV]],Table2[[#This Row],[On Website]],Table2[[#This Row],[Setup Team Speak]]="Yes"),"Yes","No")</f>
        <v>No</v>
      </c>
    </row>
    <row r="937" spans="2:10">
      <c r="B937" s="24">
        <f>Table1[[#This Row],[Character name]]</f>
        <v>0</v>
      </c>
      <c r="C937" s="25">
        <f>Table1[[#This Row],[At Handle]]</f>
        <v>0</v>
      </c>
      <c r="D937" s="25">
        <f>Table1[[#This Row],[Fleet Rank]]</f>
        <v>0</v>
      </c>
      <c r="E937" s="25">
        <f>Table1[[#This Row],[PVP For ADV]]</f>
        <v>0</v>
      </c>
      <c r="F937" s="25">
        <f>Table1[[#This Row],[STF Lead For ADV]]</f>
        <v>0</v>
      </c>
      <c r="G937" s="25" t="str">
        <f>IF(Table1[[#This Row],[LFC Still Needed For ADV]]&lt;0,"Yes","No")</f>
        <v>No</v>
      </c>
      <c r="H937">
        <f>Table1[[#This Row],[On Website]]</f>
        <v>0</v>
      </c>
      <c r="I937">
        <f>Table1[[#This Row],[Setup Team Speak]]</f>
        <v>0</v>
      </c>
      <c r="J937" s="26" t="str">
        <f>IF(AND(Table2[[#This Row],[STF for ADV]],Table2[[#This Row],[PVP For ADV]],Table2[[#This Row],[On Website]],Table2[[#This Row],[Setup Team Speak]]="Yes"),"Yes","No")</f>
        <v>No</v>
      </c>
    </row>
    <row r="938" spans="2:10">
      <c r="B938" s="24">
        <f>Table1[[#This Row],[Character name]]</f>
        <v>0</v>
      </c>
      <c r="C938" s="25">
        <f>Table1[[#This Row],[At Handle]]</f>
        <v>0</v>
      </c>
      <c r="D938" s="25">
        <f>Table1[[#This Row],[Fleet Rank]]</f>
        <v>0</v>
      </c>
      <c r="E938" s="25">
        <f>Table1[[#This Row],[PVP For ADV]]</f>
        <v>0</v>
      </c>
      <c r="F938" s="25">
        <f>Table1[[#This Row],[STF Lead For ADV]]</f>
        <v>0</v>
      </c>
      <c r="G938" s="25" t="str">
        <f>IF(Table1[[#This Row],[LFC Still Needed For ADV]]&lt;0,"Yes","No")</f>
        <v>No</v>
      </c>
      <c r="H938">
        <f>Table1[[#This Row],[On Website]]</f>
        <v>0</v>
      </c>
      <c r="I938">
        <f>Table1[[#This Row],[Setup Team Speak]]</f>
        <v>0</v>
      </c>
      <c r="J938" s="26" t="str">
        <f>IF(AND(Table2[[#This Row],[STF for ADV]],Table2[[#This Row],[PVP For ADV]],Table2[[#This Row],[On Website]],Table2[[#This Row],[Setup Team Speak]]="Yes"),"Yes","No")</f>
        <v>No</v>
      </c>
    </row>
    <row r="939" spans="2:10">
      <c r="B939" s="24">
        <f>Table1[[#This Row],[Character name]]</f>
        <v>0</v>
      </c>
      <c r="C939" s="25">
        <f>Table1[[#This Row],[At Handle]]</f>
        <v>0</v>
      </c>
      <c r="D939" s="25">
        <f>Table1[[#This Row],[Fleet Rank]]</f>
        <v>0</v>
      </c>
      <c r="E939" s="25">
        <f>Table1[[#This Row],[PVP For ADV]]</f>
        <v>0</v>
      </c>
      <c r="F939" s="25">
        <f>Table1[[#This Row],[STF Lead For ADV]]</f>
        <v>0</v>
      </c>
      <c r="G939" s="25" t="str">
        <f>IF(Table1[[#This Row],[LFC Still Needed For ADV]]&lt;0,"Yes","No")</f>
        <v>No</v>
      </c>
      <c r="H939">
        <f>Table1[[#This Row],[On Website]]</f>
        <v>0</v>
      </c>
      <c r="I939">
        <f>Table1[[#This Row],[Setup Team Speak]]</f>
        <v>0</v>
      </c>
      <c r="J939" s="26" t="str">
        <f>IF(AND(Table2[[#This Row],[STF for ADV]],Table2[[#This Row],[PVP For ADV]],Table2[[#This Row],[On Website]],Table2[[#This Row],[Setup Team Speak]]="Yes"),"Yes","No")</f>
        <v>No</v>
      </c>
    </row>
    <row r="940" spans="2:10">
      <c r="B940" s="24">
        <f>Table1[[#This Row],[Character name]]</f>
        <v>0</v>
      </c>
      <c r="C940" s="25">
        <f>Table1[[#This Row],[At Handle]]</f>
        <v>0</v>
      </c>
      <c r="D940" s="25">
        <f>Table1[[#This Row],[Fleet Rank]]</f>
        <v>0</v>
      </c>
      <c r="E940" s="25">
        <f>Table1[[#This Row],[PVP For ADV]]</f>
        <v>0</v>
      </c>
      <c r="F940" s="25">
        <f>Table1[[#This Row],[STF Lead For ADV]]</f>
        <v>0</v>
      </c>
      <c r="G940" s="25" t="str">
        <f>IF(Table1[[#This Row],[LFC Still Needed For ADV]]&lt;0,"Yes","No")</f>
        <v>No</v>
      </c>
      <c r="H940">
        <f>Table1[[#This Row],[On Website]]</f>
        <v>0</v>
      </c>
      <c r="I940">
        <f>Table1[[#This Row],[Setup Team Speak]]</f>
        <v>0</v>
      </c>
      <c r="J940" s="26" t="str">
        <f>IF(AND(Table2[[#This Row],[STF for ADV]],Table2[[#This Row],[PVP For ADV]],Table2[[#This Row],[On Website]],Table2[[#This Row],[Setup Team Speak]]="Yes"),"Yes","No")</f>
        <v>No</v>
      </c>
    </row>
    <row r="941" spans="2:10">
      <c r="B941" s="24">
        <f>Table1[[#This Row],[Character name]]</f>
        <v>0</v>
      </c>
      <c r="C941" s="25">
        <f>Table1[[#This Row],[At Handle]]</f>
        <v>0</v>
      </c>
      <c r="D941" s="25">
        <f>Table1[[#This Row],[Fleet Rank]]</f>
        <v>0</v>
      </c>
      <c r="E941" s="25">
        <f>Table1[[#This Row],[PVP For ADV]]</f>
        <v>0</v>
      </c>
      <c r="F941" s="25">
        <f>Table1[[#This Row],[STF Lead For ADV]]</f>
        <v>0</v>
      </c>
      <c r="G941" s="25" t="str">
        <f>IF(Table1[[#This Row],[LFC Still Needed For ADV]]&lt;0,"Yes","No")</f>
        <v>No</v>
      </c>
      <c r="H941">
        <f>Table1[[#This Row],[On Website]]</f>
        <v>0</v>
      </c>
      <c r="I941">
        <f>Table1[[#This Row],[Setup Team Speak]]</f>
        <v>0</v>
      </c>
      <c r="J941" s="26" t="str">
        <f>IF(AND(Table2[[#This Row],[STF for ADV]],Table2[[#This Row],[PVP For ADV]],Table2[[#This Row],[On Website]],Table2[[#This Row],[Setup Team Speak]]="Yes"),"Yes","No")</f>
        <v>No</v>
      </c>
    </row>
    <row r="942" spans="2:10">
      <c r="B942" s="24">
        <f>Table1[[#This Row],[Character name]]</f>
        <v>0</v>
      </c>
      <c r="C942" s="25">
        <f>Table1[[#This Row],[At Handle]]</f>
        <v>0</v>
      </c>
      <c r="D942" s="25">
        <f>Table1[[#This Row],[Fleet Rank]]</f>
        <v>0</v>
      </c>
      <c r="E942" s="25">
        <f>Table1[[#This Row],[PVP For ADV]]</f>
        <v>0</v>
      </c>
      <c r="F942" s="25">
        <f>Table1[[#This Row],[STF Lead For ADV]]</f>
        <v>0</v>
      </c>
      <c r="G942" s="25" t="str">
        <f>IF(Table1[[#This Row],[LFC Still Needed For ADV]]&lt;0,"Yes","No")</f>
        <v>No</v>
      </c>
      <c r="H942">
        <f>Table1[[#This Row],[On Website]]</f>
        <v>0</v>
      </c>
      <c r="I942">
        <f>Table1[[#This Row],[Setup Team Speak]]</f>
        <v>0</v>
      </c>
      <c r="J942" s="26" t="str">
        <f>IF(AND(Table2[[#This Row],[STF for ADV]],Table2[[#This Row],[PVP For ADV]],Table2[[#This Row],[On Website]],Table2[[#This Row],[Setup Team Speak]]="Yes"),"Yes","No")</f>
        <v>No</v>
      </c>
    </row>
    <row r="943" spans="2:10">
      <c r="B943" s="24">
        <f>Table1[[#This Row],[Character name]]</f>
        <v>0</v>
      </c>
      <c r="C943" s="25">
        <f>Table1[[#This Row],[At Handle]]</f>
        <v>0</v>
      </c>
      <c r="D943" s="25">
        <f>Table1[[#This Row],[Fleet Rank]]</f>
        <v>0</v>
      </c>
      <c r="E943" s="25">
        <f>Table1[[#This Row],[PVP For ADV]]</f>
        <v>0</v>
      </c>
      <c r="F943" s="25">
        <f>Table1[[#This Row],[STF Lead For ADV]]</f>
        <v>0</v>
      </c>
      <c r="G943" s="25" t="str">
        <f>IF(Table1[[#This Row],[LFC Still Needed For ADV]]&lt;0,"Yes","No")</f>
        <v>No</v>
      </c>
      <c r="H943">
        <f>Table1[[#This Row],[On Website]]</f>
        <v>0</v>
      </c>
      <c r="I943">
        <f>Table1[[#This Row],[Setup Team Speak]]</f>
        <v>0</v>
      </c>
      <c r="J943" s="26" t="str">
        <f>IF(AND(Table2[[#This Row],[STF for ADV]],Table2[[#This Row],[PVP For ADV]],Table2[[#This Row],[On Website]],Table2[[#This Row],[Setup Team Speak]]="Yes"),"Yes","No")</f>
        <v>No</v>
      </c>
    </row>
    <row r="944" spans="2:10">
      <c r="B944" s="24">
        <f>Table1[[#This Row],[Character name]]</f>
        <v>0</v>
      </c>
      <c r="C944" s="25">
        <f>Table1[[#This Row],[At Handle]]</f>
        <v>0</v>
      </c>
      <c r="D944" s="25">
        <f>Table1[[#This Row],[Fleet Rank]]</f>
        <v>0</v>
      </c>
      <c r="E944" s="25">
        <f>Table1[[#This Row],[PVP For ADV]]</f>
        <v>0</v>
      </c>
      <c r="F944" s="25">
        <f>Table1[[#This Row],[STF Lead For ADV]]</f>
        <v>0</v>
      </c>
      <c r="G944" s="25" t="str">
        <f>IF(Table1[[#This Row],[LFC Still Needed For ADV]]&lt;0,"Yes","No")</f>
        <v>No</v>
      </c>
      <c r="H944">
        <f>Table1[[#This Row],[On Website]]</f>
        <v>0</v>
      </c>
      <c r="I944">
        <f>Table1[[#This Row],[Setup Team Speak]]</f>
        <v>0</v>
      </c>
      <c r="J944" s="26" t="str">
        <f>IF(AND(Table2[[#This Row],[STF for ADV]],Table2[[#This Row],[PVP For ADV]],Table2[[#This Row],[On Website]],Table2[[#This Row],[Setup Team Speak]]="Yes"),"Yes","No")</f>
        <v>No</v>
      </c>
    </row>
    <row r="945" spans="2:10">
      <c r="B945" s="24">
        <f>Table1[[#This Row],[Character name]]</f>
        <v>0</v>
      </c>
      <c r="C945" s="25">
        <f>Table1[[#This Row],[At Handle]]</f>
        <v>0</v>
      </c>
      <c r="D945" s="25">
        <f>Table1[[#This Row],[Fleet Rank]]</f>
        <v>0</v>
      </c>
      <c r="E945" s="25">
        <f>Table1[[#This Row],[PVP For ADV]]</f>
        <v>0</v>
      </c>
      <c r="F945" s="25">
        <f>Table1[[#This Row],[STF Lead For ADV]]</f>
        <v>0</v>
      </c>
      <c r="G945" s="25" t="str">
        <f>IF(Table1[[#This Row],[LFC Still Needed For ADV]]&lt;0,"Yes","No")</f>
        <v>No</v>
      </c>
      <c r="H945">
        <f>Table1[[#This Row],[On Website]]</f>
        <v>0</v>
      </c>
      <c r="I945">
        <f>Table1[[#This Row],[Setup Team Speak]]</f>
        <v>0</v>
      </c>
      <c r="J945" s="26" t="str">
        <f>IF(AND(Table2[[#This Row],[STF for ADV]],Table2[[#This Row],[PVP For ADV]],Table2[[#This Row],[On Website]],Table2[[#This Row],[Setup Team Speak]]="Yes"),"Yes","No")</f>
        <v>No</v>
      </c>
    </row>
    <row r="946" spans="2:10">
      <c r="B946" s="24">
        <f>Table1[[#This Row],[Character name]]</f>
        <v>0</v>
      </c>
      <c r="C946" s="25">
        <f>Table1[[#This Row],[At Handle]]</f>
        <v>0</v>
      </c>
      <c r="D946" s="25">
        <f>Table1[[#This Row],[Fleet Rank]]</f>
        <v>0</v>
      </c>
      <c r="E946" s="25">
        <f>Table1[[#This Row],[PVP For ADV]]</f>
        <v>0</v>
      </c>
      <c r="F946" s="25">
        <f>Table1[[#This Row],[STF Lead For ADV]]</f>
        <v>0</v>
      </c>
      <c r="G946" s="25" t="str">
        <f>IF(Table1[[#This Row],[LFC Still Needed For ADV]]&lt;0,"Yes","No")</f>
        <v>No</v>
      </c>
      <c r="H946">
        <f>Table1[[#This Row],[On Website]]</f>
        <v>0</v>
      </c>
      <c r="I946">
        <f>Table1[[#This Row],[Setup Team Speak]]</f>
        <v>0</v>
      </c>
      <c r="J946" s="26" t="str">
        <f>IF(AND(Table2[[#This Row],[STF for ADV]],Table2[[#This Row],[PVP For ADV]],Table2[[#This Row],[On Website]],Table2[[#This Row],[Setup Team Speak]]="Yes"),"Yes","No")</f>
        <v>No</v>
      </c>
    </row>
    <row r="947" spans="2:10">
      <c r="B947" s="24">
        <f>Table1[[#This Row],[Character name]]</f>
        <v>0</v>
      </c>
      <c r="C947" s="25">
        <f>Table1[[#This Row],[At Handle]]</f>
        <v>0</v>
      </c>
      <c r="D947" s="25">
        <f>Table1[[#This Row],[Fleet Rank]]</f>
        <v>0</v>
      </c>
      <c r="E947" s="25">
        <f>Table1[[#This Row],[PVP For ADV]]</f>
        <v>0</v>
      </c>
      <c r="F947" s="25">
        <f>Table1[[#This Row],[STF Lead For ADV]]</f>
        <v>0</v>
      </c>
      <c r="G947" s="25" t="str">
        <f>IF(Table1[[#This Row],[LFC Still Needed For ADV]]&lt;0,"Yes","No")</f>
        <v>No</v>
      </c>
      <c r="H947">
        <f>Table1[[#This Row],[On Website]]</f>
        <v>0</v>
      </c>
      <c r="I947">
        <f>Table1[[#This Row],[Setup Team Speak]]</f>
        <v>0</v>
      </c>
      <c r="J947" s="26" t="str">
        <f>IF(AND(Table2[[#This Row],[STF for ADV]],Table2[[#This Row],[PVP For ADV]],Table2[[#This Row],[On Website]],Table2[[#This Row],[Setup Team Speak]]="Yes"),"Yes","No")</f>
        <v>No</v>
      </c>
    </row>
    <row r="948" spans="2:10">
      <c r="B948" s="24">
        <f>Table1[[#This Row],[Character name]]</f>
        <v>0</v>
      </c>
      <c r="C948" s="25">
        <f>Table1[[#This Row],[At Handle]]</f>
        <v>0</v>
      </c>
      <c r="D948" s="25">
        <f>Table1[[#This Row],[Fleet Rank]]</f>
        <v>0</v>
      </c>
      <c r="E948" s="25">
        <f>Table1[[#This Row],[PVP For ADV]]</f>
        <v>0</v>
      </c>
      <c r="F948" s="25">
        <f>Table1[[#This Row],[STF Lead For ADV]]</f>
        <v>0</v>
      </c>
      <c r="G948" s="25" t="str">
        <f>IF(Table1[[#This Row],[LFC Still Needed For ADV]]&lt;0,"Yes","No")</f>
        <v>No</v>
      </c>
      <c r="H948">
        <f>Table1[[#This Row],[On Website]]</f>
        <v>0</v>
      </c>
      <c r="I948">
        <f>Table1[[#This Row],[Setup Team Speak]]</f>
        <v>0</v>
      </c>
      <c r="J948" s="26" t="str">
        <f>IF(AND(Table2[[#This Row],[STF for ADV]],Table2[[#This Row],[PVP For ADV]],Table2[[#This Row],[On Website]],Table2[[#This Row],[Setup Team Speak]]="Yes"),"Yes","No")</f>
        <v>No</v>
      </c>
    </row>
    <row r="949" spans="2:10">
      <c r="B949" s="24">
        <f>Table1[[#This Row],[Character name]]</f>
        <v>0</v>
      </c>
      <c r="C949" s="25">
        <f>Table1[[#This Row],[At Handle]]</f>
        <v>0</v>
      </c>
      <c r="D949" s="25">
        <f>Table1[[#This Row],[Fleet Rank]]</f>
        <v>0</v>
      </c>
      <c r="E949" s="25">
        <f>Table1[[#This Row],[PVP For ADV]]</f>
        <v>0</v>
      </c>
      <c r="F949" s="25">
        <f>Table1[[#This Row],[STF Lead For ADV]]</f>
        <v>0</v>
      </c>
      <c r="G949" s="25" t="str">
        <f>IF(Table1[[#This Row],[LFC Still Needed For ADV]]&lt;0,"Yes","No")</f>
        <v>No</v>
      </c>
      <c r="H949">
        <f>Table1[[#This Row],[On Website]]</f>
        <v>0</v>
      </c>
      <c r="I949">
        <f>Table1[[#This Row],[Setup Team Speak]]</f>
        <v>0</v>
      </c>
      <c r="J949" s="26" t="str">
        <f>IF(AND(Table2[[#This Row],[STF for ADV]],Table2[[#This Row],[PVP For ADV]],Table2[[#This Row],[On Website]],Table2[[#This Row],[Setup Team Speak]]="Yes"),"Yes","No")</f>
        <v>No</v>
      </c>
    </row>
    <row r="950" spans="2:10">
      <c r="B950" s="24">
        <f>Table1[[#This Row],[Character name]]</f>
        <v>0</v>
      </c>
      <c r="C950" s="25">
        <f>Table1[[#This Row],[At Handle]]</f>
        <v>0</v>
      </c>
      <c r="D950" s="25">
        <f>Table1[[#This Row],[Fleet Rank]]</f>
        <v>0</v>
      </c>
      <c r="E950" s="25">
        <f>Table1[[#This Row],[PVP For ADV]]</f>
        <v>0</v>
      </c>
      <c r="F950" s="25">
        <f>Table1[[#This Row],[STF Lead For ADV]]</f>
        <v>0</v>
      </c>
      <c r="G950" s="25" t="str">
        <f>IF(Table1[[#This Row],[LFC Still Needed For ADV]]&lt;0,"Yes","No")</f>
        <v>No</v>
      </c>
      <c r="H950">
        <f>Table1[[#This Row],[On Website]]</f>
        <v>0</v>
      </c>
      <c r="I950">
        <f>Table1[[#This Row],[Setup Team Speak]]</f>
        <v>0</v>
      </c>
      <c r="J950" s="26" t="str">
        <f>IF(AND(Table2[[#This Row],[STF for ADV]],Table2[[#This Row],[PVP For ADV]],Table2[[#This Row],[On Website]],Table2[[#This Row],[Setup Team Speak]]="Yes"),"Yes","No")</f>
        <v>No</v>
      </c>
    </row>
    <row r="951" spans="2:10">
      <c r="B951" s="24">
        <f>Table1[[#This Row],[Character name]]</f>
        <v>0</v>
      </c>
      <c r="C951" s="25">
        <f>Table1[[#This Row],[At Handle]]</f>
        <v>0</v>
      </c>
      <c r="D951" s="25">
        <f>Table1[[#This Row],[Fleet Rank]]</f>
        <v>0</v>
      </c>
      <c r="E951" s="25">
        <f>Table1[[#This Row],[PVP For ADV]]</f>
        <v>0</v>
      </c>
      <c r="F951" s="25">
        <f>Table1[[#This Row],[STF Lead For ADV]]</f>
        <v>0</v>
      </c>
      <c r="G951" s="25" t="str">
        <f>IF(Table1[[#This Row],[LFC Still Needed For ADV]]&lt;0,"Yes","No")</f>
        <v>No</v>
      </c>
      <c r="H951">
        <f>Table1[[#This Row],[On Website]]</f>
        <v>0</v>
      </c>
      <c r="I951">
        <f>Table1[[#This Row],[Setup Team Speak]]</f>
        <v>0</v>
      </c>
      <c r="J951" s="26" t="str">
        <f>IF(AND(Table2[[#This Row],[STF for ADV]],Table2[[#This Row],[PVP For ADV]],Table2[[#This Row],[On Website]],Table2[[#This Row],[Setup Team Speak]]="Yes"),"Yes","No")</f>
        <v>No</v>
      </c>
    </row>
    <row r="952" spans="2:10">
      <c r="B952" s="24">
        <f>Table1[[#This Row],[Character name]]</f>
        <v>0</v>
      </c>
      <c r="C952" s="25">
        <f>Table1[[#This Row],[At Handle]]</f>
        <v>0</v>
      </c>
      <c r="D952" s="25">
        <f>Table1[[#This Row],[Fleet Rank]]</f>
        <v>0</v>
      </c>
      <c r="E952" s="25">
        <f>Table1[[#This Row],[PVP For ADV]]</f>
        <v>0</v>
      </c>
      <c r="F952" s="25">
        <f>Table1[[#This Row],[STF Lead For ADV]]</f>
        <v>0</v>
      </c>
      <c r="G952" s="25" t="str">
        <f>IF(Table1[[#This Row],[LFC Still Needed For ADV]]&lt;0,"Yes","No")</f>
        <v>No</v>
      </c>
      <c r="H952">
        <f>Table1[[#This Row],[On Website]]</f>
        <v>0</v>
      </c>
      <c r="I952">
        <f>Table1[[#This Row],[Setup Team Speak]]</f>
        <v>0</v>
      </c>
      <c r="J952" s="26" t="str">
        <f>IF(AND(Table2[[#This Row],[STF for ADV]],Table2[[#This Row],[PVP For ADV]],Table2[[#This Row],[On Website]],Table2[[#This Row],[Setup Team Speak]]="Yes"),"Yes","No")</f>
        <v>No</v>
      </c>
    </row>
    <row r="953" spans="2:10">
      <c r="B953" s="24">
        <f>Table1[[#This Row],[Character name]]</f>
        <v>0</v>
      </c>
      <c r="C953" s="25">
        <f>Table1[[#This Row],[At Handle]]</f>
        <v>0</v>
      </c>
      <c r="D953" s="25">
        <f>Table1[[#This Row],[Fleet Rank]]</f>
        <v>0</v>
      </c>
      <c r="E953" s="25">
        <f>Table1[[#This Row],[PVP For ADV]]</f>
        <v>0</v>
      </c>
      <c r="F953" s="25">
        <f>Table1[[#This Row],[STF Lead For ADV]]</f>
        <v>0</v>
      </c>
      <c r="G953" s="25" t="str">
        <f>IF(Table1[[#This Row],[LFC Still Needed For ADV]]&lt;0,"Yes","No")</f>
        <v>No</v>
      </c>
      <c r="H953">
        <f>Table1[[#This Row],[On Website]]</f>
        <v>0</v>
      </c>
      <c r="I953">
        <f>Table1[[#This Row],[Setup Team Speak]]</f>
        <v>0</v>
      </c>
      <c r="J953" s="26" t="str">
        <f>IF(AND(Table2[[#This Row],[STF for ADV]],Table2[[#This Row],[PVP For ADV]],Table2[[#This Row],[On Website]],Table2[[#This Row],[Setup Team Speak]]="Yes"),"Yes","No")</f>
        <v>No</v>
      </c>
    </row>
    <row r="954" spans="2:10">
      <c r="B954" s="24">
        <f>Table1[[#This Row],[Character name]]</f>
        <v>0</v>
      </c>
      <c r="C954" s="25">
        <f>Table1[[#This Row],[At Handle]]</f>
        <v>0</v>
      </c>
      <c r="D954" s="25">
        <f>Table1[[#This Row],[Fleet Rank]]</f>
        <v>0</v>
      </c>
      <c r="E954" s="25">
        <f>Table1[[#This Row],[PVP For ADV]]</f>
        <v>0</v>
      </c>
      <c r="F954" s="25">
        <f>Table1[[#This Row],[STF Lead For ADV]]</f>
        <v>0</v>
      </c>
      <c r="G954" s="25" t="str">
        <f>IF(Table1[[#This Row],[LFC Still Needed For ADV]]&lt;0,"Yes","No")</f>
        <v>No</v>
      </c>
      <c r="H954">
        <f>Table1[[#This Row],[On Website]]</f>
        <v>0</v>
      </c>
      <c r="I954">
        <f>Table1[[#This Row],[Setup Team Speak]]</f>
        <v>0</v>
      </c>
      <c r="J954" s="26" t="str">
        <f>IF(AND(Table2[[#This Row],[STF for ADV]],Table2[[#This Row],[PVP For ADV]],Table2[[#This Row],[On Website]],Table2[[#This Row],[Setup Team Speak]]="Yes"),"Yes","No")</f>
        <v>No</v>
      </c>
    </row>
    <row r="955" spans="2:10">
      <c r="B955" s="24">
        <f>Table1[[#This Row],[Character name]]</f>
        <v>0</v>
      </c>
      <c r="C955" s="25">
        <f>Table1[[#This Row],[At Handle]]</f>
        <v>0</v>
      </c>
      <c r="D955" s="25">
        <f>Table1[[#This Row],[Fleet Rank]]</f>
        <v>0</v>
      </c>
      <c r="E955" s="25">
        <f>Table1[[#This Row],[PVP For ADV]]</f>
        <v>0</v>
      </c>
      <c r="F955" s="25">
        <f>Table1[[#This Row],[STF Lead For ADV]]</f>
        <v>0</v>
      </c>
      <c r="G955" s="25" t="str">
        <f>IF(Table1[[#This Row],[LFC Still Needed For ADV]]&lt;0,"Yes","No")</f>
        <v>No</v>
      </c>
      <c r="H955">
        <f>Table1[[#This Row],[On Website]]</f>
        <v>0</v>
      </c>
      <c r="I955">
        <f>Table1[[#This Row],[Setup Team Speak]]</f>
        <v>0</v>
      </c>
      <c r="J955" s="26" t="str">
        <f>IF(AND(Table2[[#This Row],[STF for ADV]],Table2[[#This Row],[PVP For ADV]],Table2[[#This Row],[On Website]],Table2[[#This Row],[Setup Team Speak]]="Yes"),"Yes","No")</f>
        <v>No</v>
      </c>
    </row>
    <row r="956" spans="2:10">
      <c r="B956" s="24">
        <f>Table1[[#This Row],[Character name]]</f>
        <v>0</v>
      </c>
      <c r="C956" s="25">
        <f>Table1[[#This Row],[At Handle]]</f>
        <v>0</v>
      </c>
      <c r="D956" s="25">
        <f>Table1[[#This Row],[Fleet Rank]]</f>
        <v>0</v>
      </c>
      <c r="E956" s="25">
        <f>Table1[[#This Row],[PVP For ADV]]</f>
        <v>0</v>
      </c>
      <c r="F956" s="25">
        <f>Table1[[#This Row],[STF Lead For ADV]]</f>
        <v>0</v>
      </c>
      <c r="G956" s="25" t="str">
        <f>IF(Table1[[#This Row],[LFC Still Needed For ADV]]&lt;0,"Yes","No")</f>
        <v>No</v>
      </c>
      <c r="H956">
        <f>Table1[[#This Row],[On Website]]</f>
        <v>0</v>
      </c>
      <c r="I956">
        <f>Table1[[#This Row],[Setup Team Speak]]</f>
        <v>0</v>
      </c>
      <c r="J956" s="26" t="str">
        <f>IF(AND(Table2[[#This Row],[STF for ADV]],Table2[[#This Row],[PVP For ADV]],Table2[[#This Row],[On Website]],Table2[[#This Row],[Setup Team Speak]]="Yes"),"Yes","No")</f>
        <v>No</v>
      </c>
    </row>
    <row r="957" spans="2:10">
      <c r="B957" s="24">
        <f>Table1[[#This Row],[Character name]]</f>
        <v>0</v>
      </c>
      <c r="C957" s="25">
        <f>Table1[[#This Row],[At Handle]]</f>
        <v>0</v>
      </c>
      <c r="D957" s="25">
        <f>Table1[[#This Row],[Fleet Rank]]</f>
        <v>0</v>
      </c>
      <c r="E957" s="25">
        <f>Table1[[#This Row],[PVP For ADV]]</f>
        <v>0</v>
      </c>
      <c r="F957" s="25">
        <f>Table1[[#This Row],[STF Lead For ADV]]</f>
        <v>0</v>
      </c>
      <c r="G957" s="25" t="str">
        <f>IF(Table1[[#This Row],[LFC Still Needed For ADV]]&lt;0,"Yes","No")</f>
        <v>No</v>
      </c>
      <c r="H957">
        <f>Table1[[#This Row],[On Website]]</f>
        <v>0</v>
      </c>
      <c r="I957">
        <f>Table1[[#This Row],[Setup Team Speak]]</f>
        <v>0</v>
      </c>
      <c r="J957" s="26" t="str">
        <f>IF(AND(Table2[[#This Row],[STF for ADV]],Table2[[#This Row],[PVP For ADV]],Table2[[#This Row],[On Website]],Table2[[#This Row],[Setup Team Speak]]="Yes"),"Yes","No")</f>
        <v>No</v>
      </c>
    </row>
    <row r="958" spans="2:10">
      <c r="B958" s="24">
        <f>Table1[[#This Row],[Character name]]</f>
        <v>0</v>
      </c>
      <c r="C958" s="25">
        <f>Table1[[#This Row],[At Handle]]</f>
        <v>0</v>
      </c>
      <c r="D958" s="25">
        <f>Table1[[#This Row],[Fleet Rank]]</f>
        <v>0</v>
      </c>
      <c r="E958" s="25">
        <f>Table1[[#This Row],[PVP For ADV]]</f>
        <v>0</v>
      </c>
      <c r="F958" s="25">
        <f>Table1[[#This Row],[STF Lead For ADV]]</f>
        <v>0</v>
      </c>
      <c r="G958" s="25" t="str">
        <f>IF(Table1[[#This Row],[LFC Still Needed For ADV]]&lt;0,"Yes","No")</f>
        <v>No</v>
      </c>
      <c r="H958">
        <f>Table1[[#This Row],[On Website]]</f>
        <v>0</v>
      </c>
      <c r="I958">
        <f>Table1[[#This Row],[Setup Team Speak]]</f>
        <v>0</v>
      </c>
      <c r="J958" s="26" t="str">
        <f>IF(AND(Table2[[#This Row],[STF for ADV]],Table2[[#This Row],[PVP For ADV]],Table2[[#This Row],[On Website]],Table2[[#This Row],[Setup Team Speak]]="Yes"),"Yes","No")</f>
        <v>No</v>
      </c>
    </row>
    <row r="959" spans="2:10">
      <c r="B959" s="24">
        <f>Table1[[#This Row],[Character name]]</f>
        <v>0</v>
      </c>
      <c r="C959" s="25">
        <f>Table1[[#This Row],[At Handle]]</f>
        <v>0</v>
      </c>
      <c r="D959" s="25">
        <f>Table1[[#This Row],[Fleet Rank]]</f>
        <v>0</v>
      </c>
      <c r="E959" s="25">
        <f>Table1[[#This Row],[PVP For ADV]]</f>
        <v>0</v>
      </c>
      <c r="F959" s="25">
        <f>Table1[[#This Row],[STF Lead For ADV]]</f>
        <v>0</v>
      </c>
      <c r="G959" s="25" t="str">
        <f>IF(Table1[[#This Row],[LFC Still Needed For ADV]]&lt;0,"Yes","No")</f>
        <v>No</v>
      </c>
      <c r="H959">
        <f>Table1[[#This Row],[On Website]]</f>
        <v>0</v>
      </c>
      <c r="I959">
        <f>Table1[[#This Row],[Setup Team Speak]]</f>
        <v>0</v>
      </c>
      <c r="J959" s="26" t="str">
        <f>IF(AND(Table2[[#This Row],[STF for ADV]],Table2[[#This Row],[PVP For ADV]],Table2[[#This Row],[On Website]],Table2[[#This Row],[Setup Team Speak]]="Yes"),"Yes","No")</f>
        <v>No</v>
      </c>
    </row>
    <row r="960" spans="2:10">
      <c r="B960" s="24">
        <f>Table1[[#This Row],[Character name]]</f>
        <v>0</v>
      </c>
      <c r="C960" s="25">
        <f>Table1[[#This Row],[At Handle]]</f>
        <v>0</v>
      </c>
      <c r="D960" s="25">
        <f>Table1[[#This Row],[Fleet Rank]]</f>
        <v>0</v>
      </c>
      <c r="E960" s="25">
        <f>Table1[[#This Row],[PVP For ADV]]</f>
        <v>0</v>
      </c>
      <c r="F960" s="25">
        <f>Table1[[#This Row],[STF Lead For ADV]]</f>
        <v>0</v>
      </c>
      <c r="G960" s="25" t="str">
        <f>IF(Table1[[#This Row],[LFC Still Needed For ADV]]&lt;0,"Yes","No")</f>
        <v>No</v>
      </c>
      <c r="H960">
        <f>Table1[[#This Row],[On Website]]</f>
        <v>0</v>
      </c>
      <c r="I960">
        <f>Table1[[#This Row],[Setup Team Speak]]</f>
        <v>0</v>
      </c>
      <c r="J960" s="26" t="str">
        <f>IF(AND(Table2[[#This Row],[STF for ADV]],Table2[[#This Row],[PVP For ADV]],Table2[[#This Row],[On Website]],Table2[[#This Row],[Setup Team Speak]]="Yes"),"Yes","No")</f>
        <v>No</v>
      </c>
    </row>
    <row r="961" spans="2:10">
      <c r="B961" s="24">
        <f>Table1[[#This Row],[Character name]]</f>
        <v>0</v>
      </c>
      <c r="C961" s="25">
        <f>Table1[[#This Row],[At Handle]]</f>
        <v>0</v>
      </c>
      <c r="D961" s="25">
        <f>Table1[[#This Row],[Fleet Rank]]</f>
        <v>0</v>
      </c>
      <c r="E961" s="25">
        <f>Table1[[#This Row],[PVP For ADV]]</f>
        <v>0</v>
      </c>
      <c r="F961" s="25">
        <f>Table1[[#This Row],[STF Lead For ADV]]</f>
        <v>0</v>
      </c>
      <c r="G961" s="25" t="str">
        <f>IF(Table1[[#This Row],[LFC Still Needed For ADV]]&lt;0,"Yes","No")</f>
        <v>No</v>
      </c>
      <c r="H961">
        <f>Table1[[#This Row],[On Website]]</f>
        <v>0</v>
      </c>
      <c r="I961">
        <f>Table1[[#This Row],[Setup Team Speak]]</f>
        <v>0</v>
      </c>
      <c r="J961" s="26" t="str">
        <f>IF(AND(Table2[[#This Row],[STF for ADV]],Table2[[#This Row],[PVP For ADV]],Table2[[#This Row],[On Website]],Table2[[#This Row],[Setup Team Speak]]="Yes"),"Yes","No")</f>
        <v>No</v>
      </c>
    </row>
    <row r="962" spans="2:10">
      <c r="B962" s="24">
        <f>Table1[[#This Row],[Character name]]</f>
        <v>0</v>
      </c>
      <c r="C962" s="25">
        <f>Table1[[#This Row],[At Handle]]</f>
        <v>0</v>
      </c>
      <c r="D962" s="25">
        <f>Table1[[#This Row],[Fleet Rank]]</f>
        <v>0</v>
      </c>
      <c r="E962" s="25">
        <f>Table1[[#This Row],[PVP For ADV]]</f>
        <v>0</v>
      </c>
      <c r="F962" s="25">
        <f>Table1[[#This Row],[STF Lead For ADV]]</f>
        <v>0</v>
      </c>
      <c r="G962" s="25" t="str">
        <f>IF(Table1[[#This Row],[LFC Still Needed For ADV]]&lt;0,"Yes","No")</f>
        <v>No</v>
      </c>
      <c r="H962">
        <f>Table1[[#This Row],[On Website]]</f>
        <v>0</v>
      </c>
      <c r="I962">
        <f>Table1[[#This Row],[Setup Team Speak]]</f>
        <v>0</v>
      </c>
      <c r="J962" s="26" t="str">
        <f>IF(AND(Table2[[#This Row],[STF for ADV]],Table2[[#This Row],[PVP For ADV]],Table2[[#This Row],[On Website]],Table2[[#This Row],[Setup Team Speak]]="Yes"),"Yes","No")</f>
        <v>No</v>
      </c>
    </row>
    <row r="963" spans="2:10">
      <c r="B963" s="24">
        <f>Table1[[#This Row],[Character name]]</f>
        <v>0</v>
      </c>
      <c r="C963" s="25">
        <f>Table1[[#This Row],[At Handle]]</f>
        <v>0</v>
      </c>
      <c r="D963" s="25">
        <f>Table1[[#This Row],[Fleet Rank]]</f>
        <v>0</v>
      </c>
      <c r="E963" s="25">
        <f>Table1[[#This Row],[PVP For ADV]]</f>
        <v>0</v>
      </c>
      <c r="F963" s="25">
        <f>Table1[[#This Row],[STF Lead For ADV]]</f>
        <v>0</v>
      </c>
      <c r="G963" s="25" t="str">
        <f>IF(Table1[[#This Row],[LFC Still Needed For ADV]]&lt;0,"Yes","No")</f>
        <v>No</v>
      </c>
      <c r="H963">
        <f>Table1[[#This Row],[On Website]]</f>
        <v>0</v>
      </c>
      <c r="I963">
        <f>Table1[[#This Row],[Setup Team Speak]]</f>
        <v>0</v>
      </c>
      <c r="J963" s="26" t="str">
        <f>IF(AND(Table2[[#This Row],[STF for ADV]],Table2[[#This Row],[PVP For ADV]],Table2[[#This Row],[On Website]],Table2[[#This Row],[Setup Team Speak]]="Yes"),"Yes","No")</f>
        <v>No</v>
      </c>
    </row>
    <row r="964" spans="2:10">
      <c r="B964" s="24">
        <f>Table1[[#This Row],[Character name]]</f>
        <v>0</v>
      </c>
      <c r="C964" s="25">
        <f>Table1[[#This Row],[At Handle]]</f>
        <v>0</v>
      </c>
      <c r="D964" s="25">
        <f>Table1[[#This Row],[Fleet Rank]]</f>
        <v>0</v>
      </c>
      <c r="E964" s="25">
        <f>Table1[[#This Row],[PVP For ADV]]</f>
        <v>0</v>
      </c>
      <c r="F964" s="25">
        <f>Table1[[#This Row],[STF Lead For ADV]]</f>
        <v>0</v>
      </c>
      <c r="G964" s="25" t="str">
        <f>IF(Table1[[#This Row],[LFC Still Needed For ADV]]&lt;0,"Yes","No")</f>
        <v>No</v>
      </c>
      <c r="H964">
        <f>Table1[[#This Row],[On Website]]</f>
        <v>0</v>
      </c>
      <c r="I964">
        <f>Table1[[#This Row],[Setup Team Speak]]</f>
        <v>0</v>
      </c>
      <c r="J964" s="26" t="str">
        <f>IF(AND(Table2[[#This Row],[STF for ADV]],Table2[[#This Row],[PVP For ADV]],Table2[[#This Row],[On Website]],Table2[[#This Row],[Setup Team Speak]]="Yes"),"Yes","No")</f>
        <v>No</v>
      </c>
    </row>
    <row r="965" spans="2:10">
      <c r="B965" s="24">
        <f>Table1[[#This Row],[Character name]]</f>
        <v>0</v>
      </c>
      <c r="C965" s="25">
        <f>Table1[[#This Row],[At Handle]]</f>
        <v>0</v>
      </c>
      <c r="D965" s="25">
        <f>Table1[[#This Row],[Fleet Rank]]</f>
        <v>0</v>
      </c>
      <c r="E965" s="25">
        <f>Table1[[#This Row],[PVP For ADV]]</f>
        <v>0</v>
      </c>
      <c r="F965" s="25">
        <f>Table1[[#This Row],[STF Lead For ADV]]</f>
        <v>0</v>
      </c>
      <c r="G965" s="25" t="str">
        <f>IF(Table1[[#This Row],[LFC Still Needed For ADV]]&lt;0,"Yes","No")</f>
        <v>No</v>
      </c>
      <c r="H965">
        <f>Table1[[#This Row],[On Website]]</f>
        <v>0</v>
      </c>
      <c r="I965">
        <f>Table1[[#This Row],[Setup Team Speak]]</f>
        <v>0</v>
      </c>
      <c r="J965" s="26" t="str">
        <f>IF(AND(Table2[[#This Row],[STF for ADV]],Table2[[#This Row],[PVP For ADV]],Table2[[#This Row],[On Website]],Table2[[#This Row],[Setup Team Speak]]="Yes"),"Yes","No")</f>
        <v>No</v>
      </c>
    </row>
    <row r="966" spans="2:10">
      <c r="B966" s="24">
        <f>Table1[[#This Row],[Character name]]</f>
        <v>0</v>
      </c>
      <c r="C966" s="25">
        <f>Table1[[#This Row],[At Handle]]</f>
        <v>0</v>
      </c>
      <c r="D966" s="25">
        <f>Table1[[#This Row],[Fleet Rank]]</f>
        <v>0</v>
      </c>
      <c r="E966" s="25">
        <f>Table1[[#This Row],[PVP For ADV]]</f>
        <v>0</v>
      </c>
      <c r="F966" s="25">
        <f>Table1[[#This Row],[STF Lead For ADV]]</f>
        <v>0</v>
      </c>
      <c r="G966" s="25" t="str">
        <f>IF(Table1[[#This Row],[LFC Still Needed For ADV]]&lt;0,"Yes","No")</f>
        <v>No</v>
      </c>
      <c r="H966">
        <f>Table1[[#This Row],[On Website]]</f>
        <v>0</v>
      </c>
      <c r="I966">
        <f>Table1[[#This Row],[Setup Team Speak]]</f>
        <v>0</v>
      </c>
      <c r="J966" s="26" t="str">
        <f>IF(AND(Table2[[#This Row],[STF for ADV]],Table2[[#This Row],[PVP For ADV]],Table2[[#This Row],[On Website]],Table2[[#This Row],[Setup Team Speak]]="Yes"),"Yes","No")</f>
        <v>No</v>
      </c>
    </row>
    <row r="967" spans="2:10">
      <c r="B967" s="24">
        <f>Table1[[#This Row],[Character name]]</f>
        <v>0</v>
      </c>
      <c r="C967" s="25">
        <f>Table1[[#This Row],[At Handle]]</f>
        <v>0</v>
      </c>
      <c r="D967" s="25">
        <f>Table1[[#This Row],[Fleet Rank]]</f>
        <v>0</v>
      </c>
      <c r="E967" s="25">
        <f>Table1[[#This Row],[PVP For ADV]]</f>
        <v>0</v>
      </c>
      <c r="F967" s="25">
        <f>Table1[[#This Row],[STF Lead For ADV]]</f>
        <v>0</v>
      </c>
      <c r="G967" s="25" t="str">
        <f>IF(Table1[[#This Row],[LFC Still Needed For ADV]]&lt;0,"Yes","No")</f>
        <v>No</v>
      </c>
      <c r="H967">
        <f>Table1[[#This Row],[On Website]]</f>
        <v>0</v>
      </c>
      <c r="I967">
        <f>Table1[[#This Row],[Setup Team Speak]]</f>
        <v>0</v>
      </c>
      <c r="J967" s="26" t="str">
        <f>IF(AND(Table2[[#This Row],[STF for ADV]],Table2[[#This Row],[PVP For ADV]],Table2[[#This Row],[On Website]],Table2[[#This Row],[Setup Team Speak]]="Yes"),"Yes","No")</f>
        <v>No</v>
      </c>
    </row>
    <row r="968" spans="2:10">
      <c r="B968" s="24">
        <f>Table1[[#This Row],[Character name]]</f>
        <v>0</v>
      </c>
      <c r="C968" s="25">
        <f>Table1[[#This Row],[At Handle]]</f>
        <v>0</v>
      </c>
      <c r="D968" s="25">
        <f>Table1[[#This Row],[Fleet Rank]]</f>
        <v>0</v>
      </c>
      <c r="E968" s="25">
        <f>Table1[[#This Row],[PVP For ADV]]</f>
        <v>0</v>
      </c>
      <c r="F968" s="25">
        <f>Table1[[#This Row],[STF Lead For ADV]]</f>
        <v>0</v>
      </c>
      <c r="G968" s="25" t="str">
        <f>IF(Table1[[#This Row],[LFC Still Needed For ADV]]&lt;0,"Yes","No")</f>
        <v>No</v>
      </c>
      <c r="H968">
        <f>Table1[[#This Row],[On Website]]</f>
        <v>0</v>
      </c>
      <c r="I968">
        <f>Table1[[#This Row],[Setup Team Speak]]</f>
        <v>0</v>
      </c>
      <c r="J968" s="26" t="str">
        <f>IF(AND(Table2[[#This Row],[STF for ADV]],Table2[[#This Row],[PVP For ADV]],Table2[[#This Row],[On Website]],Table2[[#This Row],[Setup Team Speak]]="Yes"),"Yes","No")</f>
        <v>No</v>
      </c>
    </row>
    <row r="969" spans="2:10">
      <c r="B969" s="24">
        <f>Table1[[#This Row],[Character name]]</f>
        <v>0</v>
      </c>
      <c r="C969" s="25">
        <f>Table1[[#This Row],[At Handle]]</f>
        <v>0</v>
      </c>
      <c r="D969" s="25">
        <f>Table1[[#This Row],[Fleet Rank]]</f>
        <v>0</v>
      </c>
      <c r="E969" s="25">
        <f>Table1[[#This Row],[PVP For ADV]]</f>
        <v>0</v>
      </c>
      <c r="F969" s="25">
        <f>Table1[[#This Row],[STF Lead For ADV]]</f>
        <v>0</v>
      </c>
      <c r="G969" s="25" t="str">
        <f>IF(Table1[[#This Row],[LFC Still Needed For ADV]]&lt;0,"Yes","No")</f>
        <v>No</v>
      </c>
      <c r="H969">
        <f>Table1[[#This Row],[On Website]]</f>
        <v>0</v>
      </c>
      <c r="I969">
        <f>Table1[[#This Row],[Setup Team Speak]]</f>
        <v>0</v>
      </c>
      <c r="J969" s="26" t="str">
        <f>IF(AND(Table2[[#This Row],[STF for ADV]],Table2[[#This Row],[PVP For ADV]],Table2[[#This Row],[On Website]],Table2[[#This Row],[Setup Team Speak]]="Yes"),"Yes","No")</f>
        <v>No</v>
      </c>
    </row>
    <row r="970" spans="2:10">
      <c r="B970" s="24">
        <f>Table1[[#This Row],[Character name]]</f>
        <v>0</v>
      </c>
      <c r="C970" s="25">
        <f>Table1[[#This Row],[At Handle]]</f>
        <v>0</v>
      </c>
      <c r="D970" s="25">
        <f>Table1[[#This Row],[Fleet Rank]]</f>
        <v>0</v>
      </c>
      <c r="E970" s="25">
        <f>Table1[[#This Row],[PVP For ADV]]</f>
        <v>0</v>
      </c>
      <c r="F970" s="25">
        <f>Table1[[#This Row],[STF Lead For ADV]]</f>
        <v>0</v>
      </c>
      <c r="G970" s="25" t="str">
        <f>IF(Table1[[#This Row],[LFC Still Needed For ADV]]&lt;0,"Yes","No")</f>
        <v>No</v>
      </c>
      <c r="H970">
        <f>Table1[[#This Row],[On Website]]</f>
        <v>0</v>
      </c>
      <c r="I970">
        <f>Table1[[#This Row],[Setup Team Speak]]</f>
        <v>0</v>
      </c>
      <c r="J970" s="26" t="str">
        <f>IF(AND(Table2[[#This Row],[STF for ADV]],Table2[[#This Row],[PVP For ADV]],Table2[[#This Row],[On Website]],Table2[[#This Row],[Setup Team Speak]]="Yes"),"Yes","No")</f>
        <v>No</v>
      </c>
    </row>
    <row r="971" spans="2:10">
      <c r="B971" s="24">
        <f>Table1[[#This Row],[Character name]]</f>
        <v>0</v>
      </c>
      <c r="C971" s="25">
        <f>Table1[[#This Row],[At Handle]]</f>
        <v>0</v>
      </c>
      <c r="D971" s="25">
        <f>Table1[[#This Row],[Fleet Rank]]</f>
        <v>0</v>
      </c>
      <c r="E971" s="25">
        <f>Table1[[#This Row],[PVP For ADV]]</f>
        <v>0</v>
      </c>
      <c r="F971" s="25">
        <f>Table1[[#This Row],[STF Lead For ADV]]</f>
        <v>0</v>
      </c>
      <c r="G971" s="25" t="str">
        <f>IF(Table1[[#This Row],[LFC Still Needed For ADV]]&lt;0,"Yes","No")</f>
        <v>No</v>
      </c>
      <c r="H971">
        <f>Table1[[#This Row],[On Website]]</f>
        <v>0</v>
      </c>
      <c r="I971">
        <f>Table1[[#This Row],[Setup Team Speak]]</f>
        <v>0</v>
      </c>
      <c r="J971" s="26" t="str">
        <f>IF(AND(Table2[[#This Row],[STF for ADV]],Table2[[#This Row],[PVP For ADV]],Table2[[#This Row],[On Website]],Table2[[#This Row],[Setup Team Speak]]="Yes"),"Yes","No")</f>
        <v>No</v>
      </c>
    </row>
    <row r="972" spans="2:10">
      <c r="B972" s="24">
        <f>Table1[[#This Row],[Character name]]</f>
        <v>0</v>
      </c>
      <c r="C972" s="25">
        <f>Table1[[#This Row],[At Handle]]</f>
        <v>0</v>
      </c>
      <c r="D972" s="25">
        <f>Table1[[#This Row],[Fleet Rank]]</f>
        <v>0</v>
      </c>
      <c r="E972" s="25">
        <f>Table1[[#This Row],[PVP For ADV]]</f>
        <v>0</v>
      </c>
      <c r="F972" s="25">
        <f>Table1[[#This Row],[STF Lead For ADV]]</f>
        <v>0</v>
      </c>
      <c r="G972" s="25" t="str">
        <f>IF(Table1[[#This Row],[LFC Still Needed For ADV]]&lt;0,"Yes","No")</f>
        <v>No</v>
      </c>
      <c r="H972">
        <f>Table1[[#This Row],[On Website]]</f>
        <v>0</v>
      </c>
      <c r="I972">
        <f>Table1[[#This Row],[Setup Team Speak]]</f>
        <v>0</v>
      </c>
      <c r="J972" s="26" t="str">
        <f>IF(AND(Table2[[#This Row],[STF for ADV]],Table2[[#This Row],[PVP For ADV]],Table2[[#This Row],[On Website]],Table2[[#This Row],[Setup Team Speak]]="Yes"),"Yes","No")</f>
        <v>No</v>
      </c>
    </row>
    <row r="973" spans="2:10">
      <c r="B973" s="24">
        <f>Table1[[#This Row],[Character name]]</f>
        <v>0</v>
      </c>
      <c r="C973" s="25">
        <f>Table1[[#This Row],[At Handle]]</f>
        <v>0</v>
      </c>
      <c r="D973" s="25">
        <f>Table1[[#This Row],[Fleet Rank]]</f>
        <v>0</v>
      </c>
      <c r="E973" s="25">
        <f>Table1[[#This Row],[PVP For ADV]]</f>
        <v>0</v>
      </c>
      <c r="F973" s="25">
        <f>Table1[[#This Row],[STF Lead For ADV]]</f>
        <v>0</v>
      </c>
      <c r="G973" s="25" t="str">
        <f>IF(Table1[[#This Row],[LFC Still Needed For ADV]]&lt;0,"Yes","No")</f>
        <v>No</v>
      </c>
      <c r="H973">
        <f>Table1[[#This Row],[On Website]]</f>
        <v>0</v>
      </c>
      <c r="I973">
        <f>Table1[[#This Row],[Setup Team Speak]]</f>
        <v>0</v>
      </c>
      <c r="J973" s="26" t="str">
        <f>IF(AND(Table2[[#This Row],[STF for ADV]],Table2[[#This Row],[PVP For ADV]],Table2[[#This Row],[On Website]],Table2[[#This Row],[Setup Team Speak]]="Yes"),"Yes","No")</f>
        <v>No</v>
      </c>
    </row>
    <row r="974" spans="2:10">
      <c r="B974" s="24">
        <f>Table1[[#This Row],[Character name]]</f>
        <v>0</v>
      </c>
      <c r="C974" s="25">
        <f>Table1[[#This Row],[At Handle]]</f>
        <v>0</v>
      </c>
      <c r="D974" s="25">
        <f>Table1[[#This Row],[Fleet Rank]]</f>
        <v>0</v>
      </c>
      <c r="E974" s="25">
        <f>Table1[[#This Row],[PVP For ADV]]</f>
        <v>0</v>
      </c>
      <c r="F974" s="25">
        <f>Table1[[#This Row],[STF Lead For ADV]]</f>
        <v>0</v>
      </c>
      <c r="G974" s="25" t="str">
        <f>IF(Table1[[#This Row],[LFC Still Needed For ADV]]&lt;0,"Yes","No")</f>
        <v>No</v>
      </c>
      <c r="H974">
        <f>Table1[[#This Row],[On Website]]</f>
        <v>0</v>
      </c>
      <c r="I974">
        <f>Table1[[#This Row],[Setup Team Speak]]</f>
        <v>0</v>
      </c>
      <c r="J974" s="26" t="str">
        <f>IF(AND(Table2[[#This Row],[STF for ADV]],Table2[[#This Row],[PVP For ADV]],Table2[[#This Row],[On Website]],Table2[[#This Row],[Setup Team Speak]]="Yes"),"Yes","No")</f>
        <v>No</v>
      </c>
    </row>
    <row r="975" spans="2:10">
      <c r="B975" s="24">
        <f>Table1[[#This Row],[Character name]]</f>
        <v>0</v>
      </c>
      <c r="C975" s="25">
        <f>Table1[[#This Row],[At Handle]]</f>
        <v>0</v>
      </c>
      <c r="D975" s="25">
        <f>Table1[[#This Row],[Fleet Rank]]</f>
        <v>0</v>
      </c>
      <c r="E975" s="25">
        <f>Table1[[#This Row],[PVP For ADV]]</f>
        <v>0</v>
      </c>
      <c r="F975" s="25">
        <f>Table1[[#This Row],[STF Lead For ADV]]</f>
        <v>0</v>
      </c>
      <c r="G975" s="25" t="str">
        <f>IF(Table1[[#This Row],[LFC Still Needed For ADV]]&lt;0,"Yes","No")</f>
        <v>No</v>
      </c>
      <c r="H975">
        <f>Table1[[#This Row],[On Website]]</f>
        <v>0</v>
      </c>
      <c r="I975">
        <f>Table1[[#This Row],[Setup Team Speak]]</f>
        <v>0</v>
      </c>
      <c r="J975" s="26" t="str">
        <f>IF(AND(Table2[[#This Row],[STF for ADV]],Table2[[#This Row],[PVP For ADV]],Table2[[#This Row],[On Website]],Table2[[#This Row],[Setup Team Speak]]="Yes"),"Yes","No")</f>
        <v>No</v>
      </c>
    </row>
    <row r="976" spans="2:10">
      <c r="B976" s="24">
        <f>Table1[[#This Row],[Character name]]</f>
        <v>0</v>
      </c>
      <c r="C976" s="25">
        <f>Table1[[#This Row],[At Handle]]</f>
        <v>0</v>
      </c>
      <c r="D976" s="25">
        <f>Table1[[#This Row],[Fleet Rank]]</f>
        <v>0</v>
      </c>
      <c r="E976" s="25">
        <f>Table1[[#This Row],[PVP For ADV]]</f>
        <v>0</v>
      </c>
      <c r="F976" s="25">
        <f>Table1[[#This Row],[STF Lead For ADV]]</f>
        <v>0</v>
      </c>
      <c r="G976" s="25" t="str">
        <f>IF(Table1[[#This Row],[LFC Still Needed For ADV]]&lt;0,"Yes","No")</f>
        <v>No</v>
      </c>
      <c r="H976">
        <f>Table1[[#This Row],[On Website]]</f>
        <v>0</v>
      </c>
      <c r="I976">
        <f>Table1[[#This Row],[Setup Team Speak]]</f>
        <v>0</v>
      </c>
      <c r="J976" s="26" t="str">
        <f>IF(AND(Table2[[#This Row],[STF for ADV]],Table2[[#This Row],[PVP For ADV]],Table2[[#This Row],[On Website]],Table2[[#This Row],[Setup Team Speak]]="Yes"),"Yes","No")</f>
        <v>No</v>
      </c>
    </row>
    <row r="977" spans="2:10">
      <c r="B977" s="24">
        <f>Table1[[#This Row],[Character name]]</f>
        <v>0</v>
      </c>
      <c r="C977" s="25">
        <f>Table1[[#This Row],[At Handle]]</f>
        <v>0</v>
      </c>
      <c r="D977" s="25">
        <f>Table1[[#This Row],[Fleet Rank]]</f>
        <v>0</v>
      </c>
      <c r="E977" s="25">
        <f>Table1[[#This Row],[PVP For ADV]]</f>
        <v>0</v>
      </c>
      <c r="F977" s="25">
        <f>Table1[[#This Row],[STF Lead For ADV]]</f>
        <v>0</v>
      </c>
      <c r="G977" s="25" t="str">
        <f>IF(Table1[[#This Row],[LFC Still Needed For ADV]]&lt;0,"Yes","No")</f>
        <v>No</v>
      </c>
      <c r="H977">
        <f>Table1[[#This Row],[On Website]]</f>
        <v>0</v>
      </c>
      <c r="I977">
        <f>Table1[[#This Row],[Setup Team Speak]]</f>
        <v>0</v>
      </c>
      <c r="J977" s="26" t="str">
        <f>IF(AND(Table2[[#This Row],[STF for ADV]],Table2[[#This Row],[PVP For ADV]],Table2[[#This Row],[On Website]],Table2[[#This Row],[Setup Team Speak]]="Yes"),"Yes","No")</f>
        <v>No</v>
      </c>
    </row>
    <row r="978" spans="2:10">
      <c r="B978" s="24">
        <f>Table1[[#This Row],[Character name]]</f>
        <v>0</v>
      </c>
      <c r="C978" s="25">
        <f>Table1[[#This Row],[At Handle]]</f>
        <v>0</v>
      </c>
      <c r="D978" s="25">
        <f>Table1[[#This Row],[Fleet Rank]]</f>
        <v>0</v>
      </c>
      <c r="E978" s="25">
        <f>Table1[[#This Row],[PVP For ADV]]</f>
        <v>0</v>
      </c>
      <c r="F978" s="25">
        <f>Table1[[#This Row],[STF Lead For ADV]]</f>
        <v>0</v>
      </c>
      <c r="G978" s="25" t="str">
        <f>IF(Table1[[#This Row],[LFC Still Needed For ADV]]&lt;0,"Yes","No")</f>
        <v>No</v>
      </c>
      <c r="H978">
        <f>Table1[[#This Row],[On Website]]</f>
        <v>0</v>
      </c>
      <c r="I978">
        <f>Table1[[#This Row],[Setup Team Speak]]</f>
        <v>0</v>
      </c>
      <c r="J978" s="26" t="str">
        <f>IF(AND(Table2[[#This Row],[STF for ADV]],Table2[[#This Row],[PVP For ADV]],Table2[[#This Row],[On Website]],Table2[[#This Row],[Setup Team Speak]]="Yes"),"Yes","No")</f>
        <v>No</v>
      </c>
    </row>
    <row r="979" spans="2:10">
      <c r="B979" s="24">
        <f>Table1[[#This Row],[Character name]]</f>
        <v>0</v>
      </c>
      <c r="C979" s="25">
        <f>Table1[[#This Row],[At Handle]]</f>
        <v>0</v>
      </c>
      <c r="D979" s="25">
        <f>Table1[[#This Row],[Fleet Rank]]</f>
        <v>0</v>
      </c>
      <c r="E979" s="25">
        <f>Table1[[#This Row],[PVP For ADV]]</f>
        <v>0</v>
      </c>
      <c r="F979" s="25">
        <f>Table1[[#This Row],[STF Lead For ADV]]</f>
        <v>0</v>
      </c>
      <c r="G979" s="25" t="str">
        <f>IF(Table1[[#This Row],[LFC Still Needed For ADV]]&lt;0,"Yes","No")</f>
        <v>No</v>
      </c>
      <c r="H979">
        <f>Table1[[#This Row],[On Website]]</f>
        <v>0</v>
      </c>
      <c r="I979">
        <f>Table1[[#This Row],[Setup Team Speak]]</f>
        <v>0</v>
      </c>
      <c r="J979" s="26" t="str">
        <f>IF(AND(Table2[[#This Row],[STF for ADV]],Table2[[#This Row],[PVP For ADV]],Table2[[#This Row],[On Website]],Table2[[#This Row],[Setup Team Speak]]="Yes"),"Yes","No")</f>
        <v>No</v>
      </c>
    </row>
    <row r="980" spans="2:10">
      <c r="B980" s="24">
        <f>Table1[[#This Row],[Character name]]</f>
        <v>0</v>
      </c>
      <c r="C980" s="25">
        <f>Table1[[#This Row],[At Handle]]</f>
        <v>0</v>
      </c>
      <c r="D980" s="25">
        <f>Table1[[#This Row],[Fleet Rank]]</f>
        <v>0</v>
      </c>
      <c r="E980" s="25">
        <f>Table1[[#This Row],[PVP For ADV]]</f>
        <v>0</v>
      </c>
      <c r="F980" s="25">
        <f>Table1[[#This Row],[STF Lead For ADV]]</f>
        <v>0</v>
      </c>
      <c r="G980" s="25" t="str">
        <f>IF(Table1[[#This Row],[LFC Still Needed For ADV]]&lt;0,"Yes","No")</f>
        <v>No</v>
      </c>
      <c r="H980">
        <f>Table1[[#This Row],[On Website]]</f>
        <v>0</v>
      </c>
      <c r="I980">
        <f>Table1[[#This Row],[Setup Team Speak]]</f>
        <v>0</v>
      </c>
      <c r="J980" s="26" t="str">
        <f>IF(AND(Table2[[#This Row],[STF for ADV]],Table2[[#This Row],[PVP For ADV]],Table2[[#This Row],[On Website]],Table2[[#This Row],[Setup Team Speak]]="Yes"),"Yes","No")</f>
        <v>No</v>
      </c>
    </row>
    <row r="981" spans="2:10">
      <c r="B981" s="24">
        <f>Table1[[#This Row],[Character name]]</f>
        <v>0</v>
      </c>
      <c r="C981" s="25">
        <f>Table1[[#This Row],[At Handle]]</f>
        <v>0</v>
      </c>
      <c r="D981" s="25">
        <f>Table1[[#This Row],[Fleet Rank]]</f>
        <v>0</v>
      </c>
      <c r="E981" s="25">
        <f>Table1[[#This Row],[PVP For ADV]]</f>
        <v>0</v>
      </c>
      <c r="F981" s="25">
        <f>Table1[[#This Row],[STF Lead For ADV]]</f>
        <v>0</v>
      </c>
      <c r="G981" s="25" t="str">
        <f>IF(Table1[[#This Row],[LFC Still Needed For ADV]]&lt;0,"Yes","No")</f>
        <v>No</v>
      </c>
      <c r="H981">
        <f>Table1[[#This Row],[On Website]]</f>
        <v>0</v>
      </c>
      <c r="I981">
        <f>Table1[[#This Row],[Setup Team Speak]]</f>
        <v>0</v>
      </c>
      <c r="J981" s="26" t="str">
        <f>IF(AND(Table2[[#This Row],[STF for ADV]],Table2[[#This Row],[PVP For ADV]],Table2[[#This Row],[On Website]],Table2[[#This Row],[Setup Team Speak]]="Yes"),"Yes","No")</f>
        <v>No</v>
      </c>
    </row>
    <row r="982" spans="2:10">
      <c r="B982" s="24">
        <f>Table1[[#This Row],[Character name]]</f>
        <v>0</v>
      </c>
      <c r="C982" s="25">
        <f>Table1[[#This Row],[At Handle]]</f>
        <v>0</v>
      </c>
      <c r="D982" s="25">
        <f>Table1[[#This Row],[Fleet Rank]]</f>
        <v>0</v>
      </c>
      <c r="E982" s="25">
        <f>Table1[[#This Row],[PVP For ADV]]</f>
        <v>0</v>
      </c>
      <c r="F982" s="25">
        <f>Table1[[#This Row],[STF Lead For ADV]]</f>
        <v>0</v>
      </c>
      <c r="G982" s="25" t="str">
        <f>IF(Table1[[#This Row],[LFC Still Needed For ADV]]&lt;0,"Yes","No")</f>
        <v>No</v>
      </c>
      <c r="H982">
        <f>Table1[[#This Row],[On Website]]</f>
        <v>0</v>
      </c>
      <c r="I982">
        <f>Table1[[#This Row],[Setup Team Speak]]</f>
        <v>0</v>
      </c>
      <c r="J982" s="26" t="str">
        <f>IF(AND(Table2[[#This Row],[STF for ADV]],Table2[[#This Row],[PVP For ADV]],Table2[[#This Row],[On Website]],Table2[[#This Row],[Setup Team Speak]]="Yes"),"Yes","No")</f>
        <v>No</v>
      </c>
    </row>
    <row r="983" spans="2:10">
      <c r="B983" s="24">
        <f>Table1[[#This Row],[Character name]]</f>
        <v>0</v>
      </c>
      <c r="C983" s="25">
        <f>Table1[[#This Row],[At Handle]]</f>
        <v>0</v>
      </c>
      <c r="D983" s="25">
        <f>Table1[[#This Row],[Fleet Rank]]</f>
        <v>0</v>
      </c>
      <c r="E983" s="25">
        <f>Table1[[#This Row],[PVP For ADV]]</f>
        <v>0</v>
      </c>
      <c r="F983" s="25">
        <f>Table1[[#This Row],[STF Lead For ADV]]</f>
        <v>0</v>
      </c>
      <c r="G983" s="25" t="str">
        <f>IF(Table1[[#This Row],[LFC Still Needed For ADV]]&lt;0,"Yes","No")</f>
        <v>No</v>
      </c>
      <c r="H983">
        <f>Table1[[#This Row],[On Website]]</f>
        <v>0</v>
      </c>
      <c r="I983">
        <f>Table1[[#This Row],[Setup Team Speak]]</f>
        <v>0</v>
      </c>
      <c r="J983" s="26" t="str">
        <f>IF(AND(Table2[[#This Row],[STF for ADV]],Table2[[#This Row],[PVP For ADV]],Table2[[#This Row],[On Website]],Table2[[#This Row],[Setup Team Speak]]="Yes"),"Yes","No")</f>
        <v>No</v>
      </c>
    </row>
    <row r="984" spans="2:10">
      <c r="B984" s="24">
        <f>Table1[[#This Row],[Character name]]</f>
        <v>0</v>
      </c>
      <c r="C984" s="25">
        <f>Table1[[#This Row],[At Handle]]</f>
        <v>0</v>
      </c>
      <c r="D984" s="25">
        <f>Table1[[#This Row],[Fleet Rank]]</f>
        <v>0</v>
      </c>
      <c r="E984" s="25">
        <f>Table1[[#This Row],[PVP For ADV]]</f>
        <v>0</v>
      </c>
      <c r="F984" s="25">
        <f>Table1[[#This Row],[STF Lead For ADV]]</f>
        <v>0</v>
      </c>
      <c r="G984" s="25" t="str">
        <f>IF(Table1[[#This Row],[LFC Still Needed For ADV]]&lt;0,"Yes","No")</f>
        <v>No</v>
      </c>
      <c r="H984">
        <f>Table1[[#This Row],[On Website]]</f>
        <v>0</v>
      </c>
      <c r="I984">
        <f>Table1[[#This Row],[Setup Team Speak]]</f>
        <v>0</v>
      </c>
      <c r="J984" s="26" t="str">
        <f>IF(AND(Table2[[#This Row],[STF for ADV]],Table2[[#This Row],[PVP For ADV]],Table2[[#This Row],[On Website]],Table2[[#This Row],[Setup Team Speak]]="Yes"),"Yes","No")</f>
        <v>No</v>
      </c>
    </row>
    <row r="985" spans="2:10">
      <c r="B985" s="24">
        <f>Table1[[#This Row],[Character name]]</f>
        <v>0</v>
      </c>
      <c r="C985" s="25">
        <f>Table1[[#This Row],[At Handle]]</f>
        <v>0</v>
      </c>
      <c r="D985" s="25">
        <f>Table1[[#This Row],[Fleet Rank]]</f>
        <v>0</v>
      </c>
      <c r="E985" s="25">
        <f>Table1[[#This Row],[PVP For ADV]]</f>
        <v>0</v>
      </c>
      <c r="F985" s="25">
        <f>Table1[[#This Row],[STF Lead For ADV]]</f>
        <v>0</v>
      </c>
      <c r="G985" s="25" t="str">
        <f>IF(Table1[[#This Row],[LFC Still Needed For ADV]]&lt;0,"Yes","No")</f>
        <v>No</v>
      </c>
      <c r="H985">
        <f>Table1[[#This Row],[On Website]]</f>
        <v>0</v>
      </c>
      <c r="I985">
        <f>Table1[[#This Row],[Setup Team Speak]]</f>
        <v>0</v>
      </c>
      <c r="J985" s="26" t="str">
        <f>IF(AND(Table2[[#This Row],[STF for ADV]],Table2[[#This Row],[PVP For ADV]],Table2[[#This Row],[On Website]],Table2[[#This Row],[Setup Team Speak]]="Yes"),"Yes","No")</f>
        <v>No</v>
      </c>
    </row>
    <row r="986" spans="2:10">
      <c r="B986" s="24">
        <f>Table1[[#This Row],[Character name]]</f>
        <v>0</v>
      </c>
      <c r="C986" s="25">
        <f>Table1[[#This Row],[At Handle]]</f>
        <v>0</v>
      </c>
      <c r="D986" s="25">
        <f>Table1[[#This Row],[Fleet Rank]]</f>
        <v>0</v>
      </c>
      <c r="E986" s="25">
        <f>Table1[[#This Row],[PVP For ADV]]</f>
        <v>0</v>
      </c>
      <c r="F986" s="25">
        <f>Table1[[#This Row],[STF Lead For ADV]]</f>
        <v>0</v>
      </c>
      <c r="G986" s="25" t="str">
        <f>IF(Table1[[#This Row],[LFC Still Needed For ADV]]&lt;0,"Yes","No")</f>
        <v>No</v>
      </c>
      <c r="H986">
        <f>Table1[[#This Row],[On Website]]</f>
        <v>0</v>
      </c>
      <c r="I986">
        <f>Table1[[#This Row],[Setup Team Speak]]</f>
        <v>0</v>
      </c>
      <c r="J986" s="26" t="str">
        <f>IF(AND(Table2[[#This Row],[STF for ADV]],Table2[[#This Row],[PVP For ADV]],Table2[[#This Row],[On Website]],Table2[[#This Row],[Setup Team Speak]]="Yes"),"Yes","No")</f>
        <v>No</v>
      </c>
    </row>
    <row r="987" spans="2:10">
      <c r="B987" s="24">
        <f>Table1[[#This Row],[Character name]]</f>
        <v>0</v>
      </c>
      <c r="C987" s="25">
        <f>Table1[[#This Row],[At Handle]]</f>
        <v>0</v>
      </c>
      <c r="D987" s="25">
        <f>Table1[[#This Row],[Fleet Rank]]</f>
        <v>0</v>
      </c>
      <c r="E987" s="25">
        <f>Table1[[#This Row],[PVP For ADV]]</f>
        <v>0</v>
      </c>
      <c r="F987" s="25">
        <f>Table1[[#This Row],[STF Lead For ADV]]</f>
        <v>0</v>
      </c>
      <c r="G987" s="25" t="str">
        <f>IF(Table1[[#This Row],[LFC Still Needed For ADV]]&lt;0,"Yes","No")</f>
        <v>No</v>
      </c>
      <c r="H987">
        <f>Table1[[#This Row],[On Website]]</f>
        <v>0</v>
      </c>
      <c r="I987">
        <f>Table1[[#This Row],[Setup Team Speak]]</f>
        <v>0</v>
      </c>
      <c r="J987" s="26" t="str">
        <f>IF(AND(Table2[[#This Row],[STF for ADV]],Table2[[#This Row],[PVP For ADV]],Table2[[#This Row],[On Website]],Table2[[#This Row],[Setup Team Speak]]="Yes"),"Yes","No")</f>
        <v>No</v>
      </c>
    </row>
    <row r="988" spans="2:10">
      <c r="B988" s="24">
        <f>Table1[[#This Row],[Character name]]</f>
        <v>0</v>
      </c>
      <c r="C988" s="25">
        <f>Table1[[#This Row],[At Handle]]</f>
        <v>0</v>
      </c>
      <c r="D988" s="25">
        <f>Table1[[#This Row],[Fleet Rank]]</f>
        <v>0</v>
      </c>
      <c r="E988" s="25">
        <f>Table1[[#This Row],[PVP For ADV]]</f>
        <v>0</v>
      </c>
      <c r="F988" s="25">
        <f>Table1[[#This Row],[STF Lead For ADV]]</f>
        <v>0</v>
      </c>
      <c r="G988" s="25" t="str">
        <f>IF(Table1[[#This Row],[LFC Still Needed For ADV]]&lt;0,"Yes","No")</f>
        <v>No</v>
      </c>
      <c r="H988">
        <f>Table1[[#This Row],[On Website]]</f>
        <v>0</v>
      </c>
      <c r="I988">
        <f>Table1[[#This Row],[Setup Team Speak]]</f>
        <v>0</v>
      </c>
      <c r="J988" s="26" t="str">
        <f>IF(AND(Table2[[#This Row],[STF for ADV]],Table2[[#This Row],[PVP For ADV]],Table2[[#This Row],[On Website]],Table2[[#This Row],[Setup Team Speak]]="Yes"),"Yes","No")</f>
        <v>No</v>
      </c>
    </row>
    <row r="989" spans="2:10">
      <c r="B989" s="24">
        <f>Table1[[#This Row],[Character name]]</f>
        <v>0</v>
      </c>
      <c r="C989" s="25">
        <f>Table1[[#This Row],[At Handle]]</f>
        <v>0</v>
      </c>
      <c r="D989" s="25">
        <f>Table1[[#This Row],[Fleet Rank]]</f>
        <v>0</v>
      </c>
      <c r="E989" s="25">
        <f>Table1[[#This Row],[PVP For ADV]]</f>
        <v>0</v>
      </c>
      <c r="F989" s="25">
        <f>Table1[[#This Row],[STF Lead For ADV]]</f>
        <v>0</v>
      </c>
      <c r="G989" s="25" t="str">
        <f>IF(Table1[[#This Row],[LFC Still Needed For ADV]]&lt;0,"Yes","No")</f>
        <v>No</v>
      </c>
      <c r="H989">
        <f>Table1[[#This Row],[On Website]]</f>
        <v>0</v>
      </c>
      <c r="I989">
        <f>Table1[[#This Row],[Setup Team Speak]]</f>
        <v>0</v>
      </c>
      <c r="J989" s="26" t="str">
        <f>IF(AND(Table2[[#This Row],[STF for ADV]],Table2[[#This Row],[PVP For ADV]],Table2[[#This Row],[On Website]],Table2[[#This Row],[Setup Team Speak]]="Yes"),"Yes","No")</f>
        <v>No</v>
      </c>
    </row>
    <row r="990" spans="2:10">
      <c r="B990" s="24">
        <f>Table1[[#This Row],[Character name]]</f>
        <v>0</v>
      </c>
      <c r="C990" s="25">
        <f>Table1[[#This Row],[At Handle]]</f>
        <v>0</v>
      </c>
      <c r="D990" s="25">
        <f>Table1[[#This Row],[Fleet Rank]]</f>
        <v>0</v>
      </c>
      <c r="E990" s="25">
        <f>Table1[[#This Row],[PVP For ADV]]</f>
        <v>0</v>
      </c>
      <c r="F990" s="25">
        <f>Table1[[#This Row],[STF Lead For ADV]]</f>
        <v>0</v>
      </c>
      <c r="G990" s="25" t="str">
        <f>IF(Table1[[#This Row],[LFC Still Needed For ADV]]&lt;0,"Yes","No")</f>
        <v>No</v>
      </c>
      <c r="H990">
        <f>Table1[[#This Row],[On Website]]</f>
        <v>0</v>
      </c>
      <c r="I990">
        <f>Table1[[#This Row],[Setup Team Speak]]</f>
        <v>0</v>
      </c>
      <c r="J990" s="26" t="str">
        <f>IF(AND(Table2[[#This Row],[STF for ADV]],Table2[[#This Row],[PVP For ADV]],Table2[[#This Row],[On Website]],Table2[[#This Row],[Setup Team Speak]]="Yes"),"Yes","No")</f>
        <v>No</v>
      </c>
    </row>
    <row r="991" spans="2:10">
      <c r="B991" s="24">
        <f>Table1[[#This Row],[Character name]]</f>
        <v>0</v>
      </c>
      <c r="C991" s="25">
        <f>Table1[[#This Row],[At Handle]]</f>
        <v>0</v>
      </c>
      <c r="D991" s="25">
        <f>Table1[[#This Row],[Fleet Rank]]</f>
        <v>0</v>
      </c>
      <c r="E991" s="25">
        <f>Table1[[#This Row],[PVP For ADV]]</f>
        <v>0</v>
      </c>
      <c r="F991" s="25">
        <f>Table1[[#This Row],[STF Lead For ADV]]</f>
        <v>0</v>
      </c>
      <c r="G991" s="25" t="str">
        <f>IF(Table1[[#This Row],[LFC Still Needed For ADV]]&lt;0,"Yes","No")</f>
        <v>No</v>
      </c>
      <c r="H991">
        <f>Table1[[#This Row],[On Website]]</f>
        <v>0</v>
      </c>
      <c r="I991">
        <f>Table1[[#This Row],[Setup Team Speak]]</f>
        <v>0</v>
      </c>
      <c r="J991" s="26" t="str">
        <f>IF(AND(Table2[[#This Row],[STF for ADV]],Table2[[#This Row],[PVP For ADV]],Table2[[#This Row],[On Website]],Table2[[#This Row],[Setup Team Speak]]="Yes"),"Yes","No")</f>
        <v>No</v>
      </c>
    </row>
    <row r="992" spans="2:10">
      <c r="B992" s="24">
        <f>Table1[[#This Row],[Character name]]</f>
        <v>0</v>
      </c>
      <c r="C992" s="25">
        <f>Table1[[#This Row],[At Handle]]</f>
        <v>0</v>
      </c>
      <c r="D992" s="25">
        <f>Table1[[#This Row],[Fleet Rank]]</f>
        <v>0</v>
      </c>
      <c r="E992" s="25">
        <f>Table1[[#This Row],[PVP For ADV]]</f>
        <v>0</v>
      </c>
      <c r="F992" s="25">
        <f>Table1[[#This Row],[STF Lead For ADV]]</f>
        <v>0</v>
      </c>
      <c r="G992" s="25" t="str">
        <f>IF(Table1[[#This Row],[LFC Still Needed For ADV]]&lt;0,"Yes","No")</f>
        <v>No</v>
      </c>
      <c r="H992">
        <f>Table1[[#This Row],[On Website]]</f>
        <v>0</v>
      </c>
      <c r="I992">
        <f>Table1[[#This Row],[Setup Team Speak]]</f>
        <v>0</v>
      </c>
      <c r="J992" s="26" t="str">
        <f>IF(AND(Table2[[#This Row],[STF for ADV]],Table2[[#This Row],[PVP For ADV]],Table2[[#This Row],[On Website]],Table2[[#This Row],[Setup Team Speak]]="Yes"),"Yes","No")</f>
        <v>No</v>
      </c>
    </row>
    <row r="993" spans="2:10">
      <c r="B993" s="24">
        <f>Table1[[#This Row],[Character name]]</f>
        <v>0</v>
      </c>
      <c r="C993" s="25">
        <f>Table1[[#This Row],[At Handle]]</f>
        <v>0</v>
      </c>
      <c r="D993" s="25">
        <f>Table1[[#This Row],[Fleet Rank]]</f>
        <v>0</v>
      </c>
      <c r="E993" s="25">
        <f>Table1[[#This Row],[PVP For ADV]]</f>
        <v>0</v>
      </c>
      <c r="F993" s="25">
        <f>Table1[[#This Row],[STF Lead For ADV]]</f>
        <v>0</v>
      </c>
      <c r="G993" s="25" t="str">
        <f>IF(Table1[[#This Row],[LFC Still Needed For ADV]]&lt;0,"Yes","No")</f>
        <v>No</v>
      </c>
      <c r="H993">
        <f>Table1[[#This Row],[On Website]]</f>
        <v>0</v>
      </c>
      <c r="I993">
        <f>Table1[[#This Row],[Setup Team Speak]]</f>
        <v>0</v>
      </c>
      <c r="J993" s="26" t="str">
        <f>IF(AND(Table2[[#This Row],[STF for ADV]],Table2[[#This Row],[PVP For ADV]],Table2[[#This Row],[On Website]],Table2[[#This Row],[Setup Team Speak]]="Yes"),"Yes","No")</f>
        <v>No</v>
      </c>
    </row>
    <row r="994" spans="2:10">
      <c r="B994" s="24">
        <f>Table1[[#This Row],[Character name]]</f>
        <v>0</v>
      </c>
      <c r="C994" s="25">
        <f>Table1[[#This Row],[At Handle]]</f>
        <v>0</v>
      </c>
      <c r="D994" s="25">
        <f>Table1[[#This Row],[Fleet Rank]]</f>
        <v>0</v>
      </c>
      <c r="E994" s="25">
        <f>Table1[[#This Row],[PVP For ADV]]</f>
        <v>0</v>
      </c>
      <c r="F994" s="25">
        <f>Table1[[#This Row],[STF Lead For ADV]]</f>
        <v>0</v>
      </c>
      <c r="G994" s="25" t="str">
        <f>IF(Table1[[#This Row],[LFC Still Needed For ADV]]&lt;0,"Yes","No")</f>
        <v>No</v>
      </c>
      <c r="H994">
        <f>Table1[[#This Row],[On Website]]</f>
        <v>0</v>
      </c>
      <c r="I994">
        <f>Table1[[#This Row],[Setup Team Speak]]</f>
        <v>0</v>
      </c>
      <c r="J994" s="26" t="str">
        <f>IF(AND(Table2[[#This Row],[STF for ADV]],Table2[[#This Row],[PVP For ADV]],Table2[[#This Row],[On Website]],Table2[[#This Row],[Setup Team Speak]]="Yes"),"Yes","No")</f>
        <v>No</v>
      </c>
    </row>
    <row r="995" spans="2:10">
      <c r="B995" s="24">
        <f>Table1[[#This Row],[Character name]]</f>
        <v>0</v>
      </c>
      <c r="C995" s="25">
        <f>Table1[[#This Row],[At Handle]]</f>
        <v>0</v>
      </c>
      <c r="D995" s="25">
        <f>Table1[[#This Row],[Fleet Rank]]</f>
        <v>0</v>
      </c>
      <c r="E995" s="25">
        <f>Table1[[#This Row],[PVP For ADV]]</f>
        <v>0</v>
      </c>
      <c r="F995" s="25">
        <f>Table1[[#This Row],[STF Lead For ADV]]</f>
        <v>0</v>
      </c>
      <c r="G995" s="25" t="str">
        <f>IF(Table1[[#This Row],[LFC Still Needed For ADV]]&lt;0,"Yes","No")</f>
        <v>No</v>
      </c>
      <c r="H995">
        <f>Table1[[#This Row],[On Website]]</f>
        <v>0</v>
      </c>
      <c r="I995">
        <f>Table1[[#This Row],[Setup Team Speak]]</f>
        <v>0</v>
      </c>
      <c r="J995" s="26" t="str">
        <f>IF(AND(Table2[[#This Row],[STF for ADV]],Table2[[#This Row],[PVP For ADV]],Table2[[#This Row],[On Website]],Table2[[#This Row],[Setup Team Speak]]="Yes"),"Yes","No")</f>
        <v>No</v>
      </c>
    </row>
    <row r="996" spans="2:10">
      <c r="B996" s="24">
        <f>Table1[[#This Row],[Character name]]</f>
        <v>0</v>
      </c>
      <c r="C996" s="25">
        <f>Table1[[#This Row],[At Handle]]</f>
        <v>0</v>
      </c>
      <c r="D996" s="25">
        <f>Table1[[#This Row],[Fleet Rank]]</f>
        <v>0</v>
      </c>
      <c r="E996" s="25">
        <f>Table1[[#This Row],[PVP For ADV]]</f>
        <v>0</v>
      </c>
      <c r="F996" s="25">
        <f>Table1[[#This Row],[STF Lead For ADV]]</f>
        <v>0</v>
      </c>
      <c r="G996" s="25" t="str">
        <f>IF(Table1[[#This Row],[LFC Still Needed For ADV]]&lt;0,"Yes","No")</f>
        <v>No</v>
      </c>
      <c r="H996">
        <f>Table1[[#This Row],[On Website]]</f>
        <v>0</v>
      </c>
      <c r="I996">
        <f>Table1[[#This Row],[Setup Team Speak]]</f>
        <v>0</v>
      </c>
      <c r="J996" s="26" t="str">
        <f>IF(AND(Table2[[#This Row],[STF for ADV]],Table2[[#This Row],[PVP For ADV]],Table2[[#This Row],[On Website]],Table2[[#This Row],[Setup Team Speak]]="Yes"),"Yes","No")</f>
        <v>No</v>
      </c>
    </row>
    <row r="997" spans="2:10">
      <c r="B997" s="24">
        <f>Table1[[#This Row],[Character name]]</f>
        <v>0</v>
      </c>
      <c r="C997" s="25">
        <f>Table1[[#This Row],[At Handle]]</f>
        <v>0</v>
      </c>
      <c r="D997" s="25">
        <f>Table1[[#This Row],[Fleet Rank]]</f>
        <v>0</v>
      </c>
      <c r="E997" s="25">
        <f>Table1[[#This Row],[PVP For ADV]]</f>
        <v>0</v>
      </c>
      <c r="F997" s="25">
        <f>Table1[[#This Row],[STF Lead For ADV]]</f>
        <v>0</v>
      </c>
      <c r="G997" s="25" t="str">
        <f>IF(Table1[[#This Row],[LFC Still Needed For ADV]]&lt;0,"Yes","No")</f>
        <v>No</v>
      </c>
      <c r="H997">
        <f>Table1[[#This Row],[On Website]]</f>
        <v>0</v>
      </c>
      <c r="I997">
        <f>Table1[[#This Row],[Setup Team Speak]]</f>
        <v>0</v>
      </c>
      <c r="J997" s="26" t="str">
        <f>IF(AND(Table2[[#This Row],[STF for ADV]],Table2[[#This Row],[PVP For ADV]],Table2[[#This Row],[On Website]],Table2[[#This Row],[Setup Team Speak]]="Yes"),"Yes","No")</f>
        <v>No</v>
      </c>
    </row>
    <row r="998" spans="2:10">
      <c r="B998" s="24">
        <f>Table1[[#This Row],[Character name]]</f>
        <v>0</v>
      </c>
      <c r="C998" s="25">
        <f>Table1[[#This Row],[At Handle]]</f>
        <v>0</v>
      </c>
      <c r="D998" s="25">
        <f>Table1[[#This Row],[Fleet Rank]]</f>
        <v>0</v>
      </c>
      <c r="E998" s="25">
        <f>Table1[[#This Row],[PVP For ADV]]</f>
        <v>0</v>
      </c>
      <c r="F998" s="25">
        <f>Table1[[#This Row],[STF Lead For ADV]]</f>
        <v>0</v>
      </c>
      <c r="G998" s="25" t="str">
        <f>IF(Table1[[#This Row],[LFC Still Needed For ADV]]&lt;0,"Yes","No")</f>
        <v>No</v>
      </c>
      <c r="H998">
        <f>Table1[[#This Row],[On Website]]</f>
        <v>0</v>
      </c>
      <c r="I998">
        <f>Table1[[#This Row],[Setup Team Speak]]</f>
        <v>0</v>
      </c>
      <c r="J998" s="26" t="str">
        <f>IF(AND(Table2[[#This Row],[STF for ADV]],Table2[[#This Row],[PVP For ADV]],Table2[[#This Row],[On Website]],Table2[[#This Row],[Setup Team Speak]]="Yes"),"Yes","No")</f>
        <v>No</v>
      </c>
    </row>
    <row r="999" spans="2:10">
      <c r="B999" s="24">
        <f>Table1[[#This Row],[Character name]]</f>
        <v>0</v>
      </c>
      <c r="C999" s="25">
        <f>Table1[[#This Row],[At Handle]]</f>
        <v>0</v>
      </c>
      <c r="D999" s="25">
        <f>Table1[[#This Row],[Fleet Rank]]</f>
        <v>0</v>
      </c>
      <c r="E999" s="25">
        <f>Table1[[#This Row],[PVP For ADV]]</f>
        <v>0</v>
      </c>
      <c r="F999" s="25">
        <f>Table1[[#This Row],[STF Lead For ADV]]</f>
        <v>0</v>
      </c>
      <c r="G999" s="25" t="str">
        <f>IF(Table1[[#This Row],[LFC Still Needed For ADV]]&lt;0,"Yes","No")</f>
        <v>No</v>
      </c>
      <c r="H999">
        <f>Table1[[#This Row],[On Website]]</f>
        <v>0</v>
      </c>
      <c r="I999">
        <f>Table1[[#This Row],[Setup Team Speak]]</f>
        <v>0</v>
      </c>
      <c r="J999" s="26" t="str">
        <f>IF(AND(Table2[[#This Row],[STF for ADV]],Table2[[#This Row],[PVP For ADV]],Table2[[#This Row],[On Website]],Table2[[#This Row],[Setup Team Speak]]="Yes"),"Yes","No")</f>
        <v>No</v>
      </c>
    </row>
    <row r="1000" spans="2:10">
      <c r="B1000" s="24">
        <f>Table1[[#This Row],[Character name]]</f>
        <v>0</v>
      </c>
      <c r="C1000" s="25">
        <f>Table1[[#This Row],[At Handle]]</f>
        <v>0</v>
      </c>
      <c r="D1000" s="25">
        <f>Table1[[#This Row],[Fleet Rank]]</f>
        <v>0</v>
      </c>
      <c r="E1000" s="25">
        <f>Table1[[#This Row],[PVP For ADV]]</f>
        <v>0</v>
      </c>
      <c r="F1000" s="25">
        <f>Table1[[#This Row],[STF Lead For ADV]]</f>
        <v>0</v>
      </c>
      <c r="G1000" s="25" t="str">
        <f>IF(Table1[[#This Row],[LFC Still Needed For ADV]]&lt;0,"Yes","No")</f>
        <v>No</v>
      </c>
      <c r="H1000">
        <f>Table1[[#This Row],[On Website]]</f>
        <v>0</v>
      </c>
      <c r="I1000">
        <f>Table1[[#This Row],[Setup Team Speak]]</f>
        <v>0</v>
      </c>
      <c r="J1000" s="26" t="str">
        <f>IF(AND(Table2[[#This Row],[STF for ADV]],Table2[[#This Row],[PVP For ADV]],Table2[[#This Row],[On Website]],Table2[[#This Row],[Setup Team Speak]]="Yes"),"Yes","No")</f>
        <v>No</v>
      </c>
    </row>
    <row r="1001" spans="2:10">
      <c r="B1001" s="24">
        <f>Table1[[#This Row],[Character name]]</f>
        <v>0</v>
      </c>
      <c r="C1001" s="25">
        <f>Table1[[#This Row],[At Handle]]</f>
        <v>0</v>
      </c>
      <c r="D1001" s="25">
        <f>Table1[[#This Row],[Fleet Rank]]</f>
        <v>0</v>
      </c>
      <c r="E1001" s="25">
        <f>Table1[[#This Row],[PVP For ADV]]</f>
        <v>0</v>
      </c>
      <c r="F1001" s="25">
        <f>Table1[[#This Row],[STF Lead For ADV]]</f>
        <v>0</v>
      </c>
      <c r="G1001" s="25" t="str">
        <f>IF(Table1[[#This Row],[LFC Still Needed For ADV]]&lt;0,"Yes","No")</f>
        <v>No</v>
      </c>
      <c r="H1001">
        <f>Table1[[#This Row],[On Website]]</f>
        <v>0</v>
      </c>
      <c r="I1001">
        <f>Table1[[#This Row],[Setup Team Speak]]</f>
        <v>0</v>
      </c>
      <c r="J1001" s="26" t="str">
        <f>IF(AND(Table2[[#This Row],[STF for ADV]],Table2[[#This Row],[PVP For ADV]],Table2[[#This Row],[On Website]],Table2[[#This Row],[Setup Team Speak]]="Yes"),"Yes","No")</f>
        <v>No</v>
      </c>
    </row>
    <row r="1002" spans="2:10">
      <c r="B1002" s="24">
        <f>Table1[[#This Row],[Character name]]</f>
        <v>0</v>
      </c>
      <c r="C1002" s="25">
        <f>Table1[[#This Row],[At Handle]]</f>
        <v>0</v>
      </c>
      <c r="D1002" s="25">
        <f>Table1[[#This Row],[Fleet Rank]]</f>
        <v>0</v>
      </c>
      <c r="E1002" s="25">
        <f>Table1[[#This Row],[PVP For ADV]]</f>
        <v>0</v>
      </c>
      <c r="F1002" s="25">
        <f>Table1[[#This Row],[STF Lead For ADV]]</f>
        <v>0</v>
      </c>
      <c r="G1002" s="25" t="str">
        <f>IF(Table1[[#This Row],[LFC Still Needed For ADV]]&lt;0,"Yes","No")</f>
        <v>No</v>
      </c>
      <c r="H1002">
        <f>Table1[[#This Row],[On Website]]</f>
        <v>0</v>
      </c>
      <c r="I1002">
        <f>Table1[[#This Row],[Setup Team Speak]]</f>
        <v>0</v>
      </c>
      <c r="J1002" s="26" t="str">
        <f>IF(AND(Table2[[#This Row],[STF for ADV]],Table2[[#This Row],[PVP For ADV]],Table2[[#This Row],[On Website]],Table2[[#This Row],[Setup Team Speak]]="Yes"),"Yes","No")</f>
        <v>No</v>
      </c>
    </row>
    <row r="1003" spans="2:10">
      <c r="B1003" s="24">
        <f>Table1[[#This Row],[Character name]]</f>
        <v>0</v>
      </c>
      <c r="C1003" s="25">
        <f>Table1[[#This Row],[At Handle]]</f>
        <v>0</v>
      </c>
      <c r="D1003" s="25">
        <f>Table1[[#This Row],[Fleet Rank]]</f>
        <v>0</v>
      </c>
      <c r="E1003" s="25">
        <f>Table1[[#This Row],[PVP For ADV]]</f>
        <v>0</v>
      </c>
      <c r="F1003" s="25">
        <f>Table1[[#This Row],[STF Lead For ADV]]</f>
        <v>0</v>
      </c>
      <c r="G1003" s="25" t="str">
        <f>IF(Table1[[#This Row],[LFC Still Needed For ADV]]&lt;0,"Yes","No")</f>
        <v>No</v>
      </c>
      <c r="H1003">
        <f>Table1[[#This Row],[On Website]]</f>
        <v>0</v>
      </c>
      <c r="I1003">
        <f>Table1[[#This Row],[Setup Team Speak]]</f>
        <v>0</v>
      </c>
      <c r="J1003" s="26" t="str">
        <f>IF(AND(Table2[[#This Row],[STF for ADV]],Table2[[#This Row],[PVP For ADV]],Table2[[#This Row],[On Website]],Table2[[#This Row],[Setup Team Speak]]="Yes"),"Yes","No")</f>
        <v>No</v>
      </c>
    </row>
    <row r="1004" spans="2:10">
      <c r="B1004" s="24">
        <f>Table1[[#This Row],[Character name]]</f>
        <v>0</v>
      </c>
      <c r="C1004" s="25">
        <f>Table1[[#This Row],[At Handle]]</f>
        <v>0</v>
      </c>
      <c r="D1004" s="25">
        <f>Table1[[#This Row],[Fleet Rank]]</f>
        <v>0</v>
      </c>
      <c r="E1004" s="25">
        <f>Table1[[#This Row],[PVP For ADV]]</f>
        <v>0</v>
      </c>
      <c r="F1004" s="25">
        <f>Table1[[#This Row],[STF Lead For ADV]]</f>
        <v>0</v>
      </c>
      <c r="G1004" s="25" t="str">
        <f>IF(Table1[[#This Row],[LFC Still Needed For ADV]]&lt;0,"Yes","No")</f>
        <v>No</v>
      </c>
      <c r="H1004">
        <f>Table1[[#This Row],[On Website]]</f>
        <v>0</v>
      </c>
      <c r="I1004">
        <f>Table1[[#This Row],[Setup Team Speak]]</f>
        <v>0</v>
      </c>
      <c r="J1004" s="26" t="str">
        <f>IF(AND(Table2[[#This Row],[STF for ADV]],Table2[[#This Row],[PVP For ADV]],Table2[[#This Row],[On Website]],Table2[[#This Row],[Setup Team Speak]]="Yes"),"Yes","No")</f>
        <v>No</v>
      </c>
    </row>
    <row r="1005" spans="2:10">
      <c r="B1005" s="24">
        <f>Table1[[#This Row],[Character name]]</f>
        <v>0</v>
      </c>
      <c r="C1005" s="25">
        <f>Table1[[#This Row],[At Handle]]</f>
        <v>0</v>
      </c>
      <c r="D1005" s="25">
        <f>Table1[[#This Row],[Fleet Rank]]</f>
        <v>0</v>
      </c>
      <c r="E1005" s="25">
        <f>Table1[[#This Row],[PVP For ADV]]</f>
        <v>0</v>
      </c>
      <c r="F1005" s="25">
        <f>Table1[[#This Row],[STF Lead For ADV]]</f>
        <v>0</v>
      </c>
      <c r="G1005" s="25" t="str">
        <f>IF(Table1[[#This Row],[LFC Still Needed For ADV]]&lt;0,"Yes","No")</f>
        <v>No</v>
      </c>
      <c r="H1005">
        <f>Table1[[#This Row],[On Website]]</f>
        <v>0</v>
      </c>
      <c r="I1005">
        <f>Table1[[#This Row],[Setup Team Speak]]</f>
        <v>0</v>
      </c>
      <c r="J1005" s="26" t="str">
        <f>IF(AND(Table2[[#This Row],[STF for ADV]],Table2[[#This Row],[PVP For ADV]],Table2[[#This Row],[On Website]],Table2[[#This Row],[Setup Team Speak]]="Yes"),"Yes","No")</f>
        <v>No</v>
      </c>
    </row>
    <row r="1006" spans="2:10">
      <c r="B1006" s="24">
        <f>Table1[[#This Row],[Character name]]</f>
        <v>0</v>
      </c>
      <c r="C1006" s="25">
        <f>Table1[[#This Row],[At Handle]]</f>
        <v>0</v>
      </c>
      <c r="D1006" s="25">
        <f>Table1[[#This Row],[Fleet Rank]]</f>
        <v>0</v>
      </c>
      <c r="E1006" s="25">
        <f>Table1[[#This Row],[PVP For ADV]]</f>
        <v>0</v>
      </c>
      <c r="F1006" s="25">
        <f>Table1[[#This Row],[STF Lead For ADV]]</f>
        <v>0</v>
      </c>
      <c r="G1006" s="25" t="str">
        <f>IF(Table1[[#This Row],[LFC Still Needed For ADV]]&lt;0,"Yes","No")</f>
        <v>No</v>
      </c>
      <c r="H1006">
        <f>Table1[[#This Row],[On Website]]</f>
        <v>0</v>
      </c>
      <c r="I1006">
        <f>Table1[[#This Row],[Setup Team Speak]]</f>
        <v>0</v>
      </c>
      <c r="J1006" s="26" t="str">
        <f>IF(AND(Table2[[#This Row],[STF for ADV]],Table2[[#This Row],[PVP For ADV]],Table2[[#This Row],[On Website]],Table2[[#This Row],[Setup Team Speak]]="Yes"),"Yes","No")</f>
        <v>No</v>
      </c>
    </row>
    <row r="1007" spans="2:10">
      <c r="B1007" s="24">
        <f>Table1[[#This Row],[Character name]]</f>
        <v>0</v>
      </c>
      <c r="C1007" s="25">
        <f>Table1[[#This Row],[At Handle]]</f>
        <v>0</v>
      </c>
      <c r="D1007" s="25">
        <f>Table1[[#This Row],[Fleet Rank]]</f>
        <v>0</v>
      </c>
      <c r="E1007" s="25">
        <f>Table1[[#This Row],[PVP For ADV]]</f>
        <v>0</v>
      </c>
      <c r="F1007" s="25">
        <f>Table1[[#This Row],[STF Lead For ADV]]</f>
        <v>0</v>
      </c>
      <c r="G1007" s="25" t="str">
        <f>IF(Table1[[#This Row],[LFC Still Needed For ADV]]&lt;0,"Yes","No")</f>
        <v>No</v>
      </c>
      <c r="H1007">
        <f>Table1[[#This Row],[On Website]]</f>
        <v>0</v>
      </c>
      <c r="I1007">
        <f>Table1[[#This Row],[Setup Team Speak]]</f>
        <v>0</v>
      </c>
      <c r="J1007" s="26" t="str">
        <f>IF(AND(Table2[[#This Row],[STF for ADV]],Table2[[#This Row],[PVP For ADV]],Table2[[#This Row],[On Website]],Table2[[#This Row],[Setup Team Speak]]="Yes"),"Yes","No")</f>
        <v>No</v>
      </c>
    </row>
    <row r="1008" spans="2:10">
      <c r="B1008" s="24">
        <f>Table1[[#This Row],[Character name]]</f>
        <v>0</v>
      </c>
      <c r="C1008" s="25">
        <f>Table1[[#This Row],[At Handle]]</f>
        <v>0</v>
      </c>
      <c r="D1008" s="25">
        <f>Table1[[#This Row],[Fleet Rank]]</f>
        <v>0</v>
      </c>
      <c r="E1008" s="25">
        <f>Table1[[#This Row],[PVP For ADV]]</f>
        <v>0</v>
      </c>
      <c r="F1008" s="25">
        <f>Table1[[#This Row],[STF Lead For ADV]]</f>
        <v>0</v>
      </c>
      <c r="G1008" s="25" t="str">
        <f>IF(Table1[[#This Row],[LFC Still Needed For ADV]]&lt;0,"Yes","No")</f>
        <v>No</v>
      </c>
      <c r="H1008">
        <f>Table1[[#This Row],[On Website]]</f>
        <v>0</v>
      </c>
      <c r="I1008">
        <f>Table1[[#This Row],[Setup Team Speak]]</f>
        <v>0</v>
      </c>
      <c r="J1008" s="26" t="str">
        <f>IF(AND(Table2[[#This Row],[STF for ADV]],Table2[[#This Row],[PVP For ADV]],Table2[[#This Row],[On Website]],Table2[[#This Row],[Setup Team Speak]]="Yes"),"Yes","No")</f>
        <v>No</v>
      </c>
    </row>
    <row r="1009" spans="2:10">
      <c r="B1009" s="24">
        <f>Table1[[#This Row],[Character name]]</f>
        <v>0</v>
      </c>
      <c r="C1009" s="25">
        <f>Table1[[#This Row],[At Handle]]</f>
        <v>0</v>
      </c>
      <c r="D1009" s="25">
        <f>Table1[[#This Row],[Fleet Rank]]</f>
        <v>0</v>
      </c>
      <c r="E1009" s="25">
        <f>Table1[[#This Row],[PVP For ADV]]</f>
        <v>0</v>
      </c>
      <c r="F1009" s="25">
        <f>Table1[[#This Row],[STF Lead For ADV]]</f>
        <v>0</v>
      </c>
      <c r="G1009" s="25" t="str">
        <f>IF(Table1[[#This Row],[LFC Still Needed For ADV]]&lt;0,"Yes","No")</f>
        <v>No</v>
      </c>
      <c r="H1009">
        <f>Table1[[#This Row],[On Website]]</f>
        <v>0</v>
      </c>
      <c r="I1009">
        <f>Table1[[#This Row],[Setup Team Speak]]</f>
        <v>0</v>
      </c>
      <c r="J1009" s="26" t="str">
        <f>IF(AND(Table2[[#This Row],[STF for ADV]],Table2[[#This Row],[PVP For ADV]],Table2[[#This Row],[On Website]],Table2[[#This Row],[Setup Team Speak]]="Yes"),"Yes","No")</f>
        <v>No</v>
      </c>
    </row>
    <row r="1010" spans="2:10">
      <c r="B1010" s="24">
        <f>Table1[[#This Row],[Character name]]</f>
        <v>0</v>
      </c>
      <c r="C1010" s="25">
        <f>Table1[[#This Row],[At Handle]]</f>
        <v>0</v>
      </c>
      <c r="D1010" s="25">
        <f>Table1[[#This Row],[Fleet Rank]]</f>
        <v>0</v>
      </c>
      <c r="E1010" s="25">
        <f>Table1[[#This Row],[PVP For ADV]]</f>
        <v>0</v>
      </c>
      <c r="F1010" s="25">
        <f>Table1[[#This Row],[STF Lead For ADV]]</f>
        <v>0</v>
      </c>
      <c r="G1010" s="25" t="str">
        <f>IF(Table1[[#This Row],[LFC Still Needed For ADV]]&lt;0,"Yes","No")</f>
        <v>No</v>
      </c>
      <c r="H1010">
        <f>Table1[[#This Row],[On Website]]</f>
        <v>0</v>
      </c>
      <c r="I1010">
        <f>Table1[[#This Row],[Setup Team Speak]]</f>
        <v>0</v>
      </c>
      <c r="J1010" s="26" t="str">
        <f>IF(AND(Table2[[#This Row],[STF for ADV]],Table2[[#This Row],[PVP For ADV]],Table2[[#This Row],[On Website]],Table2[[#This Row],[Setup Team Speak]]="Yes"),"Yes","No")</f>
        <v>No</v>
      </c>
    </row>
    <row r="1011" spans="2:10">
      <c r="B1011" s="24">
        <f>Table1[[#This Row],[Character name]]</f>
        <v>0</v>
      </c>
      <c r="C1011" s="25">
        <f>Table1[[#This Row],[At Handle]]</f>
        <v>0</v>
      </c>
      <c r="D1011" s="25">
        <f>Table1[[#This Row],[Fleet Rank]]</f>
        <v>0</v>
      </c>
      <c r="E1011" s="25">
        <f>Table1[[#This Row],[PVP For ADV]]</f>
        <v>0</v>
      </c>
      <c r="F1011" s="25">
        <f>Table1[[#This Row],[STF Lead For ADV]]</f>
        <v>0</v>
      </c>
      <c r="G1011" s="25" t="str">
        <f>IF(Table1[[#This Row],[LFC Still Needed For ADV]]&lt;0,"Yes","No")</f>
        <v>No</v>
      </c>
      <c r="H1011">
        <f>Table1[[#This Row],[On Website]]</f>
        <v>0</v>
      </c>
      <c r="I1011">
        <f>Table1[[#This Row],[Setup Team Speak]]</f>
        <v>0</v>
      </c>
      <c r="J1011" s="26" t="str">
        <f>IF(AND(Table2[[#This Row],[STF for ADV]],Table2[[#This Row],[PVP For ADV]],Table2[[#This Row],[On Website]],Table2[[#This Row],[Setup Team Speak]]="Yes"),"Yes","No")</f>
        <v>No</v>
      </c>
    </row>
    <row r="1012" spans="2:10">
      <c r="B1012" s="24">
        <f>Table1[[#This Row],[Character name]]</f>
        <v>0</v>
      </c>
      <c r="C1012" s="25">
        <f>Table1[[#This Row],[At Handle]]</f>
        <v>0</v>
      </c>
      <c r="D1012" s="25">
        <f>Table1[[#This Row],[Fleet Rank]]</f>
        <v>0</v>
      </c>
      <c r="E1012" s="25">
        <f>Table1[[#This Row],[PVP For ADV]]</f>
        <v>0</v>
      </c>
      <c r="F1012" s="25">
        <f>Table1[[#This Row],[STF Lead For ADV]]</f>
        <v>0</v>
      </c>
      <c r="G1012" s="25" t="str">
        <f>IF(Table1[[#This Row],[LFC Still Needed For ADV]]&lt;0,"Yes","No")</f>
        <v>No</v>
      </c>
      <c r="H1012">
        <f>Table1[[#This Row],[On Website]]</f>
        <v>0</v>
      </c>
      <c r="I1012">
        <f>Table1[[#This Row],[Setup Team Speak]]</f>
        <v>0</v>
      </c>
      <c r="J1012" s="26" t="str">
        <f>IF(AND(Table2[[#This Row],[STF for ADV]],Table2[[#This Row],[PVP For ADV]],Table2[[#This Row],[On Website]],Table2[[#This Row],[Setup Team Speak]]="Yes"),"Yes","No")</f>
        <v>No</v>
      </c>
    </row>
    <row r="1013" spans="2:10">
      <c r="B1013" s="24">
        <f>Table1[[#This Row],[Character name]]</f>
        <v>0</v>
      </c>
      <c r="C1013" s="25">
        <f>Table1[[#This Row],[At Handle]]</f>
        <v>0</v>
      </c>
      <c r="D1013" s="25">
        <f>Table1[[#This Row],[Fleet Rank]]</f>
        <v>0</v>
      </c>
      <c r="E1013" s="25">
        <f>Table1[[#This Row],[PVP For ADV]]</f>
        <v>0</v>
      </c>
      <c r="F1013" s="25">
        <f>Table1[[#This Row],[STF Lead For ADV]]</f>
        <v>0</v>
      </c>
      <c r="G1013" s="25" t="str">
        <f>IF(Table1[[#This Row],[LFC Still Needed For ADV]]&lt;0,"Yes","No")</f>
        <v>No</v>
      </c>
      <c r="H1013">
        <f>Table1[[#This Row],[On Website]]</f>
        <v>0</v>
      </c>
      <c r="I1013">
        <f>Table1[[#This Row],[Setup Team Speak]]</f>
        <v>0</v>
      </c>
      <c r="J1013" s="26" t="str">
        <f>IF(AND(Table2[[#This Row],[STF for ADV]],Table2[[#This Row],[PVP For ADV]],Table2[[#This Row],[On Website]],Table2[[#This Row],[Setup Team Speak]]="Yes"),"Yes","No")</f>
        <v>No</v>
      </c>
    </row>
    <row r="1014" spans="2:10">
      <c r="B1014" s="24">
        <f>Table1[[#This Row],[Character name]]</f>
        <v>0</v>
      </c>
      <c r="C1014" s="25">
        <f>Table1[[#This Row],[At Handle]]</f>
        <v>0</v>
      </c>
      <c r="D1014" s="25">
        <f>Table1[[#This Row],[Fleet Rank]]</f>
        <v>0</v>
      </c>
      <c r="E1014" s="25">
        <f>Table1[[#This Row],[PVP For ADV]]</f>
        <v>0</v>
      </c>
      <c r="F1014" s="25">
        <f>Table1[[#This Row],[STF Lead For ADV]]</f>
        <v>0</v>
      </c>
      <c r="G1014" s="25" t="str">
        <f>IF(Table1[[#This Row],[LFC Still Needed For ADV]]&lt;0,"Yes","No")</f>
        <v>No</v>
      </c>
      <c r="H1014">
        <f>Table1[[#This Row],[On Website]]</f>
        <v>0</v>
      </c>
      <c r="I1014">
        <f>Table1[[#This Row],[Setup Team Speak]]</f>
        <v>0</v>
      </c>
      <c r="J1014" s="26" t="str">
        <f>IF(AND(Table2[[#This Row],[STF for ADV]],Table2[[#This Row],[PVP For ADV]],Table2[[#This Row],[On Website]],Table2[[#This Row],[Setup Team Speak]]="Yes"),"Yes","No")</f>
        <v>No</v>
      </c>
    </row>
    <row r="1015" spans="2:10">
      <c r="B1015" s="24">
        <f>Table1[[#This Row],[Character name]]</f>
        <v>0</v>
      </c>
      <c r="C1015" s="25">
        <f>Table1[[#This Row],[At Handle]]</f>
        <v>0</v>
      </c>
      <c r="D1015" s="25">
        <f>Table1[[#This Row],[Fleet Rank]]</f>
        <v>0</v>
      </c>
      <c r="E1015" s="25">
        <f>Table1[[#This Row],[PVP For ADV]]</f>
        <v>0</v>
      </c>
      <c r="F1015" s="25">
        <f>Table1[[#This Row],[STF Lead For ADV]]</f>
        <v>0</v>
      </c>
      <c r="G1015" s="25" t="str">
        <f>IF(Table1[[#This Row],[LFC Still Needed For ADV]]&lt;0,"Yes","No")</f>
        <v>No</v>
      </c>
      <c r="H1015">
        <f>Table1[[#This Row],[On Website]]</f>
        <v>0</v>
      </c>
      <c r="I1015">
        <f>Table1[[#This Row],[Setup Team Speak]]</f>
        <v>0</v>
      </c>
      <c r="J1015" s="26" t="str">
        <f>IF(AND(Table2[[#This Row],[STF for ADV]],Table2[[#This Row],[PVP For ADV]],Table2[[#This Row],[On Website]],Table2[[#This Row],[Setup Team Speak]]="Yes"),"Yes","No")</f>
        <v>No</v>
      </c>
    </row>
    <row r="1016" spans="2:10">
      <c r="B1016" s="24">
        <f>Table1[[#This Row],[Character name]]</f>
        <v>0</v>
      </c>
      <c r="C1016" s="25">
        <f>Table1[[#This Row],[At Handle]]</f>
        <v>0</v>
      </c>
      <c r="D1016" s="25">
        <f>Table1[[#This Row],[Fleet Rank]]</f>
        <v>0</v>
      </c>
      <c r="E1016" s="25">
        <f>Table1[[#This Row],[PVP For ADV]]</f>
        <v>0</v>
      </c>
      <c r="F1016" s="25">
        <f>Table1[[#This Row],[STF Lead For ADV]]</f>
        <v>0</v>
      </c>
      <c r="G1016" s="25" t="str">
        <f>IF(Table1[[#This Row],[LFC Still Needed For ADV]]&lt;0,"Yes","No")</f>
        <v>No</v>
      </c>
      <c r="H1016">
        <f>Table1[[#This Row],[On Website]]</f>
        <v>0</v>
      </c>
      <c r="I1016">
        <f>Table1[[#This Row],[Setup Team Speak]]</f>
        <v>0</v>
      </c>
      <c r="J1016" s="26" t="str">
        <f>IF(AND(Table2[[#This Row],[STF for ADV]],Table2[[#This Row],[PVP For ADV]],Table2[[#This Row],[On Website]],Table2[[#This Row],[Setup Team Speak]]="Yes"),"Yes","No")</f>
        <v>No</v>
      </c>
    </row>
    <row r="1017" spans="2:10">
      <c r="B1017" s="24">
        <f>Table1[[#This Row],[Character name]]</f>
        <v>0</v>
      </c>
      <c r="C1017" s="25">
        <f>Table1[[#This Row],[At Handle]]</f>
        <v>0</v>
      </c>
      <c r="D1017" s="25">
        <f>Table1[[#This Row],[Fleet Rank]]</f>
        <v>0</v>
      </c>
      <c r="E1017" s="25">
        <f>Table1[[#This Row],[PVP For ADV]]</f>
        <v>0</v>
      </c>
      <c r="F1017" s="25">
        <f>Table1[[#This Row],[STF Lead For ADV]]</f>
        <v>0</v>
      </c>
      <c r="G1017" s="25" t="str">
        <f>IF(Table1[[#This Row],[LFC Still Needed For ADV]]&lt;0,"Yes","No")</f>
        <v>No</v>
      </c>
      <c r="H1017">
        <f>Table1[[#This Row],[On Website]]</f>
        <v>0</v>
      </c>
      <c r="I1017">
        <f>Table1[[#This Row],[Setup Team Speak]]</f>
        <v>0</v>
      </c>
      <c r="J1017" s="26" t="str">
        <f>IF(AND(Table2[[#This Row],[STF for ADV]],Table2[[#This Row],[PVP For ADV]],Table2[[#This Row],[On Website]],Table2[[#This Row],[Setup Team Speak]]="Yes"),"Yes","No")</f>
        <v>No</v>
      </c>
    </row>
    <row r="1018" spans="2:10">
      <c r="B1018" s="24">
        <f>Table1[[#This Row],[Character name]]</f>
        <v>0</v>
      </c>
      <c r="C1018" s="25">
        <f>Table1[[#This Row],[At Handle]]</f>
        <v>0</v>
      </c>
      <c r="D1018" s="25">
        <f>Table1[[#This Row],[Fleet Rank]]</f>
        <v>0</v>
      </c>
      <c r="E1018" s="25">
        <f>Table1[[#This Row],[PVP For ADV]]</f>
        <v>0</v>
      </c>
      <c r="F1018" s="25">
        <f>Table1[[#This Row],[STF Lead For ADV]]</f>
        <v>0</v>
      </c>
      <c r="G1018" s="25" t="str">
        <f>IF(Table1[[#This Row],[LFC Still Needed For ADV]]&lt;0,"Yes","No")</f>
        <v>No</v>
      </c>
      <c r="H1018">
        <f>Table1[[#This Row],[On Website]]</f>
        <v>0</v>
      </c>
      <c r="I1018">
        <f>Table1[[#This Row],[Setup Team Speak]]</f>
        <v>0</v>
      </c>
      <c r="J1018" s="26" t="str">
        <f>IF(AND(Table2[[#This Row],[STF for ADV]],Table2[[#This Row],[PVP For ADV]],Table2[[#This Row],[On Website]],Table2[[#This Row],[Setup Team Speak]]="Yes"),"Yes","No")</f>
        <v>No</v>
      </c>
    </row>
    <row r="1019" spans="2:10">
      <c r="B1019" s="24">
        <f>Table1[[#This Row],[Character name]]</f>
        <v>0</v>
      </c>
      <c r="C1019" s="25">
        <f>Table1[[#This Row],[At Handle]]</f>
        <v>0</v>
      </c>
      <c r="D1019" s="25">
        <f>Table1[[#This Row],[Fleet Rank]]</f>
        <v>0</v>
      </c>
      <c r="E1019" s="25">
        <f>Table1[[#This Row],[PVP For ADV]]</f>
        <v>0</v>
      </c>
      <c r="F1019" s="25">
        <f>Table1[[#This Row],[STF Lead For ADV]]</f>
        <v>0</v>
      </c>
      <c r="G1019" s="25" t="str">
        <f>IF(Table1[[#This Row],[LFC Still Needed For ADV]]&lt;0,"Yes","No")</f>
        <v>No</v>
      </c>
      <c r="H1019">
        <f>Table1[[#This Row],[On Website]]</f>
        <v>0</v>
      </c>
      <c r="I1019">
        <f>Table1[[#This Row],[Setup Team Speak]]</f>
        <v>0</v>
      </c>
      <c r="J1019" s="26" t="str">
        <f>IF(AND(Table2[[#This Row],[STF for ADV]],Table2[[#This Row],[PVP For ADV]],Table2[[#This Row],[On Website]],Table2[[#This Row],[Setup Team Speak]]="Yes"),"Yes","No")</f>
        <v>No</v>
      </c>
    </row>
    <row r="1020" spans="2:10">
      <c r="B1020" s="24">
        <f>Table1[[#This Row],[Character name]]</f>
        <v>0</v>
      </c>
      <c r="C1020" s="25">
        <f>Table1[[#This Row],[At Handle]]</f>
        <v>0</v>
      </c>
      <c r="D1020" s="25">
        <f>Table1[[#This Row],[Fleet Rank]]</f>
        <v>0</v>
      </c>
      <c r="E1020" s="25">
        <f>Table1[[#This Row],[PVP For ADV]]</f>
        <v>0</v>
      </c>
      <c r="F1020" s="25">
        <f>Table1[[#This Row],[STF Lead For ADV]]</f>
        <v>0</v>
      </c>
      <c r="G1020" s="25" t="str">
        <f>IF(Table1[[#This Row],[LFC Still Needed For ADV]]&lt;0,"Yes","No")</f>
        <v>No</v>
      </c>
      <c r="H1020">
        <f>Table1[[#This Row],[On Website]]</f>
        <v>0</v>
      </c>
      <c r="I1020">
        <f>Table1[[#This Row],[Setup Team Speak]]</f>
        <v>0</v>
      </c>
      <c r="J1020" s="26" t="str">
        <f>IF(AND(Table2[[#This Row],[STF for ADV]],Table2[[#This Row],[PVP For ADV]],Table2[[#This Row],[On Website]],Table2[[#This Row],[Setup Team Speak]]="Yes"),"Yes","No")</f>
        <v>No</v>
      </c>
    </row>
    <row r="1021" spans="2:10">
      <c r="B1021" s="24">
        <f>Table1[[#This Row],[Character name]]</f>
        <v>0</v>
      </c>
      <c r="C1021" s="25">
        <f>Table1[[#This Row],[At Handle]]</f>
        <v>0</v>
      </c>
      <c r="D1021" s="25">
        <f>Table1[[#This Row],[Fleet Rank]]</f>
        <v>0</v>
      </c>
      <c r="E1021" s="25">
        <f>Table1[[#This Row],[PVP For ADV]]</f>
        <v>0</v>
      </c>
      <c r="F1021" s="25">
        <f>Table1[[#This Row],[STF Lead For ADV]]</f>
        <v>0</v>
      </c>
      <c r="G1021" s="25" t="str">
        <f>IF(Table1[[#This Row],[LFC Still Needed For ADV]]&lt;0,"Yes","No")</f>
        <v>No</v>
      </c>
      <c r="H1021">
        <f>Table1[[#This Row],[On Website]]</f>
        <v>0</v>
      </c>
      <c r="I1021">
        <f>Table1[[#This Row],[Setup Team Speak]]</f>
        <v>0</v>
      </c>
      <c r="J1021" s="26" t="str">
        <f>IF(AND(Table2[[#This Row],[STF for ADV]],Table2[[#This Row],[PVP For ADV]],Table2[[#This Row],[On Website]],Table2[[#This Row],[Setup Team Speak]]="Yes"),"Yes","No")</f>
        <v>No</v>
      </c>
    </row>
    <row r="1022" spans="2:10">
      <c r="B1022" s="24">
        <f>Table1[[#This Row],[Character name]]</f>
        <v>0</v>
      </c>
      <c r="C1022" s="25">
        <f>Table1[[#This Row],[At Handle]]</f>
        <v>0</v>
      </c>
      <c r="D1022" s="25">
        <f>Table1[[#This Row],[Fleet Rank]]</f>
        <v>0</v>
      </c>
      <c r="E1022" s="25">
        <f>Table1[[#This Row],[PVP For ADV]]</f>
        <v>0</v>
      </c>
      <c r="F1022" s="25">
        <f>Table1[[#This Row],[STF Lead For ADV]]</f>
        <v>0</v>
      </c>
      <c r="G1022" s="25" t="str">
        <f>IF(Table1[[#This Row],[LFC Still Needed For ADV]]&lt;0,"Yes","No")</f>
        <v>No</v>
      </c>
      <c r="H1022">
        <f>Table1[[#This Row],[On Website]]</f>
        <v>0</v>
      </c>
      <c r="I1022">
        <f>Table1[[#This Row],[Setup Team Speak]]</f>
        <v>0</v>
      </c>
      <c r="J1022" s="26" t="str">
        <f>IF(AND(Table2[[#This Row],[STF for ADV]],Table2[[#This Row],[PVP For ADV]],Table2[[#This Row],[On Website]],Table2[[#This Row],[Setup Team Speak]]="Yes"),"Yes","No")</f>
        <v>No</v>
      </c>
    </row>
    <row r="1023" spans="2:10">
      <c r="B1023" s="24">
        <f>Table1[[#This Row],[Character name]]</f>
        <v>0</v>
      </c>
      <c r="C1023" s="25">
        <f>Table1[[#This Row],[At Handle]]</f>
        <v>0</v>
      </c>
      <c r="D1023" s="25">
        <f>Table1[[#This Row],[Fleet Rank]]</f>
        <v>0</v>
      </c>
      <c r="E1023" s="25">
        <f>Table1[[#This Row],[PVP For ADV]]</f>
        <v>0</v>
      </c>
      <c r="F1023" s="25">
        <f>Table1[[#This Row],[STF Lead For ADV]]</f>
        <v>0</v>
      </c>
      <c r="G1023" s="25" t="str">
        <f>IF(Table1[[#This Row],[LFC Still Needed For ADV]]&lt;0,"Yes","No")</f>
        <v>No</v>
      </c>
      <c r="H1023">
        <f>Table1[[#This Row],[On Website]]</f>
        <v>0</v>
      </c>
      <c r="I1023">
        <f>Table1[[#This Row],[Setup Team Speak]]</f>
        <v>0</v>
      </c>
      <c r="J1023" s="26" t="str">
        <f>IF(AND(Table2[[#This Row],[STF for ADV]],Table2[[#This Row],[PVP For ADV]],Table2[[#This Row],[On Website]],Table2[[#This Row],[Setup Team Speak]]="Yes"),"Yes","No")</f>
        <v>No</v>
      </c>
    </row>
  </sheetData>
  <sheetProtection sort="0" autoFilter="0"/>
  <conditionalFormatting sqref="E6:G1023">
    <cfRule type="containsText" dxfId="20" priority="7" operator="containsText" text="No">
      <formula>NOT(ISERROR(SEARCH("No",E6)))</formula>
    </cfRule>
    <cfRule type="containsText" dxfId="19" priority="8" operator="containsText" text="Yes">
      <formula>NOT(ISERROR(SEARCH("Yes",E6)))</formula>
    </cfRule>
  </conditionalFormatting>
  <conditionalFormatting sqref="J6:J1023">
    <cfRule type="containsText" dxfId="18" priority="5" operator="containsText" text="Yes">
      <formula>NOT(ISERROR(SEARCH("Yes",J6)))</formula>
    </cfRule>
    <cfRule type="containsText" dxfId="17" priority="6" operator="containsText" text="No">
      <formula>NOT(ISERROR(SEARCH("No",J6)))</formula>
    </cfRule>
  </conditionalFormatting>
  <conditionalFormatting sqref="H6:H1023">
    <cfRule type="containsText" dxfId="16" priority="3" operator="containsText" text="No">
      <formula>NOT(ISERROR(SEARCH("No",H6)))</formula>
    </cfRule>
    <cfRule type="containsText" dxfId="15" priority="4" operator="containsText" text="Yes">
      <formula>NOT(ISERROR(SEARCH("Yes",H6)))</formula>
    </cfRule>
  </conditionalFormatting>
  <conditionalFormatting sqref="I6:I1023">
    <cfRule type="containsText" dxfId="14" priority="1" operator="containsText" text="No">
      <formula>NOT(ISERROR(SEARCH("No",I6)))</formula>
    </cfRule>
    <cfRule type="containsText" dxfId="13" priority="2" operator="containsText" text="Yes">
      <formula>NOT(ISERROR(SEARCH("Yes",I6)))</formula>
    </cfRule>
  </conditionalFormatting>
  <pageMargins left="0.7" right="0.7" top="0.75" bottom="0.75" header="0.3" footer="0.3"/>
  <pageSetup orientation="portrait"/>
  <tableParts count="1">
    <tablePart r:id="rId1"/>
  </tablePart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1090"/>
  <sheetViews>
    <sheetView topLeftCell="D1" workbookViewId="0">
      <selection activeCell="I115" sqref="I115"/>
    </sheetView>
  </sheetViews>
  <sheetFormatPr baseColWidth="10" defaultColWidth="8.83203125" defaultRowHeight="14" x14ac:dyDescent="0"/>
  <cols>
    <col min="2" max="2" width="29.1640625" customWidth="1"/>
    <col min="3" max="3" width="32.1640625" customWidth="1"/>
    <col min="4" max="4" width="20.5" customWidth="1"/>
    <col min="5" max="5" width="10.6640625" customWidth="1"/>
    <col min="6" max="6" width="17" customWidth="1"/>
    <col min="7" max="7" width="16" customWidth="1"/>
    <col min="8" max="8" width="18" customWidth="1"/>
    <col min="9" max="9" width="15.83203125" customWidth="1"/>
    <col min="10" max="10" width="14.5" customWidth="1"/>
    <col min="11" max="11" width="11.33203125" customWidth="1"/>
    <col min="12" max="12" width="10.6640625" customWidth="1"/>
    <col min="13" max="13" width="9.1640625" customWidth="1"/>
    <col min="14" max="14" width="7.5" customWidth="1"/>
    <col min="15" max="15" width="9.33203125" customWidth="1"/>
    <col min="16" max="16" width="6.33203125" customWidth="1"/>
    <col min="17" max="17" width="7.1640625" customWidth="1"/>
    <col min="18" max="18" width="7.5" customWidth="1"/>
    <col min="19" max="19" width="14.1640625" customWidth="1"/>
    <col min="20" max="20" width="13.5" customWidth="1"/>
    <col min="21" max="21" width="10.5" customWidth="1"/>
    <col min="22" max="22" width="11.5" customWidth="1"/>
    <col min="23" max="23" width="7" customWidth="1"/>
    <col min="24" max="24" width="8.33203125" customWidth="1"/>
    <col min="25" max="25" width="9.5" customWidth="1"/>
    <col min="26" max="26" width="11.5" customWidth="1"/>
    <col min="27" max="27" width="6.5" customWidth="1"/>
    <col min="28" max="28" width="8.5" customWidth="1"/>
    <col min="29" max="29" width="12.5" customWidth="1"/>
    <col min="30" max="30" width="7.5" customWidth="1"/>
    <col min="31" max="31" width="7" customWidth="1"/>
    <col min="32" max="32" width="11.5" customWidth="1"/>
    <col min="33" max="33" width="9.5" customWidth="1"/>
    <col min="34" max="34" width="7.83203125" customWidth="1"/>
    <col min="35" max="35" width="9.5" customWidth="1"/>
    <col min="36" max="36" width="10.5" customWidth="1"/>
    <col min="37" max="37" width="15.6640625" customWidth="1"/>
    <col min="38" max="38" width="12.6640625" customWidth="1"/>
    <col min="39" max="39" width="10.5" customWidth="1"/>
    <col min="40" max="40" width="7.83203125" customWidth="1"/>
    <col min="41" max="41" width="8.6640625" customWidth="1"/>
    <col min="42" max="42" width="11.33203125" customWidth="1"/>
    <col min="43" max="43" width="15.6640625" customWidth="1"/>
    <col min="44" max="44" width="10.1640625" customWidth="1"/>
    <col min="45" max="45" width="5.5" customWidth="1"/>
    <col min="46" max="46" width="6.5" customWidth="1"/>
    <col min="47" max="47" width="8.6640625" customWidth="1"/>
    <col min="48" max="48" width="11.5" customWidth="1"/>
    <col min="49" max="49" width="9.5" customWidth="1"/>
    <col min="50" max="50" width="12.1640625" customWidth="1"/>
    <col min="51" max="51" width="14.5" customWidth="1"/>
    <col min="52" max="52" width="12.5" customWidth="1"/>
    <col min="53" max="53" width="10.1640625" customWidth="1"/>
    <col min="54" max="54" width="9.5" customWidth="1"/>
    <col min="55" max="55" width="14.5" customWidth="1"/>
    <col min="56" max="56" width="11.6640625" customWidth="1"/>
    <col min="57" max="57" width="6.1640625" customWidth="1"/>
    <col min="58" max="58" width="8.6640625" customWidth="1"/>
    <col min="59" max="59" width="14.5" customWidth="1"/>
    <col min="60" max="60" width="22.33203125" customWidth="1"/>
    <col min="61" max="62" width="10.33203125" customWidth="1"/>
    <col min="63" max="63" width="12.33203125" customWidth="1"/>
    <col min="64" max="64" width="11.83203125" customWidth="1"/>
    <col min="65" max="65" width="6.1640625" customWidth="1"/>
    <col min="66" max="66" width="15.33203125" customWidth="1"/>
    <col min="67" max="67" width="22" customWidth="1"/>
    <col min="68" max="68" width="13.1640625" customWidth="1"/>
    <col min="69" max="69" width="12.5" customWidth="1"/>
    <col min="70" max="70" width="7.83203125" customWidth="1"/>
    <col min="71" max="71" width="7.1640625" customWidth="1"/>
    <col min="72" max="72" width="12.6640625" customWidth="1"/>
    <col min="73" max="73" width="15.33203125" customWidth="1"/>
    <col min="74" max="74" width="9" customWidth="1"/>
    <col min="75" max="75" width="5.5" customWidth="1"/>
    <col min="76" max="76" width="10.83203125" customWidth="1"/>
    <col min="77" max="77" width="8" customWidth="1"/>
    <col min="78" max="78" width="7.5" customWidth="1"/>
    <col min="79" max="79" width="10.5" customWidth="1"/>
    <col min="80" max="80" width="12.6640625" customWidth="1"/>
    <col min="81" max="81" width="12.1640625" customWidth="1"/>
    <col min="82" max="82" width="5.5" customWidth="1"/>
    <col min="83" max="83" width="11.83203125" customWidth="1"/>
    <col min="84" max="84" width="18.1640625" customWidth="1"/>
    <col min="85" max="85" width="6.1640625" customWidth="1"/>
    <col min="86" max="86" width="6.5" customWidth="1"/>
    <col min="87" max="87" width="8.83203125" customWidth="1"/>
    <col min="88" max="88" width="14.33203125" customWidth="1"/>
    <col min="89" max="89" width="11.83203125" customWidth="1"/>
    <col min="90" max="90" width="6.5" customWidth="1"/>
    <col min="91" max="91" width="7.5" customWidth="1"/>
    <col min="92" max="92" width="17" customWidth="1"/>
    <col min="93" max="93" width="7.1640625" customWidth="1"/>
    <col min="94" max="94" width="8.5" customWidth="1"/>
    <col min="95" max="95" width="7.83203125" customWidth="1"/>
    <col min="96" max="96" width="7.5" customWidth="1"/>
    <col min="97" max="97" width="12.6640625" customWidth="1"/>
    <col min="98" max="98" width="15" customWidth="1"/>
    <col min="99" max="99" width="14.33203125" customWidth="1"/>
    <col min="100" max="100" width="13.83203125" customWidth="1"/>
    <col min="101" max="101" width="15.83203125" customWidth="1"/>
    <col min="102" max="102" width="15.5" customWidth="1"/>
    <col min="103" max="103" width="16.33203125" customWidth="1"/>
    <col min="104" max="104" width="10.5" customWidth="1"/>
    <col min="105" max="105" width="6.5" customWidth="1"/>
    <col min="106" max="106" width="9.33203125" customWidth="1"/>
    <col min="107" max="107" width="9.5" customWidth="1"/>
    <col min="108" max="108" width="8.1640625" customWidth="1"/>
    <col min="109" max="109" width="8.83203125" customWidth="1"/>
    <col min="110" max="110" width="6.83203125" customWidth="1"/>
    <col min="111" max="111" width="12.33203125" customWidth="1"/>
    <col min="112" max="112" width="10.83203125" customWidth="1"/>
    <col min="113" max="113" width="8.1640625" customWidth="1"/>
    <col min="114" max="114" width="10.83203125" customWidth="1"/>
    <col min="115" max="115" width="12.6640625" customWidth="1"/>
    <col min="116" max="116" width="6.5" customWidth="1"/>
    <col min="117" max="117" width="8.5" customWidth="1"/>
    <col min="118" max="118" width="6.83203125" customWidth="1"/>
    <col min="119" max="120" width="11.5" customWidth="1"/>
    <col min="121" max="121" width="8.5" customWidth="1"/>
    <col min="122" max="122" width="8.1640625" customWidth="1"/>
    <col min="123" max="123" width="9.33203125" customWidth="1"/>
    <col min="124" max="125" width="8.1640625" customWidth="1"/>
    <col min="126" max="126" width="6.83203125" customWidth="1"/>
    <col min="127" max="127" width="10.83203125" customWidth="1"/>
    <col min="128" max="128" width="6.5" customWidth="1"/>
    <col min="129" max="129" width="7.5" customWidth="1"/>
    <col min="130" max="130" width="9" customWidth="1"/>
    <col min="131" max="131" width="9.6640625" customWidth="1"/>
    <col min="132" max="132" width="12.6640625" customWidth="1"/>
    <col min="133" max="133" width="9" customWidth="1"/>
    <col min="134" max="134" width="10" customWidth="1"/>
    <col min="135" max="135" width="7.5" customWidth="1"/>
    <col min="136" max="136" width="14.1640625" customWidth="1"/>
    <col min="137" max="137" width="9.5" customWidth="1"/>
    <col min="138" max="138" width="10.6640625" customWidth="1"/>
    <col min="139" max="139" width="13.5" customWidth="1"/>
    <col min="140" max="140" width="8.83203125" customWidth="1"/>
    <col min="141" max="142" width="11" customWidth="1"/>
    <col min="143" max="144" width="7.1640625" customWidth="1"/>
    <col min="145" max="145" width="9.83203125" customWidth="1"/>
    <col min="146" max="146" width="12.6640625" customWidth="1"/>
    <col min="147" max="147" width="8.5" customWidth="1"/>
    <col min="148" max="148" width="20" customWidth="1"/>
    <col min="149" max="149" width="12.1640625" customWidth="1"/>
    <col min="150" max="150" width="9.83203125" customWidth="1"/>
    <col min="151" max="151" width="10.5" customWidth="1"/>
    <col min="152" max="152" width="9.33203125" customWidth="1"/>
    <col min="153" max="153" width="5.33203125" customWidth="1"/>
    <col min="154" max="154" width="8.33203125" customWidth="1"/>
    <col min="155" max="155" width="9.1640625" customWidth="1"/>
    <col min="156" max="156" width="12" customWidth="1"/>
    <col min="157" max="157" width="12.5" customWidth="1"/>
    <col min="158" max="158" width="15" customWidth="1"/>
    <col min="159" max="159" width="8.5" customWidth="1"/>
    <col min="160" max="160" width="6.6640625" customWidth="1"/>
    <col min="161" max="161" width="10.6640625" customWidth="1"/>
    <col min="162" max="162" width="9.33203125" customWidth="1"/>
    <col min="163" max="163" width="8.5" customWidth="1"/>
    <col min="164" max="164" width="5.5" customWidth="1"/>
    <col min="165" max="165" width="11.83203125" customWidth="1"/>
    <col min="166" max="166" width="8.6640625" customWidth="1"/>
    <col min="167" max="167" width="6.83203125" customWidth="1"/>
    <col min="168" max="168" width="8" customWidth="1"/>
    <col min="169" max="169" width="12.6640625" customWidth="1"/>
    <col min="170" max="170" width="16.83203125" customWidth="1"/>
    <col min="171" max="171" width="9" customWidth="1"/>
    <col min="172" max="172" width="9.5" customWidth="1"/>
    <col min="173" max="173" width="10.5" customWidth="1"/>
    <col min="174" max="174" width="8.33203125" customWidth="1"/>
    <col min="175" max="175" width="6.33203125" customWidth="1"/>
    <col min="176" max="176" width="11.5" customWidth="1"/>
    <col min="177" max="177" width="17.33203125" customWidth="1"/>
    <col min="178" max="178" width="7.33203125" customWidth="1"/>
    <col min="179" max="179" width="8.33203125" customWidth="1"/>
    <col min="180" max="180" width="13.1640625" customWidth="1"/>
    <col min="181" max="181" width="9" customWidth="1"/>
    <col min="182" max="182" width="10" customWidth="1"/>
    <col min="183" max="183" width="8.5" customWidth="1"/>
    <col min="184" max="184" width="9.83203125" customWidth="1"/>
    <col min="185" max="185" width="15.1640625" customWidth="1"/>
    <col min="186" max="186" width="16.6640625" customWidth="1"/>
    <col min="187" max="187" width="7" customWidth="1"/>
    <col min="188" max="188" width="11.5" customWidth="1"/>
    <col min="189" max="189" width="12.6640625" customWidth="1"/>
    <col min="190" max="190" width="9.5" customWidth="1"/>
    <col min="191" max="191" width="9.83203125" customWidth="1"/>
    <col min="192" max="192" width="8.33203125" customWidth="1"/>
    <col min="193" max="193" width="14" customWidth="1"/>
    <col min="194" max="194" width="9.33203125" customWidth="1"/>
    <col min="195" max="196" width="10" customWidth="1"/>
    <col min="197" max="197" width="13.6640625" customWidth="1"/>
    <col min="198" max="198" width="6.83203125" customWidth="1"/>
    <col min="199" max="199" width="12.6640625" customWidth="1"/>
    <col min="200" max="200" width="9" customWidth="1"/>
    <col min="201" max="201" width="7.83203125" customWidth="1"/>
    <col min="202" max="202" width="11.33203125" customWidth="1"/>
    <col min="203" max="203" width="11.1640625" customWidth="1"/>
    <col min="204" max="204" width="7.6640625" customWidth="1"/>
    <col min="205" max="205" width="7.5" customWidth="1"/>
    <col min="206" max="206" width="6.1640625" customWidth="1"/>
    <col min="207" max="208" width="6.6640625" customWidth="1"/>
    <col min="209" max="209" width="7.5" customWidth="1"/>
    <col min="210" max="210" width="13.1640625" customWidth="1"/>
    <col min="211" max="211" width="7.1640625" customWidth="1"/>
    <col min="212" max="212" width="12.1640625" customWidth="1"/>
    <col min="213" max="213" width="5.5" customWidth="1"/>
    <col min="214" max="214" width="11.5" customWidth="1"/>
    <col min="215" max="215" width="12" customWidth="1"/>
    <col min="216" max="216" width="8.83203125" customWidth="1"/>
    <col min="217" max="217" width="6.5" customWidth="1"/>
    <col min="218" max="219" width="9.5" customWidth="1"/>
    <col min="220" max="220" width="11.1640625" customWidth="1"/>
    <col min="221" max="221" width="9.5" customWidth="1"/>
    <col min="222" max="222" width="11.5" customWidth="1"/>
    <col min="223" max="223" width="7.33203125" customWidth="1"/>
    <col min="224" max="224" width="8.1640625" customWidth="1"/>
    <col min="225" max="225" width="11.33203125" customWidth="1"/>
    <col min="226" max="226" width="8" customWidth="1"/>
    <col min="227" max="227" width="6.83203125" customWidth="1"/>
    <col min="228" max="228" width="7.6640625" customWidth="1"/>
    <col min="229" max="229" width="11.83203125" customWidth="1"/>
    <col min="230" max="230" width="6.1640625" customWidth="1"/>
    <col min="231" max="231" width="11.1640625" customWidth="1"/>
    <col min="232" max="232" width="8" customWidth="1"/>
    <col min="233" max="233" width="13.33203125" customWidth="1"/>
    <col min="234" max="234" width="11.6640625" customWidth="1"/>
    <col min="235" max="235" width="12.5" customWidth="1"/>
    <col min="236" max="237" width="8.5" customWidth="1"/>
    <col min="238" max="238" width="14.1640625" customWidth="1"/>
    <col min="239" max="239" width="11.5" customWidth="1"/>
    <col min="240" max="240" width="6" customWidth="1"/>
    <col min="241" max="241" width="9.33203125" customWidth="1"/>
    <col min="242" max="242" width="6.33203125" customWidth="1"/>
    <col min="243" max="243" width="6.83203125" customWidth="1"/>
    <col min="244" max="244" width="8" customWidth="1"/>
    <col min="245" max="245" width="9.6640625" customWidth="1"/>
    <col min="246" max="246" width="7.33203125" customWidth="1"/>
    <col min="247" max="247" width="11.33203125" customWidth="1"/>
    <col min="248" max="248" width="14.33203125" customWidth="1"/>
    <col min="249" max="249" width="7.5" customWidth="1"/>
    <col min="250" max="250" width="10.5" customWidth="1"/>
    <col min="251" max="251" width="8.1640625" customWidth="1"/>
    <col min="252" max="252" width="10.5" customWidth="1"/>
    <col min="253" max="253" width="15.6640625" customWidth="1"/>
    <col min="254" max="255" width="13.5" customWidth="1"/>
    <col min="256" max="256" width="16.5" bestFit="1" customWidth="1"/>
    <col min="257" max="257" width="15.83203125" customWidth="1"/>
    <col min="258" max="258" width="19" customWidth="1"/>
    <col min="259" max="259" width="10.5" customWidth="1"/>
    <col min="260" max="260" width="13.5" customWidth="1"/>
    <col min="261" max="261" width="19.5" customWidth="1"/>
    <col min="262" max="262" width="22.5" customWidth="1"/>
    <col min="263" max="263" width="11.1640625" customWidth="1"/>
    <col min="264" max="264" width="11.6640625" customWidth="1"/>
    <col min="265" max="265" width="9.6640625" customWidth="1"/>
    <col min="266" max="266" width="11.1640625" customWidth="1"/>
    <col min="267" max="267" width="10" customWidth="1"/>
    <col min="268" max="268" width="10.5" customWidth="1"/>
    <col min="269" max="269" width="16.33203125" customWidth="1"/>
    <col min="270" max="270" width="6.83203125" customWidth="1"/>
    <col min="271" max="271" width="11" customWidth="1"/>
    <col min="272" max="272" width="13.1640625" customWidth="1"/>
    <col min="273" max="273" width="10.6640625" customWidth="1"/>
    <col min="274" max="274" width="12" customWidth="1"/>
    <col min="275" max="275" width="15.1640625" customWidth="1"/>
    <col min="276" max="276" width="11.33203125" customWidth="1"/>
    <col min="277" max="277" width="14.5" customWidth="1"/>
    <col min="278" max="278" width="8.33203125" customWidth="1"/>
    <col min="279" max="279" width="11.33203125" customWidth="1"/>
    <col min="280" max="280" width="11.5" customWidth="1"/>
    <col min="281" max="281" width="14.6640625" customWidth="1"/>
    <col min="282" max="282" width="14.5" customWidth="1"/>
    <col min="283" max="283" width="9.6640625" customWidth="1"/>
    <col min="284" max="284" width="11.5" bestFit="1" customWidth="1"/>
    <col min="285" max="285" width="14.5" customWidth="1"/>
    <col min="286" max="286" width="20" customWidth="1"/>
    <col min="287" max="287" width="11.33203125" customWidth="1"/>
    <col min="288" max="288" width="12.5" customWidth="1"/>
    <col min="289" max="289" width="9.83203125" customWidth="1"/>
    <col min="290" max="290" width="14.33203125" customWidth="1"/>
    <col min="291" max="291" width="17.5" customWidth="1"/>
    <col min="292" max="292" width="9.33203125" customWidth="1"/>
    <col min="293" max="293" width="12.33203125" customWidth="1"/>
    <col min="294" max="294" width="10.5" customWidth="1"/>
    <col min="295" max="295" width="13.5" customWidth="1"/>
    <col min="296" max="296" width="9.1640625" customWidth="1"/>
    <col min="297" max="297" width="12.1640625" customWidth="1"/>
    <col min="298" max="298" width="9.5" customWidth="1"/>
    <col min="299" max="299" width="12.5" customWidth="1"/>
    <col min="300" max="300" width="9.33203125" customWidth="1"/>
    <col min="301" max="301" width="12.33203125" customWidth="1"/>
    <col min="302" max="302" width="8.6640625" customWidth="1"/>
    <col min="303" max="303" width="11.6640625" customWidth="1"/>
    <col min="304" max="304" width="8.5" customWidth="1"/>
    <col min="305" max="305" width="11.5" customWidth="1"/>
    <col min="306" max="306" width="10.6640625" bestFit="1" customWidth="1"/>
    <col min="307" max="307" width="10" customWidth="1"/>
    <col min="308" max="308" width="10.6640625" customWidth="1"/>
    <col min="309" max="309" width="10.1640625" bestFit="1" customWidth="1"/>
    <col min="310" max="310" width="8" customWidth="1"/>
    <col min="311" max="311" width="10.83203125" customWidth="1"/>
    <col min="312" max="312" width="8" customWidth="1"/>
    <col min="313" max="313" width="11" customWidth="1"/>
    <col min="314" max="314" width="7.1640625" customWidth="1"/>
    <col min="315" max="315" width="9.1640625" customWidth="1"/>
    <col min="316" max="316" width="7" customWidth="1"/>
    <col min="317" max="317" width="10" customWidth="1"/>
    <col min="318" max="318" width="10.83203125" customWidth="1"/>
    <col min="319" max="319" width="9.5" bestFit="1" customWidth="1"/>
    <col min="320" max="320" width="13.1640625" customWidth="1"/>
    <col min="321" max="321" width="10.5" customWidth="1"/>
    <col min="322" max="322" width="7.83203125" customWidth="1"/>
    <col min="323" max="323" width="10.83203125" bestFit="1" customWidth="1"/>
    <col min="324" max="324" width="12.5" customWidth="1"/>
    <col min="325" max="325" width="15.5" customWidth="1"/>
    <col min="326" max="326" width="9.83203125" customWidth="1"/>
    <col min="327" max="327" width="12.83203125" customWidth="1"/>
    <col min="328" max="328" width="9.83203125" customWidth="1"/>
    <col min="329" max="329" width="11.5" customWidth="1"/>
    <col min="330" max="330" width="9.33203125" customWidth="1"/>
    <col min="331" max="331" width="10.6640625" customWidth="1"/>
    <col min="332" max="332" width="22.33203125" customWidth="1"/>
    <col min="333" max="333" width="10.5" customWidth="1"/>
    <col min="334" max="334" width="10" customWidth="1"/>
    <col min="335" max="335" width="13.1640625" customWidth="1"/>
    <col min="336" max="336" width="9.33203125" customWidth="1"/>
    <col min="337" max="337" width="12.33203125" customWidth="1"/>
    <col min="338" max="338" width="13.83203125" bestFit="1" customWidth="1"/>
    <col min="339" max="339" width="14.33203125" customWidth="1"/>
    <col min="340" max="340" width="12" bestFit="1" customWidth="1"/>
    <col min="341" max="341" width="13.6640625" customWidth="1"/>
    <col min="342" max="342" width="7.5" customWidth="1"/>
    <col min="343" max="343" width="9.5" customWidth="1"/>
    <col min="344" max="344" width="13.5" customWidth="1"/>
    <col min="345" max="345" width="10" customWidth="1"/>
    <col min="346" max="346" width="7.1640625" customWidth="1"/>
    <col min="347" max="347" width="10.1640625" customWidth="1"/>
    <col min="348" max="348" width="10.83203125" customWidth="1"/>
    <col min="349" max="349" width="14" customWidth="1"/>
    <col min="350" max="350" width="15.5" customWidth="1"/>
    <col min="351" max="351" width="10" customWidth="1"/>
    <col min="352" max="352" width="12" bestFit="1" customWidth="1"/>
    <col min="353" max="353" width="15.1640625" bestFit="1" customWidth="1"/>
    <col min="354" max="354" width="9.5" bestFit="1" customWidth="1"/>
    <col min="356" max="356" width="7.83203125" customWidth="1"/>
    <col min="357" max="357" width="10.83203125" bestFit="1" customWidth="1"/>
    <col min="358" max="358" width="10.6640625" bestFit="1" customWidth="1"/>
    <col min="359" max="359" width="11" bestFit="1" customWidth="1"/>
    <col min="360" max="360" width="15.83203125" bestFit="1" customWidth="1"/>
    <col min="361" max="361" width="19" bestFit="1" customWidth="1"/>
    <col min="362" max="362" width="12.5" bestFit="1" customWidth="1"/>
    <col min="363" max="363" width="11.5" bestFit="1" customWidth="1"/>
    <col min="364" max="364" width="14.33203125" bestFit="1" customWidth="1"/>
    <col min="365" max="365" width="11" bestFit="1" customWidth="1"/>
    <col min="366" max="367" width="10.5" bestFit="1" customWidth="1"/>
    <col min="368" max="368" width="12.5" bestFit="1" customWidth="1"/>
    <col min="369" max="369" width="15.5" bestFit="1" customWidth="1"/>
    <col min="370" max="370" width="14.1640625" bestFit="1" customWidth="1"/>
    <col min="371" max="371" width="15.6640625" bestFit="1" customWidth="1"/>
    <col min="372" max="372" width="11.6640625" bestFit="1" customWidth="1"/>
    <col min="373" max="373" width="12.83203125" bestFit="1" customWidth="1"/>
    <col min="374" max="374" width="8.6640625" customWidth="1"/>
    <col min="375" max="375" width="11.5" bestFit="1" customWidth="1"/>
    <col min="376" max="376" width="15.33203125" bestFit="1" customWidth="1"/>
    <col min="377" max="377" width="18.5" bestFit="1" customWidth="1"/>
    <col min="378" max="378" width="16.6640625" bestFit="1" customWidth="1"/>
    <col min="379" max="379" width="19.83203125" bestFit="1" customWidth="1"/>
    <col min="380" max="380" width="9.5" bestFit="1" customWidth="1"/>
    <col min="381" max="381" width="12.5" bestFit="1" customWidth="1"/>
    <col min="382" max="382" width="10.5" bestFit="1" customWidth="1"/>
    <col min="383" max="383" width="13.5" bestFit="1" customWidth="1"/>
    <col min="384" max="384" width="9.5" bestFit="1" customWidth="1"/>
    <col min="385" max="385" width="12.1640625" bestFit="1" customWidth="1"/>
    <col min="386" max="386" width="10.5" bestFit="1" customWidth="1"/>
    <col min="387" max="387" width="13.6640625" bestFit="1" customWidth="1"/>
    <col min="388" max="388" width="12.6640625" bestFit="1" customWidth="1"/>
    <col min="389" max="389" width="13.1640625" bestFit="1" customWidth="1"/>
    <col min="390" max="390" width="10.5" bestFit="1" customWidth="1"/>
    <col min="391" max="391" width="13.5" bestFit="1" customWidth="1"/>
    <col min="392" max="392" width="10.83203125" bestFit="1" customWidth="1"/>
    <col min="393" max="393" width="10.33203125" bestFit="1" customWidth="1"/>
    <col min="394" max="394" width="11.6640625" bestFit="1" customWidth="1"/>
    <col min="395" max="395" width="10.83203125" bestFit="1" customWidth="1"/>
    <col min="396" max="396" width="11.1640625" bestFit="1" customWidth="1"/>
    <col min="397" max="397" width="9.5" bestFit="1" customWidth="1"/>
    <col min="398" max="398" width="8.33203125" customWidth="1"/>
    <col min="399" max="399" width="11.33203125" bestFit="1" customWidth="1"/>
    <col min="400" max="400" width="11.83203125" bestFit="1" customWidth="1"/>
    <col min="401" max="401" width="12.5" bestFit="1" customWidth="1"/>
    <col min="402" max="402" width="7.6640625" customWidth="1"/>
    <col min="403" max="403" width="10.6640625" bestFit="1" customWidth="1"/>
    <col min="404" max="404" width="20" bestFit="1" customWidth="1"/>
    <col min="405" max="405" width="14.1640625" bestFit="1" customWidth="1"/>
    <col min="406" max="406" width="9.5" bestFit="1" customWidth="1"/>
    <col min="407" max="407" width="12.5" bestFit="1" customWidth="1"/>
    <col min="408" max="408" width="9.5" bestFit="1" customWidth="1"/>
    <col min="409" max="409" width="12.5" bestFit="1" customWidth="1"/>
    <col min="410" max="410" width="11" bestFit="1" customWidth="1"/>
    <col min="411" max="411" width="14.1640625" bestFit="1" customWidth="1"/>
    <col min="412" max="412" width="12.5" bestFit="1" customWidth="1"/>
    <col min="413" max="413" width="13.33203125" bestFit="1" customWidth="1"/>
    <col min="414" max="414" width="8.6640625" customWidth="1"/>
    <col min="415" max="415" width="11.6640625" bestFit="1" customWidth="1"/>
    <col min="416" max="416" width="10.5" bestFit="1" customWidth="1"/>
    <col min="417" max="417" width="12" bestFit="1" customWidth="1"/>
    <col min="418" max="418" width="14.5" bestFit="1" customWidth="1"/>
    <col min="419" max="419" width="16.1640625" bestFit="1" customWidth="1"/>
    <col min="420" max="420" width="10.5" bestFit="1" customWidth="1"/>
    <col min="421" max="421" width="9.83203125" bestFit="1" customWidth="1"/>
    <col min="422" max="422" width="9.5" bestFit="1" customWidth="1"/>
    <col min="423" max="423" width="14.5" bestFit="1" customWidth="1"/>
    <col min="424" max="424" width="10.1640625" bestFit="1" customWidth="1"/>
    <col min="425" max="425" width="10.5" bestFit="1" customWidth="1"/>
    <col min="426" max="426" width="13.6640625" bestFit="1" customWidth="1"/>
    <col min="427" max="427" width="8.33203125" customWidth="1"/>
    <col min="428" max="428" width="9.5" bestFit="1" customWidth="1"/>
    <col min="429" max="429" width="11.83203125" bestFit="1" customWidth="1"/>
    <col min="430" max="430" width="11.1640625" bestFit="1" customWidth="1"/>
    <col min="431" max="431" width="19.5" bestFit="1" customWidth="1"/>
    <col min="432" max="432" width="22.5" bestFit="1" customWidth="1"/>
    <col min="433" max="433" width="15.5" bestFit="1" customWidth="1"/>
    <col min="434" max="434" width="18.5" bestFit="1" customWidth="1"/>
    <col min="435" max="435" width="14.1640625" bestFit="1" customWidth="1"/>
    <col min="436" max="436" width="9.6640625" bestFit="1" customWidth="1"/>
    <col min="437" max="437" width="7.6640625" customWidth="1"/>
    <col min="438" max="438" width="10.6640625" bestFit="1" customWidth="1"/>
    <col min="439" max="439" width="8.5" customWidth="1"/>
    <col min="440" max="440" width="11.5" bestFit="1" customWidth="1"/>
    <col min="441" max="441" width="9.5" bestFit="1" customWidth="1"/>
    <col min="442" max="442" width="12.5" bestFit="1" customWidth="1"/>
    <col min="443" max="443" width="10.83203125" bestFit="1" customWidth="1"/>
    <col min="444" max="444" width="10.33203125" bestFit="1" customWidth="1"/>
    <col min="445" max="445" width="10.1640625" bestFit="1" customWidth="1"/>
    <col min="446" max="446" width="10.5" bestFit="1" customWidth="1"/>
    <col min="447" max="447" width="11.33203125" bestFit="1" customWidth="1"/>
    <col min="448" max="448" width="14.5" bestFit="1" customWidth="1"/>
    <col min="449" max="449" width="8.5" customWidth="1"/>
    <col min="450" max="450" width="11.1640625" bestFit="1" customWidth="1"/>
    <col min="451" max="451" width="11.83203125" bestFit="1" customWidth="1"/>
    <col min="452" max="452" width="11.5" bestFit="1" customWidth="1"/>
    <col min="453" max="453" width="8.6640625" customWidth="1"/>
    <col min="454" max="454" width="11.6640625" bestFit="1" customWidth="1"/>
    <col min="455" max="455" width="10.33203125" bestFit="1" customWidth="1"/>
    <col min="456" max="456" width="13.5" bestFit="1" customWidth="1"/>
    <col min="457" max="457" width="8.83203125" customWidth="1"/>
    <col min="458" max="458" width="11.83203125" bestFit="1" customWidth="1"/>
    <col min="459" max="459" width="14.1640625" bestFit="1" customWidth="1"/>
    <col min="460" max="460" width="12.1640625" bestFit="1" customWidth="1"/>
    <col min="461" max="461" width="7.1640625" customWidth="1"/>
    <col min="462" max="462" width="9.6640625" bestFit="1" customWidth="1"/>
    <col min="463" max="463" width="7.83203125" customWidth="1"/>
    <col min="464" max="464" width="10.83203125" bestFit="1" customWidth="1"/>
    <col min="465" max="465" width="13.1640625" bestFit="1" customWidth="1"/>
    <col min="466" max="466" width="11.33203125" bestFit="1" customWidth="1"/>
    <col min="467" max="467" width="10.6640625" bestFit="1" customWidth="1"/>
    <col min="468" max="468" width="9.5" bestFit="1" customWidth="1"/>
    <col min="469" max="469" width="16.83203125" bestFit="1" customWidth="1"/>
    <col min="470" max="470" width="10.5" bestFit="1" customWidth="1"/>
    <col min="471" max="471" width="13.5" bestFit="1" customWidth="1"/>
    <col min="472" max="472" width="16.6640625" bestFit="1" customWidth="1"/>
    <col min="473" max="473" width="15" bestFit="1" customWidth="1"/>
    <col min="474" max="474" width="18.1640625" bestFit="1" customWidth="1"/>
    <col min="475" max="475" width="10.5" bestFit="1" customWidth="1"/>
    <col min="476" max="476" width="10" bestFit="1" customWidth="1"/>
    <col min="477" max="477" width="11.6640625" bestFit="1" customWidth="1"/>
    <col min="478" max="479" width="12.1640625" bestFit="1" customWidth="1"/>
    <col min="480" max="480" width="13.5" bestFit="1" customWidth="1"/>
    <col min="481" max="481" width="12.1640625" bestFit="1" customWidth="1"/>
    <col min="482" max="482" width="15.33203125" bestFit="1" customWidth="1"/>
    <col min="483" max="483" width="8.5" customWidth="1"/>
    <col min="484" max="484" width="11.5" bestFit="1" customWidth="1"/>
    <col min="485" max="485" width="8.5" customWidth="1"/>
    <col min="486" max="486" width="11.5" bestFit="1" customWidth="1"/>
    <col min="487" max="487" width="19.1640625" bestFit="1" customWidth="1"/>
    <col min="488" max="488" width="22.33203125" bestFit="1" customWidth="1"/>
    <col min="489" max="489" width="7.33203125" customWidth="1"/>
    <col min="490" max="490" width="8.83203125" customWidth="1"/>
    <col min="491" max="491" width="6.6640625" customWidth="1"/>
    <col min="492" max="492" width="8.5" customWidth="1"/>
    <col min="493" max="493" width="9.5" bestFit="1" customWidth="1"/>
    <col min="494" max="494" width="12.5" bestFit="1" customWidth="1"/>
    <col min="495" max="495" width="8.5" customWidth="1"/>
    <col min="496" max="496" width="11.5" bestFit="1" customWidth="1"/>
    <col min="497" max="497" width="12.1640625" bestFit="1" customWidth="1"/>
    <col min="498" max="498" width="10.6640625" bestFit="1" customWidth="1"/>
    <col min="499" max="499" width="13" bestFit="1" customWidth="1"/>
    <col min="500" max="500" width="16.1640625" bestFit="1" customWidth="1"/>
    <col min="501" max="501" width="9" customWidth="1"/>
    <col min="502" max="502" width="12" bestFit="1" customWidth="1"/>
    <col min="503" max="503" width="15.5" bestFit="1" customWidth="1"/>
    <col min="504" max="504" width="12" bestFit="1" customWidth="1"/>
    <col min="505" max="505" width="11.1640625" bestFit="1" customWidth="1"/>
    <col min="506" max="506" width="12.5" bestFit="1" customWidth="1"/>
    <col min="507" max="507" width="9.33203125" bestFit="1" customWidth="1"/>
    <col min="508" max="508" width="12" bestFit="1" customWidth="1"/>
    <col min="509" max="509" width="16.5" bestFit="1" customWidth="1"/>
    <col min="510" max="510" width="19.5" bestFit="1" customWidth="1"/>
    <col min="511" max="511" width="12.83203125" bestFit="1" customWidth="1"/>
    <col min="512" max="512" width="16" bestFit="1" customWidth="1"/>
    <col min="513" max="513" width="10.6640625" bestFit="1" customWidth="1"/>
    <col min="514" max="514" width="12.6640625" bestFit="1" customWidth="1"/>
    <col min="515" max="515" width="10.83203125" bestFit="1" customWidth="1"/>
    <col min="516" max="516" width="14" bestFit="1" customWidth="1"/>
    <col min="517" max="517" width="11.83203125" bestFit="1" customWidth="1"/>
    <col min="518" max="518" width="10.6640625" bestFit="1" customWidth="1"/>
    <col min="519" max="519" width="18.1640625" bestFit="1" customWidth="1"/>
    <col min="520" max="520" width="18.6640625" bestFit="1" customWidth="1"/>
    <col min="521" max="521" width="10.5" bestFit="1" customWidth="1"/>
    <col min="522" max="522" width="13.6640625" bestFit="1" customWidth="1"/>
    <col min="523" max="523" width="8.83203125" customWidth="1"/>
    <col min="524" max="524" width="11.83203125" bestFit="1" customWidth="1"/>
    <col min="525" max="525" width="13.33203125" bestFit="1" customWidth="1"/>
    <col min="526" max="526" width="16.5" bestFit="1" customWidth="1"/>
    <col min="527" max="527" width="17.33203125" bestFit="1" customWidth="1"/>
    <col min="528" max="528" width="20.5" bestFit="1" customWidth="1"/>
    <col min="529" max="529" width="9.5" bestFit="1" customWidth="1"/>
    <col min="530" max="530" width="10.6640625" bestFit="1" customWidth="1"/>
    <col min="531" max="531" width="10.83203125" bestFit="1" customWidth="1"/>
    <col min="532" max="532" width="14" bestFit="1" customWidth="1"/>
    <col min="533" max="533" width="9.5" bestFit="1" customWidth="1"/>
    <col min="534" max="534" width="12.5" bestFit="1" customWidth="1"/>
    <col min="535" max="535" width="8.33203125" customWidth="1"/>
    <col min="536" max="536" width="11.33203125" bestFit="1" customWidth="1"/>
    <col min="537" max="537" width="7.83203125" customWidth="1"/>
    <col min="538" max="538" width="10.33203125" bestFit="1" customWidth="1"/>
    <col min="539" max="539" width="14" bestFit="1" customWidth="1"/>
    <col min="540" max="540" width="8.5" customWidth="1"/>
    <col min="541" max="541" width="5.5" customWidth="1"/>
    <col min="542" max="542" width="8.33203125" customWidth="1"/>
    <col min="543" max="543" width="17.5" bestFit="1" customWidth="1"/>
    <col min="544" max="544" width="20.5" bestFit="1" customWidth="1"/>
    <col min="545" max="545" width="10.1640625" bestFit="1" customWidth="1"/>
    <col min="546" max="546" width="13.1640625" bestFit="1" customWidth="1"/>
    <col min="547" max="547" width="13.5" bestFit="1" customWidth="1"/>
    <col min="548" max="548" width="12.33203125" bestFit="1" customWidth="1"/>
    <col min="549" max="549" width="10" bestFit="1" customWidth="1"/>
    <col min="550" max="550" width="12.83203125" bestFit="1" customWidth="1"/>
    <col min="551" max="551" width="15.6640625" bestFit="1" customWidth="1"/>
    <col min="552" max="552" width="18.83203125" bestFit="1" customWidth="1"/>
    <col min="553" max="553" width="12.5" bestFit="1" customWidth="1"/>
    <col min="554" max="554" width="13.5" bestFit="1" customWidth="1"/>
    <col min="555" max="555" width="9.5" bestFit="1" customWidth="1"/>
    <col min="556" max="556" width="12.1640625" bestFit="1" customWidth="1"/>
    <col min="557" max="557" width="11.6640625" bestFit="1" customWidth="1"/>
    <col min="558" max="558" width="10.6640625" bestFit="1" customWidth="1"/>
    <col min="559" max="559" width="7.83203125" customWidth="1"/>
    <col min="560" max="560" width="10.83203125" bestFit="1" customWidth="1"/>
    <col min="561" max="561" width="8.83203125" customWidth="1"/>
    <col min="562" max="562" width="11.83203125" bestFit="1" customWidth="1"/>
    <col min="563" max="563" width="8.5" customWidth="1"/>
    <col min="564" max="564" width="11" bestFit="1" customWidth="1"/>
    <col min="565" max="565" width="18.5" bestFit="1" customWidth="1"/>
    <col min="566" max="566" width="21.6640625" bestFit="1" customWidth="1"/>
    <col min="567" max="567" width="11.6640625" bestFit="1" customWidth="1"/>
    <col min="568" max="568" width="14.83203125" bestFit="1" customWidth="1"/>
    <col min="569" max="569" width="23.5" bestFit="1" customWidth="1"/>
    <col min="570" max="570" width="26.6640625" bestFit="1" customWidth="1"/>
    <col min="571" max="571" width="6.33203125" customWidth="1"/>
    <col min="572" max="572" width="9.33203125" bestFit="1" customWidth="1"/>
    <col min="573" max="573" width="10" bestFit="1" customWidth="1"/>
    <col min="574" max="574" width="10.5" bestFit="1" customWidth="1"/>
    <col min="575" max="575" width="17" bestFit="1" customWidth="1"/>
    <col min="576" max="576" width="11.5" bestFit="1" customWidth="1"/>
    <col min="577" max="577" width="9.83203125" bestFit="1" customWidth="1"/>
    <col min="578" max="578" width="12.1640625" bestFit="1" customWidth="1"/>
    <col min="579" max="579" width="10.5" bestFit="1" customWidth="1"/>
    <col min="580" max="580" width="13.5" bestFit="1" customWidth="1"/>
    <col min="581" max="581" width="11.5" bestFit="1" customWidth="1"/>
    <col min="582" max="582" width="10.5" bestFit="1" customWidth="1"/>
    <col min="583" max="583" width="8.6640625" customWidth="1"/>
    <col min="584" max="584" width="10.1640625" bestFit="1" customWidth="1"/>
    <col min="585" max="585" width="12.6640625" bestFit="1" customWidth="1"/>
    <col min="586" max="586" width="10.33203125" bestFit="1" customWidth="1"/>
    <col min="587" max="587" width="11.33203125" bestFit="1" customWidth="1"/>
    <col min="588" max="588" width="9.5" bestFit="1" customWidth="1"/>
    <col min="589" max="589" width="9.33203125" bestFit="1" customWidth="1"/>
    <col min="590" max="590" width="11.5" bestFit="1" customWidth="1"/>
    <col min="591" max="591" width="9.5" bestFit="1" customWidth="1"/>
    <col min="592" max="592" width="12.5" bestFit="1" customWidth="1"/>
    <col min="593" max="593" width="9.5" bestFit="1" customWidth="1"/>
    <col min="594" max="594" width="11.83203125" bestFit="1" customWidth="1"/>
    <col min="595" max="595" width="12.1640625" bestFit="1" customWidth="1"/>
    <col min="596" max="596" width="11.83203125" bestFit="1" customWidth="1"/>
    <col min="597" max="597" width="12.6640625" bestFit="1" customWidth="1"/>
    <col min="599" max="599" width="15.33203125" bestFit="1" customWidth="1"/>
    <col min="600" max="600" width="11" bestFit="1" customWidth="1"/>
    <col min="601" max="601" width="9.83203125" bestFit="1" customWidth="1"/>
    <col min="602" max="602" width="15.5" bestFit="1" customWidth="1"/>
    <col min="603" max="603" width="14" bestFit="1" customWidth="1"/>
    <col min="604" max="604" width="13.5" bestFit="1" customWidth="1"/>
    <col min="605" max="605" width="17.1640625" bestFit="1" customWidth="1"/>
    <col min="606" max="606" width="20.33203125" bestFit="1" customWidth="1"/>
    <col min="607" max="607" width="8.1640625" customWidth="1"/>
    <col min="608" max="609" width="9.5" bestFit="1" customWidth="1"/>
    <col min="610" max="610" width="9.83203125" bestFit="1" customWidth="1"/>
    <col min="611" max="611" width="8.83203125" customWidth="1"/>
    <col min="612" max="612" width="10.5" bestFit="1" customWidth="1"/>
    <col min="613" max="613" width="11.1640625" bestFit="1" customWidth="1"/>
    <col min="614" max="614" width="14.33203125" bestFit="1" customWidth="1"/>
    <col min="615" max="615" width="12.6640625" bestFit="1" customWidth="1"/>
    <col min="616" max="616" width="10.33203125" bestFit="1" customWidth="1"/>
    <col min="617" max="617" width="8.5" customWidth="1"/>
    <col min="618" max="618" width="11.5" bestFit="1" customWidth="1"/>
    <col min="619" max="619" width="11.83203125" bestFit="1" customWidth="1"/>
    <col min="620" max="620" width="15" bestFit="1" customWidth="1"/>
    <col min="621" max="621" width="8" customWidth="1"/>
    <col min="622" max="622" width="11" bestFit="1" customWidth="1"/>
    <col min="623" max="623" width="13.33203125" bestFit="1" customWidth="1"/>
    <col min="624" max="624" width="16.5" bestFit="1" customWidth="1"/>
    <col min="625" max="625" width="11.5" bestFit="1" customWidth="1"/>
    <col min="626" max="626" width="14.5" bestFit="1" customWidth="1"/>
    <col min="627" max="627" width="9.33203125" bestFit="1" customWidth="1"/>
    <col min="628" max="628" width="12.33203125" bestFit="1" customWidth="1"/>
    <col min="629" max="629" width="11.6640625" bestFit="1" customWidth="1"/>
    <col min="630" max="630" width="14.83203125" bestFit="1" customWidth="1"/>
    <col min="631" max="631" width="9.33203125" bestFit="1" customWidth="1"/>
    <col min="632" max="632" width="11.83203125" bestFit="1" customWidth="1"/>
    <col min="633" max="633" width="9" customWidth="1"/>
    <col min="634" max="634" width="11.5" bestFit="1" customWidth="1"/>
    <col min="635" max="635" width="12.33203125" bestFit="1" customWidth="1"/>
    <col min="636" max="636" width="10.83203125" bestFit="1" customWidth="1"/>
    <col min="637" max="637" width="11.5" bestFit="1" customWidth="1"/>
    <col min="638" max="638" width="12.5" bestFit="1" customWidth="1"/>
    <col min="639" max="639" width="11.33203125" bestFit="1" customWidth="1"/>
    <col min="640" max="640" width="14.5" bestFit="1" customWidth="1"/>
    <col min="641" max="641" width="9.5" bestFit="1" customWidth="1"/>
    <col min="642" max="642" width="10.33203125" bestFit="1" customWidth="1"/>
    <col min="643" max="643" width="8.6640625" customWidth="1"/>
    <col min="644" max="644" width="11.6640625" bestFit="1" customWidth="1"/>
    <col min="645" max="645" width="11.83203125" bestFit="1" customWidth="1"/>
    <col min="646" max="646" width="8.5" customWidth="1"/>
    <col min="647" max="647" width="15.1640625" bestFit="1" customWidth="1"/>
    <col min="648" max="648" width="14.33203125" bestFit="1" customWidth="1"/>
    <col min="649" max="649" width="7.6640625" customWidth="1"/>
    <col min="650" max="650" width="10.6640625" bestFit="1" customWidth="1"/>
    <col min="651" max="651" width="10.83203125" bestFit="1" customWidth="1"/>
    <col min="652" max="652" width="9.6640625" bestFit="1" customWidth="1"/>
    <col min="653" max="653" width="8.33203125" customWidth="1"/>
    <col min="654" max="654" width="9.83203125" bestFit="1" customWidth="1"/>
    <col min="655" max="655" width="10.33203125" bestFit="1" customWidth="1"/>
    <col min="656" max="656" width="13.5" bestFit="1" customWidth="1"/>
    <col min="657" max="657" width="9.5" bestFit="1" customWidth="1"/>
    <col min="658" max="658" width="12.5" bestFit="1" customWidth="1"/>
    <col min="659" max="659" width="18" bestFit="1" customWidth="1"/>
    <col min="660" max="660" width="21.1640625" bestFit="1" customWidth="1"/>
    <col min="661" max="661" width="14.5" bestFit="1" customWidth="1"/>
    <col min="662" max="662" width="17.6640625" bestFit="1" customWidth="1"/>
    <col min="663" max="663" width="9.5" bestFit="1" customWidth="1"/>
    <col min="664" max="664" width="12.5" bestFit="1" customWidth="1"/>
    <col min="665" max="666" width="11.83203125" bestFit="1" customWidth="1"/>
    <col min="667" max="667" width="7.1640625" customWidth="1"/>
    <col min="668" max="668" width="9.5" bestFit="1" customWidth="1"/>
    <col min="669" max="669" width="10.83203125" bestFit="1" customWidth="1"/>
    <col min="670" max="670" width="8.83203125" customWidth="1"/>
    <col min="671" max="671" width="8.6640625" customWidth="1"/>
    <col min="672" max="672" width="11.6640625" bestFit="1" customWidth="1"/>
    <col min="673" max="673" width="9" customWidth="1"/>
    <col min="674" max="674" width="12" bestFit="1" customWidth="1"/>
    <col min="675" max="675" width="10.1640625" bestFit="1" customWidth="1"/>
    <col min="676" max="676" width="13.33203125" bestFit="1" customWidth="1"/>
    <col min="677" max="677" width="13.1640625" bestFit="1" customWidth="1"/>
    <col min="678" max="678" width="14.33203125" bestFit="1" customWidth="1"/>
    <col min="679" max="679" width="9.6640625" bestFit="1" customWidth="1"/>
    <col min="680" max="680" width="12.6640625" bestFit="1" customWidth="1"/>
    <col min="681" max="681" width="13.1640625" bestFit="1" customWidth="1"/>
    <col min="682" max="682" width="16.33203125" bestFit="1" customWidth="1"/>
    <col min="683" max="683" width="10.33203125" bestFit="1" customWidth="1"/>
    <col min="684" max="684" width="13.5" bestFit="1" customWidth="1"/>
    <col min="685" max="685" width="8.5" customWidth="1"/>
    <col min="686" max="686" width="9.5" bestFit="1" customWidth="1"/>
    <col min="687" max="687" width="8.1640625" customWidth="1"/>
    <col min="688" max="688" width="11.1640625" bestFit="1" customWidth="1"/>
    <col min="689" max="689" width="8.83203125" customWidth="1"/>
    <col min="690" max="690" width="11.33203125" bestFit="1" customWidth="1"/>
    <col min="691" max="691" width="9.5" bestFit="1" customWidth="1"/>
    <col min="692" max="692" width="11" bestFit="1" customWidth="1"/>
    <col min="693" max="693" width="12" bestFit="1" customWidth="1"/>
    <col min="694" max="694" width="10.1640625" bestFit="1" customWidth="1"/>
    <col min="695" max="695" width="14" bestFit="1" customWidth="1"/>
    <col min="696" max="696" width="10.83203125" bestFit="1" customWidth="1"/>
    <col min="697" max="698" width="11.5" bestFit="1" customWidth="1"/>
    <col min="699" max="699" width="9.83203125" bestFit="1" customWidth="1"/>
    <col min="700" max="700" width="12.83203125" bestFit="1" customWidth="1"/>
    <col min="702" max="702" width="12.1640625" bestFit="1" customWidth="1"/>
    <col min="703" max="703" width="11.33203125" bestFit="1" customWidth="1"/>
  </cols>
  <sheetData>
    <row r="2" spans="2:16" ht="15" thickBot="1"/>
    <row r="3" spans="2:16" ht="19" thickBot="1">
      <c r="E3" s="115" t="s">
        <v>620</v>
      </c>
      <c r="F3" s="116"/>
      <c r="G3" s="117"/>
    </row>
    <row r="4" spans="2:16">
      <c r="B4" s="91" t="s">
        <v>608</v>
      </c>
      <c r="C4" t="s">
        <v>619</v>
      </c>
      <c r="I4" s="106"/>
      <c r="J4" s="106"/>
      <c r="K4" s="106"/>
      <c r="L4" s="106"/>
      <c r="M4" s="106"/>
      <c r="N4" s="106"/>
      <c r="O4" s="106"/>
      <c r="P4" s="106"/>
    </row>
    <row r="5" spans="2:16">
      <c r="B5" s="92" t="s">
        <v>60</v>
      </c>
      <c r="C5" s="99"/>
      <c r="I5" s="106"/>
      <c r="J5" s="106"/>
      <c r="K5" s="106"/>
      <c r="L5" s="106"/>
      <c r="M5" s="106"/>
      <c r="N5" s="106"/>
      <c r="O5" s="106"/>
      <c r="P5" s="106"/>
    </row>
    <row r="6" spans="2:16">
      <c r="B6" s="93" t="s">
        <v>105</v>
      </c>
      <c r="C6" s="99"/>
      <c r="I6" s="106"/>
      <c r="J6" s="106"/>
      <c r="K6" s="106"/>
      <c r="L6" s="106"/>
      <c r="M6" s="106"/>
      <c r="N6" s="106"/>
      <c r="O6" s="106"/>
      <c r="P6" s="106"/>
    </row>
    <row r="7" spans="2:16">
      <c r="B7" s="94" t="s">
        <v>611</v>
      </c>
      <c r="C7" s="99"/>
      <c r="I7" s="106"/>
      <c r="J7" s="106"/>
      <c r="K7" s="106"/>
      <c r="L7" s="106"/>
      <c r="M7" s="106"/>
      <c r="N7" s="106"/>
      <c r="O7" s="106"/>
      <c r="P7" s="106"/>
    </row>
    <row r="8" spans="2:16">
      <c r="B8" s="95" t="s">
        <v>11</v>
      </c>
      <c r="C8" s="99"/>
      <c r="I8" s="106"/>
      <c r="J8" s="106"/>
      <c r="K8" s="106"/>
      <c r="L8" s="106"/>
      <c r="M8" s="106"/>
      <c r="N8" s="106"/>
      <c r="O8" s="106"/>
      <c r="P8" s="106"/>
    </row>
    <row r="9" spans="2:16">
      <c r="B9" s="92" t="s">
        <v>364</v>
      </c>
      <c r="C9" s="99"/>
      <c r="I9" s="106"/>
      <c r="J9" s="106"/>
      <c r="K9" s="106"/>
      <c r="L9" s="106"/>
      <c r="M9" s="106"/>
      <c r="N9" s="106"/>
      <c r="O9" s="106"/>
      <c r="P9" s="106"/>
    </row>
    <row r="10" spans="2:16">
      <c r="B10" s="93" t="s">
        <v>105</v>
      </c>
      <c r="C10" s="99"/>
      <c r="I10" s="106"/>
      <c r="J10" s="106"/>
      <c r="K10" s="106"/>
      <c r="L10" s="106"/>
      <c r="M10" s="106"/>
      <c r="N10" s="106"/>
      <c r="O10" s="106"/>
      <c r="P10" s="106"/>
    </row>
    <row r="11" spans="2:16">
      <c r="B11" s="94" t="s">
        <v>611</v>
      </c>
      <c r="C11" s="99"/>
      <c r="I11" s="106"/>
      <c r="J11" s="106"/>
      <c r="K11" s="106"/>
      <c r="L11" s="106"/>
      <c r="M11" s="106"/>
      <c r="N11" s="106"/>
      <c r="O11" s="106"/>
      <c r="P11" s="106"/>
    </row>
    <row r="12" spans="2:16">
      <c r="B12" s="95" t="s">
        <v>363</v>
      </c>
      <c r="C12" s="99"/>
      <c r="I12" s="106"/>
      <c r="J12" s="106"/>
      <c r="K12" s="106"/>
      <c r="L12" s="106"/>
      <c r="M12" s="106"/>
      <c r="N12" s="106"/>
      <c r="O12" s="106"/>
      <c r="P12" s="106"/>
    </row>
    <row r="13" spans="2:16">
      <c r="B13" s="92" t="s">
        <v>328</v>
      </c>
      <c r="C13" s="99"/>
      <c r="I13" s="106"/>
      <c r="J13" s="106"/>
      <c r="K13" s="106"/>
      <c r="L13" s="106"/>
      <c r="M13" s="106"/>
      <c r="N13" s="106"/>
      <c r="O13" s="106"/>
      <c r="P13" s="106"/>
    </row>
    <row r="14" spans="2:16">
      <c r="B14" s="93" t="s">
        <v>105</v>
      </c>
      <c r="C14" s="99"/>
      <c r="I14" s="106"/>
      <c r="J14" s="106"/>
      <c r="K14" s="106"/>
      <c r="L14" s="106"/>
      <c r="M14" s="106"/>
      <c r="N14" s="106"/>
      <c r="O14" s="106"/>
      <c r="P14" s="106"/>
    </row>
    <row r="15" spans="2:16">
      <c r="B15" s="94" t="s">
        <v>611</v>
      </c>
      <c r="C15" s="99"/>
      <c r="I15" s="106"/>
      <c r="J15" s="106"/>
      <c r="K15" s="106"/>
      <c r="L15" s="106"/>
      <c r="M15" s="106"/>
      <c r="N15" s="106"/>
      <c r="O15" s="106"/>
      <c r="P15" s="106"/>
    </row>
    <row r="16" spans="2:16">
      <c r="B16" s="95" t="s">
        <v>327</v>
      </c>
      <c r="C16" s="99"/>
      <c r="I16" s="106"/>
      <c r="J16" s="106"/>
      <c r="K16" s="106"/>
      <c r="L16" s="106"/>
      <c r="M16" s="106"/>
      <c r="N16" s="106"/>
      <c r="O16" s="106"/>
      <c r="P16" s="106"/>
    </row>
    <row r="17" spans="2:16">
      <c r="B17" s="92" t="s">
        <v>411</v>
      </c>
      <c r="C17" s="99"/>
      <c r="I17" s="106"/>
      <c r="J17" s="106"/>
      <c r="K17" s="106"/>
      <c r="L17" s="106"/>
      <c r="M17" s="106"/>
      <c r="N17" s="106"/>
      <c r="O17" s="106"/>
      <c r="P17" s="106"/>
    </row>
    <row r="18" spans="2:16">
      <c r="B18" s="93" t="s">
        <v>105</v>
      </c>
      <c r="C18" s="99"/>
      <c r="I18" s="106"/>
      <c r="J18" s="106"/>
      <c r="K18" s="106"/>
      <c r="L18" s="106"/>
      <c r="M18" s="106"/>
      <c r="N18" s="106"/>
      <c r="O18" s="106"/>
      <c r="P18" s="106"/>
    </row>
    <row r="19" spans="2:16">
      <c r="B19" s="94" t="s">
        <v>611</v>
      </c>
      <c r="C19" s="99"/>
      <c r="I19" s="106"/>
      <c r="J19" s="106"/>
      <c r="K19" s="106"/>
      <c r="L19" s="106"/>
      <c r="M19" s="106"/>
      <c r="N19" s="106"/>
      <c r="O19" s="106"/>
      <c r="P19" s="106"/>
    </row>
    <row r="20" spans="2:16">
      <c r="B20" s="95" t="s">
        <v>410</v>
      </c>
      <c r="C20" s="99"/>
      <c r="I20" s="106"/>
      <c r="J20" s="106"/>
      <c r="K20" s="106"/>
      <c r="L20" s="106"/>
      <c r="M20" s="106"/>
      <c r="N20" s="106"/>
      <c r="O20" s="106"/>
      <c r="P20" s="106"/>
    </row>
    <row r="21" spans="2:16">
      <c r="B21" s="92" t="s">
        <v>129</v>
      </c>
      <c r="C21" s="99">
        <v>259058</v>
      </c>
      <c r="I21" s="106"/>
      <c r="J21" s="106"/>
      <c r="K21" s="106"/>
      <c r="L21" s="106"/>
      <c r="M21" s="106"/>
      <c r="N21" s="106"/>
      <c r="O21" s="106"/>
      <c r="P21" s="106"/>
    </row>
    <row r="22" spans="2:16">
      <c r="B22" s="93" t="s">
        <v>107</v>
      </c>
      <c r="C22" s="99">
        <v>259058</v>
      </c>
      <c r="I22" s="106"/>
      <c r="J22" s="106"/>
      <c r="K22" s="106"/>
      <c r="L22" s="106"/>
      <c r="M22" s="106"/>
      <c r="N22" s="106"/>
      <c r="O22" s="106"/>
      <c r="P22" s="106"/>
    </row>
    <row r="23" spans="2:16">
      <c r="B23" s="94" t="s">
        <v>610</v>
      </c>
      <c r="C23" s="99">
        <v>259058</v>
      </c>
      <c r="I23" s="106"/>
      <c r="J23" s="106"/>
      <c r="K23" s="106"/>
      <c r="L23" s="106"/>
      <c r="M23" s="106"/>
      <c r="N23" s="106"/>
      <c r="O23" s="106"/>
      <c r="P23" s="106"/>
    </row>
    <row r="24" spans="2:16">
      <c r="B24" s="95" t="s">
        <v>130</v>
      </c>
      <c r="C24" s="99">
        <v>259058</v>
      </c>
      <c r="I24" s="106"/>
      <c r="J24" s="106"/>
      <c r="K24" s="106"/>
      <c r="L24" s="106"/>
      <c r="M24" s="106"/>
      <c r="N24" s="106"/>
      <c r="O24" s="106"/>
      <c r="P24" s="106"/>
    </row>
    <row r="25" spans="2:16">
      <c r="B25" s="92" t="s">
        <v>550</v>
      </c>
      <c r="C25" s="99"/>
      <c r="I25" s="106"/>
      <c r="J25" s="106"/>
      <c r="K25" s="106"/>
      <c r="L25" s="106"/>
      <c r="M25" s="106"/>
      <c r="N25" s="106"/>
      <c r="O25" s="106"/>
      <c r="P25" s="106"/>
    </row>
    <row r="26" spans="2:16" ht="15" thickBot="1">
      <c r="B26" s="93" t="s">
        <v>105</v>
      </c>
      <c r="C26" s="99"/>
      <c r="I26" s="106"/>
      <c r="J26" s="106"/>
      <c r="K26" s="106"/>
      <c r="L26" s="106"/>
      <c r="M26" s="106"/>
      <c r="N26" s="106"/>
      <c r="O26" s="106"/>
      <c r="P26" s="106"/>
    </row>
    <row r="27" spans="2:16" ht="19" thickBot="1">
      <c r="B27" s="94" t="s">
        <v>611</v>
      </c>
      <c r="C27" s="99"/>
      <c r="E27" s="115" t="s">
        <v>621</v>
      </c>
      <c r="F27" s="116"/>
      <c r="G27" s="117"/>
      <c r="I27" s="106"/>
      <c r="J27" s="106"/>
      <c r="K27" s="106"/>
      <c r="L27" s="106"/>
      <c r="M27" s="106"/>
      <c r="N27" s="106"/>
      <c r="O27" s="106"/>
      <c r="P27" s="106"/>
    </row>
    <row r="28" spans="2:16">
      <c r="B28" s="95" t="s">
        <v>549</v>
      </c>
      <c r="C28" s="99"/>
      <c r="I28" s="106"/>
      <c r="J28" s="106"/>
      <c r="K28" s="106"/>
      <c r="L28" s="106"/>
      <c r="M28" s="106"/>
      <c r="N28" s="106"/>
      <c r="O28" s="106"/>
      <c r="P28" s="106"/>
    </row>
    <row r="29" spans="2:16">
      <c r="B29" s="92" t="s">
        <v>330</v>
      </c>
      <c r="C29" s="99"/>
      <c r="I29" s="106"/>
      <c r="J29" s="106"/>
      <c r="K29" s="106"/>
      <c r="L29" s="106"/>
      <c r="M29" s="106"/>
      <c r="N29" s="106"/>
      <c r="O29" s="106"/>
      <c r="P29" s="106"/>
    </row>
    <row r="30" spans="2:16">
      <c r="B30" s="93" t="s">
        <v>105</v>
      </c>
      <c r="C30" s="99"/>
      <c r="I30" s="106"/>
      <c r="J30" s="106"/>
      <c r="K30" s="106"/>
      <c r="L30" s="106"/>
      <c r="M30" s="106"/>
      <c r="N30" s="106"/>
      <c r="O30" s="106"/>
      <c r="P30" s="106"/>
    </row>
    <row r="31" spans="2:16">
      <c r="B31" s="94" t="s">
        <v>611</v>
      </c>
      <c r="C31" s="99"/>
      <c r="I31" s="106"/>
      <c r="J31" s="106"/>
      <c r="K31" s="106"/>
      <c r="L31" s="106"/>
      <c r="M31" s="106"/>
      <c r="N31" s="106"/>
      <c r="O31" s="106"/>
      <c r="P31" s="106"/>
    </row>
    <row r="32" spans="2:16">
      <c r="B32" s="95" t="s">
        <v>329</v>
      </c>
      <c r="C32" s="99"/>
      <c r="I32" s="106"/>
      <c r="J32" s="106"/>
      <c r="K32" s="106"/>
      <c r="L32" s="106"/>
      <c r="M32" s="106"/>
      <c r="N32" s="106"/>
      <c r="O32" s="106"/>
      <c r="P32" s="106"/>
    </row>
    <row r="33" spans="2:16">
      <c r="B33" s="92" t="s">
        <v>321</v>
      </c>
      <c r="C33" s="99"/>
      <c r="I33" s="106"/>
      <c r="J33" s="106"/>
      <c r="K33" s="106"/>
      <c r="L33" s="106"/>
      <c r="M33" s="106"/>
      <c r="N33" s="106"/>
      <c r="O33" s="106"/>
      <c r="P33" s="106"/>
    </row>
    <row r="34" spans="2:16">
      <c r="B34" s="93" t="s">
        <v>105</v>
      </c>
      <c r="C34" s="99"/>
      <c r="I34" s="106"/>
      <c r="J34" s="106"/>
      <c r="K34" s="106"/>
      <c r="L34" s="106"/>
      <c r="M34" s="106"/>
      <c r="N34" s="106"/>
      <c r="O34" s="106"/>
      <c r="P34" s="106"/>
    </row>
    <row r="35" spans="2:16">
      <c r="B35" s="94" t="s">
        <v>611</v>
      </c>
      <c r="C35" s="99"/>
      <c r="I35" s="106"/>
      <c r="J35" s="106"/>
      <c r="K35" s="106"/>
      <c r="L35" s="106"/>
      <c r="M35" s="106"/>
      <c r="N35" s="106"/>
      <c r="O35" s="106"/>
      <c r="P35" s="106"/>
    </row>
    <row r="36" spans="2:16">
      <c r="B36" s="95" t="s">
        <v>320</v>
      </c>
      <c r="C36" s="99"/>
      <c r="I36" s="106"/>
      <c r="J36" s="106"/>
      <c r="K36" s="106"/>
      <c r="L36" s="106"/>
      <c r="M36" s="106"/>
      <c r="N36" s="106"/>
      <c r="O36" s="106"/>
      <c r="P36" s="106"/>
    </row>
    <row r="37" spans="2:16">
      <c r="B37" s="92" t="s">
        <v>268</v>
      </c>
      <c r="C37" s="99">
        <v>1900</v>
      </c>
      <c r="I37" s="106"/>
      <c r="J37" s="106"/>
      <c r="K37" s="106"/>
      <c r="L37" s="106"/>
      <c r="M37" s="106"/>
      <c r="N37" s="106"/>
      <c r="O37" s="106"/>
      <c r="P37" s="106"/>
    </row>
    <row r="38" spans="2:16">
      <c r="B38" s="93" t="s">
        <v>105</v>
      </c>
      <c r="C38" s="99">
        <v>1900</v>
      </c>
      <c r="I38" s="106"/>
      <c r="J38" s="106"/>
      <c r="K38" s="106"/>
      <c r="L38" s="106"/>
      <c r="M38" s="106"/>
      <c r="N38" s="106"/>
      <c r="O38" s="106"/>
      <c r="P38" s="106"/>
    </row>
    <row r="39" spans="2:16">
      <c r="B39" s="94" t="s">
        <v>611</v>
      </c>
      <c r="C39" s="99">
        <v>1900</v>
      </c>
      <c r="I39" s="106"/>
      <c r="J39" s="106"/>
      <c r="K39" s="106"/>
      <c r="L39" s="106"/>
      <c r="M39" s="106"/>
      <c r="N39" s="106"/>
      <c r="O39" s="106"/>
      <c r="P39" s="106"/>
    </row>
    <row r="40" spans="2:16">
      <c r="B40" s="95" t="s">
        <v>607</v>
      </c>
      <c r="C40" s="99">
        <v>1900</v>
      </c>
      <c r="I40" s="106"/>
      <c r="J40" s="106"/>
      <c r="K40" s="106"/>
      <c r="L40" s="106"/>
      <c r="M40" s="106"/>
      <c r="N40" s="106"/>
      <c r="O40" s="106"/>
      <c r="P40" s="106"/>
    </row>
    <row r="41" spans="2:16">
      <c r="B41" s="92" t="s">
        <v>288</v>
      </c>
      <c r="C41" s="99">
        <v>322034</v>
      </c>
      <c r="I41" s="106"/>
      <c r="J41" s="106"/>
      <c r="K41" s="106"/>
      <c r="L41" s="106"/>
      <c r="M41" s="106"/>
      <c r="N41" s="106"/>
      <c r="O41" s="106"/>
      <c r="P41" s="106"/>
    </row>
    <row r="42" spans="2:16">
      <c r="B42" s="93" t="s">
        <v>106</v>
      </c>
      <c r="C42" s="99">
        <v>322034</v>
      </c>
      <c r="I42" s="106"/>
      <c r="J42" s="106"/>
      <c r="K42" s="106"/>
      <c r="L42" s="106"/>
      <c r="M42" s="106"/>
      <c r="N42" s="106"/>
      <c r="O42" s="106"/>
      <c r="P42" s="106"/>
    </row>
    <row r="43" spans="2:16">
      <c r="B43" s="94" t="s">
        <v>613</v>
      </c>
      <c r="C43" s="99">
        <v>322034</v>
      </c>
      <c r="I43" s="106"/>
      <c r="J43" s="106"/>
      <c r="K43" s="106"/>
      <c r="L43" s="106"/>
      <c r="M43" s="106"/>
      <c r="N43" s="106"/>
      <c r="O43" s="106"/>
      <c r="P43" s="106"/>
    </row>
    <row r="44" spans="2:16">
      <c r="B44" s="95" t="s">
        <v>287</v>
      </c>
      <c r="C44" s="99">
        <v>239662</v>
      </c>
      <c r="I44" s="106"/>
      <c r="J44" s="106"/>
      <c r="K44" s="106"/>
      <c r="L44" s="106"/>
      <c r="M44" s="106"/>
      <c r="N44" s="106"/>
      <c r="O44" s="106"/>
      <c r="P44" s="106"/>
    </row>
    <row r="45" spans="2:16">
      <c r="B45" s="95" t="s">
        <v>289</v>
      </c>
      <c r="C45" s="99">
        <v>66020</v>
      </c>
      <c r="I45" s="106"/>
      <c r="J45" s="106"/>
      <c r="K45" s="106"/>
      <c r="L45" s="106"/>
      <c r="M45" s="106"/>
      <c r="N45" s="106"/>
      <c r="O45" s="106"/>
      <c r="P45" s="106"/>
    </row>
    <row r="46" spans="2:16">
      <c r="B46" s="95" t="s">
        <v>418</v>
      </c>
      <c r="C46" s="99">
        <v>12302</v>
      </c>
      <c r="I46" s="106"/>
      <c r="J46" s="106"/>
      <c r="K46" s="106"/>
      <c r="L46" s="106"/>
      <c r="M46" s="106"/>
      <c r="N46" s="106"/>
      <c r="O46" s="106"/>
      <c r="P46" s="106"/>
    </row>
    <row r="47" spans="2:16">
      <c r="B47" s="95" t="s">
        <v>450</v>
      </c>
      <c r="C47" s="99">
        <v>4050</v>
      </c>
      <c r="I47" s="106"/>
      <c r="J47" s="106"/>
      <c r="K47" s="106"/>
      <c r="L47" s="106"/>
      <c r="M47" s="106"/>
      <c r="N47" s="106"/>
      <c r="O47" s="106"/>
      <c r="P47" s="106"/>
    </row>
    <row r="48" spans="2:16">
      <c r="B48" s="92" t="s">
        <v>511</v>
      </c>
      <c r="C48" s="99">
        <v>259427</v>
      </c>
      <c r="I48" s="106"/>
      <c r="J48" s="106"/>
      <c r="K48" s="106"/>
      <c r="L48" s="106"/>
      <c r="M48" s="106"/>
      <c r="N48" s="106"/>
      <c r="O48" s="106"/>
      <c r="P48" s="106"/>
    </row>
    <row r="49" spans="2:16">
      <c r="B49" s="93" t="s">
        <v>109</v>
      </c>
      <c r="C49" s="99">
        <v>259427</v>
      </c>
      <c r="I49" s="106"/>
      <c r="J49" s="106"/>
      <c r="K49" s="106"/>
      <c r="L49" s="106"/>
      <c r="M49" s="106"/>
      <c r="N49" s="106"/>
      <c r="O49" s="106"/>
      <c r="P49" s="106"/>
    </row>
    <row r="50" spans="2:16" ht="15" thickBot="1">
      <c r="B50" s="94" t="s">
        <v>612</v>
      </c>
      <c r="C50" s="99">
        <v>259427</v>
      </c>
      <c r="I50" s="106"/>
      <c r="J50" s="106"/>
      <c r="K50" s="106"/>
      <c r="L50" s="106"/>
      <c r="M50" s="106"/>
      <c r="N50" s="106"/>
      <c r="O50" s="106"/>
      <c r="P50" s="106"/>
    </row>
    <row r="51" spans="2:16" ht="19" thickBot="1">
      <c r="B51" s="95" t="s">
        <v>510</v>
      </c>
      <c r="C51" s="99">
        <v>259427</v>
      </c>
      <c r="E51" s="115" t="s">
        <v>622</v>
      </c>
      <c r="F51" s="116"/>
      <c r="G51" s="117"/>
      <c r="I51" s="106"/>
      <c r="J51" s="106"/>
      <c r="K51" s="106"/>
      <c r="L51" s="106"/>
      <c r="M51" s="106"/>
      <c r="N51" s="106"/>
      <c r="O51" s="106"/>
      <c r="P51" s="106"/>
    </row>
    <row r="52" spans="2:16">
      <c r="B52" s="92" t="s">
        <v>57</v>
      </c>
      <c r="C52" s="99"/>
      <c r="I52" s="106"/>
      <c r="J52" s="106"/>
      <c r="K52" s="106"/>
      <c r="L52" s="106"/>
      <c r="M52" s="106"/>
      <c r="N52" s="106"/>
      <c r="O52" s="106"/>
      <c r="P52" s="106"/>
    </row>
    <row r="53" spans="2:16">
      <c r="B53" s="93" t="s">
        <v>105</v>
      </c>
      <c r="C53" s="99"/>
      <c r="I53" s="107">
        <f ca="1">'Fleet Rankings'!B5</f>
        <v>41133</v>
      </c>
      <c r="J53" s="107">
        <f ca="1">'Fleet Rankings'!B5-30</f>
        <v>41103</v>
      </c>
      <c r="K53" s="108">
        <f ca="1">SUMPRODUCT((Table1[Last Active Date]&lt;='Tables Graphs'!I53)*(Table1[Last Active Date]&gt;='Tables Graphs'!J53))</f>
        <v>195</v>
      </c>
      <c r="L53" s="108" t="s">
        <v>623</v>
      </c>
      <c r="M53" s="106"/>
      <c r="N53" s="106"/>
      <c r="O53" s="106"/>
      <c r="P53" s="106"/>
    </row>
    <row r="54" spans="2:16">
      <c r="B54" s="94" t="s">
        <v>611</v>
      </c>
      <c r="C54" s="99"/>
      <c r="I54" s="107">
        <f ca="1">I53-31</f>
        <v>41102</v>
      </c>
      <c r="J54" s="107">
        <f ca="1">I53-121</f>
        <v>41012</v>
      </c>
      <c r="K54" s="108">
        <f ca="1">SUMPRODUCT((Table1[Last Active Date]&lt;='Tables Graphs'!I54)*(Table1[Last Active Date]&gt;='Tables Graphs'!J54))</f>
        <v>86</v>
      </c>
      <c r="L54" s="108" t="s">
        <v>624</v>
      </c>
      <c r="M54" s="106"/>
      <c r="N54" s="106"/>
      <c r="O54" s="106"/>
      <c r="P54" s="106"/>
    </row>
    <row r="55" spans="2:16">
      <c r="B55" s="95" t="s">
        <v>9</v>
      </c>
      <c r="C55" s="99"/>
      <c r="I55" s="107">
        <f ca="1">I53-122</f>
        <v>41011</v>
      </c>
      <c r="J55" s="107">
        <f ca="1">I53-180</f>
        <v>40953</v>
      </c>
      <c r="K55" s="108">
        <f ca="1">SUMPRODUCT((Table1[Last Active Date]&lt;='Tables Graphs'!I55)*(Table1[Last Active Date]&gt;='Tables Graphs'!J55))</f>
        <v>46</v>
      </c>
      <c r="L55" s="108" t="s">
        <v>625</v>
      </c>
      <c r="M55" s="106"/>
      <c r="N55" s="106"/>
      <c r="O55" s="106"/>
      <c r="P55" s="106"/>
    </row>
    <row r="56" spans="2:16">
      <c r="B56" s="92" t="s">
        <v>446</v>
      </c>
      <c r="C56" s="99"/>
      <c r="I56" s="107">
        <f ca="1">I53-181</f>
        <v>40952</v>
      </c>
      <c r="J56" s="107">
        <f ca="1">I53-1000</f>
        <v>40133</v>
      </c>
      <c r="K56" s="108">
        <f ca="1">SUMPRODUCT((Table1[Last Active Date]&lt;='Tables Graphs'!I56)*(Table1[Last Active Date]&gt;='Tables Graphs'!J56))</f>
        <v>0</v>
      </c>
      <c r="L56" s="108" t="s">
        <v>626</v>
      </c>
      <c r="M56" s="106"/>
      <c r="N56" s="106"/>
      <c r="O56" s="106"/>
      <c r="P56" s="106"/>
    </row>
    <row r="57" spans="2:16">
      <c r="B57" s="93" t="s">
        <v>105</v>
      </c>
      <c r="C57" s="99"/>
      <c r="I57" s="106"/>
      <c r="J57" s="106"/>
      <c r="K57" s="106"/>
      <c r="L57" s="106"/>
      <c r="M57" s="106"/>
      <c r="N57" s="106"/>
      <c r="O57" s="106"/>
      <c r="P57" s="106"/>
    </row>
    <row r="58" spans="2:16">
      <c r="B58" s="94" t="s">
        <v>611</v>
      </c>
      <c r="C58" s="99"/>
      <c r="I58" s="106"/>
      <c r="J58" s="106"/>
      <c r="K58" s="106"/>
      <c r="L58" s="106"/>
      <c r="M58" s="106"/>
      <c r="N58" s="106"/>
      <c r="O58" s="106"/>
      <c r="P58" s="106"/>
    </row>
    <row r="59" spans="2:16">
      <c r="B59" s="95" t="s">
        <v>445</v>
      </c>
      <c r="C59" s="99"/>
      <c r="I59" s="106"/>
      <c r="J59" s="106"/>
      <c r="K59" s="106"/>
      <c r="L59" s="106"/>
      <c r="M59" s="106"/>
      <c r="N59" s="106"/>
      <c r="O59" s="106"/>
      <c r="P59" s="106"/>
    </row>
    <row r="60" spans="2:16">
      <c r="B60" s="92" t="s">
        <v>491</v>
      </c>
      <c r="C60" s="99"/>
      <c r="I60" s="106"/>
      <c r="J60" s="106"/>
      <c r="K60" s="106"/>
      <c r="L60" s="106"/>
      <c r="M60" s="106"/>
      <c r="N60" s="106"/>
      <c r="O60" s="106"/>
      <c r="P60" s="106"/>
    </row>
    <row r="61" spans="2:16">
      <c r="B61" s="93" t="s">
        <v>105</v>
      </c>
      <c r="C61" s="99"/>
      <c r="I61" s="106"/>
      <c r="J61" s="106"/>
      <c r="K61" s="106"/>
      <c r="L61" s="106"/>
      <c r="M61" s="106"/>
      <c r="N61" s="106"/>
      <c r="O61" s="106"/>
      <c r="P61" s="106"/>
    </row>
    <row r="62" spans="2:16">
      <c r="B62" s="94" t="s">
        <v>611</v>
      </c>
      <c r="C62" s="99"/>
      <c r="I62" s="106"/>
      <c r="J62" s="106"/>
      <c r="K62" s="106"/>
      <c r="L62" s="106"/>
      <c r="M62" s="106"/>
      <c r="N62" s="106"/>
      <c r="O62" s="106"/>
      <c r="P62" s="106"/>
    </row>
    <row r="63" spans="2:16">
      <c r="B63" s="95" t="s">
        <v>490</v>
      </c>
      <c r="C63" s="99"/>
      <c r="I63" s="106"/>
      <c r="J63" s="106"/>
      <c r="K63" s="106"/>
      <c r="L63" s="106"/>
      <c r="M63" s="106"/>
      <c r="N63" s="106"/>
      <c r="O63" s="106"/>
      <c r="P63" s="106"/>
    </row>
    <row r="64" spans="2:16">
      <c r="B64" s="92" t="s">
        <v>295</v>
      </c>
      <c r="C64" s="99"/>
      <c r="I64" s="106"/>
      <c r="J64" s="106"/>
      <c r="K64" s="106"/>
      <c r="L64" s="106"/>
      <c r="M64" s="106"/>
      <c r="N64" s="106"/>
      <c r="O64" s="106"/>
      <c r="P64" s="106"/>
    </row>
    <row r="65" spans="2:16">
      <c r="B65" s="93" t="s">
        <v>105</v>
      </c>
      <c r="C65" s="99"/>
      <c r="I65" s="106"/>
      <c r="J65" s="106"/>
      <c r="K65" s="106"/>
      <c r="L65" s="106"/>
      <c r="M65" s="106"/>
      <c r="N65" s="106"/>
      <c r="O65" s="106"/>
      <c r="P65" s="106"/>
    </row>
    <row r="66" spans="2:16">
      <c r="B66" s="94" t="s">
        <v>611</v>
      </c>
      <c r="C66" s="99"/>
      <c r="I66" s="106"/>
      <c r="J66" s="106"/>
      <c r="K66" s="106"/>
      <c r="L66" s="106"/>
      <c r="M66" s="106"/>
      <c r="N66" s="106"/>
      <c r="O66" s="106"/>
      <c r="P66" s="106"/>
    </row>
    <row r="67" spans="2:16">
      <c r="B67" s="95" t="s">
        <v>294</v>
      </c>
      <c r="C67" s="99"/>
      <c r="I67" s="106"/>
      <c r="J67" s="106"/>
      <c r="K67" s="106"/>
      <c r="L67" s="106"/>
      <c r="M67" s="106"/>
      <c r="N67" s="106"/>
      <c r="O67" s="106"/>
      <c r="P67" s="106"/>
    </row>
    <row r="68" spans="2:16">
      <c r="B68" s="95" t="s">
        <v>414</v>
      </c>
      <c r="C68" s="99"/>
      <c r="I68" s="106"/>
      <c r="J68" s="106"/>
      <c r="K68" s="106"/>
      <c r="L68" s="106"/>
      <c r="M68" s="106"/>
      <c r="N68" s="106"/>
      <c r="O68" s="106"/>
      <c r="P68" s="106"/>
    </row>
    <row r="69" spans="2:16">
      <c r="B69" s="95" t="s">
        <v>431</v>
      </c>
      <c r="C69" s="99"/>
      <c r="I69" s="106"/>
      <c r="J69" s="106"/>
      <c r="K69" s="106"/>
      <c r="L69" s="106"/>
      <c r="M69" s="106"/>
      <c r="N69" s="106"/>
      <c r="O69" s="106"/>
      <c r="P69" s="106"/>
    </row>
    <row r="70" spans="2:16">
      <c r="B70" s="92" t="s">
        <v>583</v>
      </c>
      <c r="C70" s="99"/>
      <c r="I70" s="106"/>
      <c r="J70" s="106"/>
      <c r="K70" s="106"/>
      <c r="L70" s="106"/>
      <c r="M70" s="106"/>
      <c r="N70" s="106"/>
      <c r="O70" s="106"/>
      <c r="P70" s="106"/>
    </row>
    <row r="71" spans="2:16">
      <c r="B71" s="93" t="s">
        <v>105</v>
      </c>
      <c r="C71" s="99"/>
      <c r="I71" s="106"/>
      <c r="J71" s="106"/>
      <c r="K71" s="106"/>
      <c r="L71" s="106"/>
      <c r="M71" s="106"/>
      <c r="N71" s="106"/>
      <c r="O71" s="106"/>
      <c r="P71" s="106"/>
    </row>
    <row r="72" spans="2:16">
      <c r="B72" s="94" t="s">
        <v>611</v>
      </c>
      <c r="C72" s="99"/>
      <c r="I72" s="106"/>
      <c r="J72" s="106"/>
      <c r="K72" s="106"/>
      <c r="L72" s="106"/>
      <c r="M72" s="106"/>
      <c r="N72" s="106"/>
      <c r="O72" s="106"/>
      <c r="P72" s="106"/>
    </row>
    <row r="73" spans="2:16">
      <c r="B73" s="95" t="s">
        <v>582</v>
      </c>
      <c r="C73" s="99"/>
      <c r="I73" s="106"/>
      <c r="J73" s="106"/>
      <c r="K73" s="106"/>
      <c r="L73" s="106"/>
      <c r="M73" s="106"/>
      <c r="N73" s="106"/>
      <c r="O73" s="106"/>
      <c r="P73" s="106"/>
    </row>
    <row r="74" spans="2:16">
      <c r="B74" s="92" t="s">
        <v>470</v>
      </c>
      <c r="C74" s="99">
        <v>2550</v>
      </c>
      <c r="I74" s="106"/>
      <c r="J74" s="106"/>
      <c r="K74" s="106"/>
      <c r="L74" s="106"/>
      <c r="M74" s="106"/>
      <c r="N74" s="106"/>
      <c r="O74" s="106"/>
      <c r="P74" s="106"/>
    </row>
    <row r="75" spans="2:16" ht="15" thickBot="1">
      <c r="B75" s="93" t="s">
        <v>105</v>
      </c>
      <c r="C75" s="99">
        <v>2550</v>
      </c>
      <c r="I75" s="106"/>
      <c r="J75" s="106"/>
      <c r="K75" s="106"/>
      <c r="L75" s="106"/>
      <c r="M75" s="106"/>
      <c r="N75" s="106"/>
      <c r="O75" s="106"/>
      <c r="P75" s="106"/>
    </row>
    <row r="76" spans="2:16" ht="19" thickBot="1">
      <c r="B76" s="94" t="s">
        <v>611</v>
      </c>
      <c r="C76" s="99">
        <v>2550</v>
      </c>
      <c r="E76" s="115" t="s">
        <v>632</v>
      </c>
      <c r="F76" s="116"/>
      <c r="G76" s="117"/>
      <c r="I76" s="106"/>
      <c r="J76" s="106"/>
      <c r="K76" s="106"/>
      <c r="L76" s="106"/>
      <c r="M76" s="106"/>
      <c r="N76" s="106"/>
      <c r="O76" s="106"/>
      <c r="P76" s="106"/>
    </row>
    <row r="77" spans="2:16">
      <c r="B77" s="95" t="s">
        <v>469</v>
      </c>
      <c r="C77" s="99">
        <v>2550</v>
      </c>
      <c r="I77" s="106"/>
      <c r="J77" s="106"/>
      <c r="K77" s="106"/>
      <c r="L77" s="106"/>
      <c r="M77" s="106"/>
      <c r="N77" s="106"/>
      <c r="O77" s="106"/>
      <c r="P77" s="106"/>
    </row>
    <row r="78" spans="2:16">
      <c r="B78" s="92" t="s">
        <v>319</v>
      </c>
      <c r="C78" s="99"/>
      <c r="I78" s="106"/>
      <c r="J78" s="106"/>
      <c r="K78" s="106"/>
      <c r="L78" s="106"/>
      <c r="M78" s="106"/>
      <c r="N78" s="106"/>
      <c r="O78" s="106"/>
      <c r="P78" s="106"/>
    </row>
    <row r="79" spans="2:16">
      <c r="B79" s="93" t="s">
        <v>105</v>
      </c>
      <c r="C79" s="99"/>
      <c r="I79" s="106"/>
      <c r="J79" s="106"/>
      <c r="K79" s="106"/>
      <c r="L79" s="106"/>
      <c r="M79" s="106"/>
      <c r="N79" s="106"/>
      <c r="O79" s="106"/>
      <c r="P79" s="106"/>
    </row>
    <row r="80" spans="2:16">
      <c r="B80" s="94" t="s">
        <v>611</v>
      </c>
      <c r="C80" s="99"/>
      <c r="I80" s="106"/>
      <c r="J80" s="106"/>
      <c r="K80" s="106"/>
      <c r="L80" s="106"/>
      <c r="M80" s="106"/>
      <c r="N80" s="106"/>
      <c r="O80" s="106"/>
      <c r="P80" s="106"/>
    </row>
    <row r="81" spans="2:16">
      <c r="B81" s="95" t="s">
        <v>318</v>
      </c>
      <c r="C81" s="99"/>
      <c r="I81" s="106"/>
      <c r="J81" s="106"/>
      <c r="K81" s="106"/>
      <c r="L81" s="106"/>
      <c r="M81" s="106"/>
      <c r="N81" s="106"/>
      <c r="O81" s="106"/>
      <c r="P81" s="106"/>
    </row>
    <row r="82" spans="2:16">
      <c r="B82" s="92" t="s">
        <v>75</v>
      </c>
      <c r="C82" s="99"/>
      <c r="I82" s="106"/>
      <c r="J82" s="106"/>
      <c r="K82" s="106"/>
      <c r="L82" s="106"/>
      <c r="M82" s="106"/>
      <c r="N82" s="106"/>
      <c r="O82" s="106"/>
      <c r="P82" s="106"/>
    </row>
    <row r="83" spans="2:16">
      <c r="B83" s="93" t="s">
        <v>105</v>
      </c>
      <c r="C83" s="99"/>
      <c r="I83" s="106"/>
      <c r="J83" s="106"/>
      <c r="K83" s="106"/>
      <c r="L83" s="106"/>
      <c r="M83" s="106"/>
      <c r="N83" s="106"/>
      <c r="O83" s="106"/>
      <c r="P83" s="106"/>
    </row>
    <row r="84" spans="2:16">
      <c r="B84" s="94" t="s">
        <v>611</v>
      </c>
      <c r="C84" s="99"/>
      <c r="I84" s="106"/>
      <c r="J84" s="106"/>
      <c r="K84" s="106"/>
      <c r="L84" s="106"/>
      <c r="M84" s="106"/>
      <c r="N84" s="106"/>
      <c r="O84" s="106"/>
      <c r="P84" s="106"/>
    </row>
    <row r="85" spans="2:16">
      <c r="B85" s="95" t="s">
        <v>29</v>
      </c>
      <c r="C85" s="99"/>
      <c r="I85" s="109">
        <f>1-I86</f>
        <v>0.31192660550458717</v>
      </c>
      <c r="J85" s="106"/>
      <c r="K85" s="106"/>
      <c r="L85" s="106"/>
      <c r="M85" s="106"/>
      <c r="N85" s="106"/>
      <c r="O85" s="106"/>
      <c r="P85" s="106"/>
    </row>
    <row r="86" spans="2:16">
      <c r="B86" s="92" t="s">
        <v>140</v>
      </c>
      <c r="C86" s="99"/>
      <c r="I86" s="109">
        <f>'Fleet Rankings'!K3/'Fleet Rankings'!J3</f>
        <v>0.68807339449541283</v>
      </c>
      <c r="J86" s="106"/>
      <c r="K86" s="106"/>
      <c r="L86" s="106"/>
      <c r="M86" s="106"/>
      <c r="N86" s="106"/>
      <c r="O86" s="106"/>
      <c r="P86" s="106"/>
    </row>
    <row r="87" spans="2:16">
      <c r="B87" s="93" t="s">
        <v>105</v>
      </c>
      <c r="C87" s="99"/>
      <c r="I87" s="106"/>
      <c r="J87" s="106"/>
      <c r="K87" s="106"/>
      <c r="L87" s="106"/>
      <c r="M87" s="106"/>
      <c r="N87" s="106"/>
      <c r="O87" s="106"/>
      <c r="P87" s="106"/>
    </row>
    <row r="88" spans="2:16">
      <c r="B88" s="94" t="s">
        <v>611</v>
      </c>
      <c r="C88" s="99"/>
      <c r="I88" s="106"/>
      <c r="J88" s="106"/>
      <c r="K88" s="106"/>
      <c r="L88" s="106"/>
      <c r="M88" s="106"/>
      <c r="N88" s="106"/>
      <c r="O88" s="106"/>
      <c r="P88" s="106"/>
    </row>
    <row r="89" spans="2:16">
      <c r="B89" s="95" t="s">
        <v>141</v>
      </c>
      <c r="C89" s="99"/>
      <c r="I89" s="106"/>
      <c r="J89" s="106"/>
      <c r="K89" s="106"/>
      <c r="L89" s="106"/>
      <c r="M89" s="106"/>
      <c r="N89" s="106"/>
      <c r="O89" s="106"/>
      <c r="P89" s="106"/>
    </row>
    <row r="90" spans="2:16">
      <c r="B90" s="95" t="s">
        <v>179</v>
      </c>
      <c r="C90" s="99"/>
      <c r="I90" s="106"/>
      <c r="J90" s="106"/>
      <c r="K90" s="106"/>
      <c r="L90" s="106"/>
      <c r="M90" s="106"/>
      <c r="N90" s="106"/>
      <c r="O90" s="106"/>
      <c r="P90" s="106"/>
    </row>
    <row r="91" spans="2:16">
      <c r="B91" s="92" t="s">
        <v>21</v>
      </c>
      <c r="C91" s="99"/>
      <c r="I91" s="106"/>
      <c r="J91" s="106"/>
      <c r="K91" s="106"/>
      <c r="L91" s="106"/>
      <c r="M91" s="106"/>
      <c r="N91" s="106"/>
      <c r="O91" s="106"/>
      <c r="P91" s="106"/>
    </row>
    <row r="92" spans="2:16">
      <c r="B92" s="93" t="s">
        <v>105</v>
      </c>
      <c r="C92" s="99"/>
      <c r="I92" s="106"/>
      <c r="J92" s="106"/>
      <c r="K92" s="106"/>
      <c r="L92" s="106"/>
      <c r="M92" s="106"/>
      <c r="N92" s="106"/>
      <c r="O92" s="106"/>
      <c r="P92" s="106"/>
    </row>
    <row r="93" spans="2:16">
      <c r="B93" s="94" t="s">
        <v>611</v>
      </c>
      <c r="C93" s="99"/>
      <c r="I93" s="106"/>
      <c r="J93" s="106"/>
      <c r="K93" s="106"/>
      <c r="L93" s="106"/>
      <c r="M93" s="106"/>
      <c r="N93" s="106"/>
      <c r="O93" s="106"/>
      <c r="P93" s="106"/>
    </row>
    <row r="94" spans="2:16">
      <c r="B94" s="95" t="s">
        <v>21</v>
      </c>
      <c r="C94" s="99"/>
      <c r="I94" s="106"/>
      <c r="J94" s="106"/>
      <c r="K94" s="106"/>
      <c r="L94" s="106"/>
      <c r="M94" s="106"/>
      <c r="N94" s="106"/>
      <c r="O94" s="106"/>
      <c r="P94" s="106"/>
    </row>
    <row r="95" spans="2:16">
      <c r="B95" s="92" t="s">
        <v>156</v>
      </c>
      <c r="C95" s="99">
        <v>64792</v>
      </c>
      <c r="I95" s="106"/>
      <c r="J95" s="106"/>
      <c r="K95" s="106"/>
      <c r="L95" s="106"/>
      <c r="M95" s="106"/>
      <c r="N95" s="106"/>
      <c r="O95" s="106"/>
      <c r="P95" s="106"/>
    </row>
    <row r="96" spans="2:16">
      <c r="B96" s="93" t="s">
        <v>105</v>
      </c>
      <c r="C96" s="99">
        <v>64792</v>
      </c>
      <c r="I96" s="106"/>
      <c r="J96" s="106"/>
      <c r="K96" s="106"/>
      <c r="L96" s="106"/>
      <c r="M96" s="106"/>
      <c r="N96" s="106"/>
      <c r="O96" s="106"/>
      <c r="P96" s="106"/>
    </row>
    <row r="97" spans="2:16">
      <c r="B97" s="94" t="s">
        <v>611</v>
      </c>
      <c r="C97" s="99">
        <v>64792</v>
      </c>
      <c r="I97" s="106"/>
      <c r="J97" s="106"/>
      <c r="K97" s="106"/>
      <c r="L97" s="106"/>
      <c r="M97" s="106"/>
      <c r="N97" s="106"/>
      <c r="O97" s="106"/>
      <c r="P97" s="106"/>
    </row>
    <row r="98" spans="2:16">
      <c r="B98" s="95" t="s">
        <v>157</v>
      </c>
      <c r="C98" s="99">
        <v>55408</v>
      </c>
      <c r="I98" s="106"/>
      <c r="J98" s="106"/>
      <c r="K98" s="106"/>
      <c r="L98" s="106"/>
      <c r="M98" s="106"/>
      <c r="N98" s="106"/>
      <c r="O98" s="106"/>
      <c r="P98" s="106"/>
    </row>
    <row r="99" spans="2:16">
      <c r="B99" s="95" t="s">
        <v>558</v>
      </c>
      <c r="C99" s="99">
        <v>9384</v>
      </c>
      <c r="I99" s="106"/>
      <c r="J99" s="106"/>
      <c r="K99" s="106"/>
      <c r="L99" s="106"/>
      <c r="M99" s="106"/>
      <c r="N99" s="106"/>
      <c r="O99" s="106"/>
      <c r="P99" s="106"/>
    </row>
    <row r="100" spans="2:16">
      <c r="B100" s="92" t="s">
        <v>449</v>
      </c>
      <c r="C100" s="99"/>
      <c r="I100" s="106"/>
      <c r="J100" s="106"/>
      <c r="K100" s="106"/>
      <c r="L100" s="106"/>
      <c r="M100" s="106"/>
      <c r="N100" s="106"/>
      <c r="O100" s="106"/>
      <c r="P100" s="106"/>
    </row>
    <row r="101" spans="2:16">
      <c r="B101" s="93" t="s">
        <v>105</v>
      </c>
      <c r="C101" s="99"/>
    </row>
    <row r="102" spans="2:16">
      <c r="B102" s="94" t="s">
        <v>611</v>
      </c>
      <c r="C102" s="99"/>
    </row>
    <row r="103" spans="2:16">
      <c r="B103" s="95" t="s">
        <v>448</v>
      </c>
      <c r="C103" s="99"/>
    </row>
    <row r="104" spans="2:16">
      <c r="B104" s="92" t="s">
        <v>236</v>
      </c>
      <c r="C104" s="99"/>
    </row>
    <row r="105" spans="2:16">
      <c r="B105" s="93" t="s">
        <v>105</v>
      </c>
      <c r="C105" s="99"/>
    </row>
    <row r="106" spans="2:16">
      <c r="B106" s="94" t="s">
        <v>611</v>
      </c>
      <c r="C106" s="99"/>
    </row>
    <row r="107" spans="2:16">
      <c r="B107" s="95" t="s">
        <v>235</v>
      </c>
      <c r="C107" s="99"/>
    </row>
    <row r="108" spans="2:16">
      <c r="B108" s="92" t="s">
        <v>604</v>
      </c>
      <c r="C108" s="99">
        <v>600</v>
      </c>
    </row>
    <row r="109" spans="2:16">
      <c r="B109" s="93" t="s">
        <v>105</v>
      </c>
      <c r="C109" s="99">
        <v>600</v>
      </c>
    </row>
    <row r="110" spans="2:16">
      <c r="B110" s="94" t="s">
        <v>611</v>
      </c>
      <c r="C110" s="99">
        <v>600</v>
      </c>
    </row>
    <row r="111" spans="2:16">
      <c r="B111" s="95" t="s">
        <v>603</v>
      </c>
      <c r="C111" s="99">
        <v>600</v>
      </c>
    </row>
    <row r="112" spans="2:16">
      <c r="B112" s="92" t="s">
        <v>576</v>
      </c>
      <c r="C112" s="99"/>
    </row>
    <row r="113" spans="2:3">
      <c r="B113" s="93" t="s">
        <v>105</v>
      </c>
      <c r="C113" s="99"/>
    </row>
    <row r="114" spans="2:3">
      <c r="B114" s="94" t="s">
        <v>611</v>
      </c>
      <c r="C114" s="99"/>
    </row>
    <row r="115" spans="2:3">
      <c r="B115" s="95" t="s">
        <v>575</v>
      </c>
      <c r="C115" s="99"/>
    </row>
    <row r="116" spans="2:3">
      <c r="B116" s="92" t="s">
        <v>341</v>
      </c>
      <c r="C116" s="99"/>
    </row>
    <row r="117" spans="2:3">
      <c r="B117" s="93" t="s">
        <v>106</v>
      </c>
      <c r="C117" s="99"/>
    </row>
    <row r="118" spans="2:3">
      <c r="B118" s="94" t="s">
        <v>613</v>
      </c>
      <c r="C118" s="99"/>
    </row>
    <row r="119" spans="2:3">
      <c r="B119" s="95" t="s">
        <v>340</v>
      </c>
      <c r="C119" s="99"/>
    </row>
    <row r="120" spans="2:3">
      <c r="B120" s="92" t="s">
        <v>207</v>
      </c>
      <c r="C120" s="99">
        <v>116568</v>
      </c>
    </row>
    <row r="121" spans="2:3">
      <c r="B121" s="93" t="s">
        <v>106</v>
      </c>
      <c r="C121" s="99">
        <v>116568</v>
      </c>
    </row>
    <row r="122" spans="2:3">
      <c r="B122" s="94" t="s">
        <v>613</v>
      </c>
      <c r="C122" s="99">
        <v>116568</v>
      </c>
    </row>
    <row r="123" spans="2:3">
      <c r="B123" s="95" t="s">
        <v>206</v>
      </c>
      <c r="C123" s="99">
        <v>116568</v>
      </c>
    </row>
    <row r="124" spans="2:3">
      <c r="B124" s="92" t="s">
        <v>396</v>
      </c>
      <c r="C124" s="99"/>
    </row>
    <row r="125" spans="2:3">
      <c r="B125" s="93" t="s">
        <v>105</v>
      </c>
      <c r="C125" s="99"/>
    </row>
    <row r="126" spans="2:3">
      <c r="B126" s="94" t="s">
        <v>611</v>
      </c>
      <c r="C126" s="99"/>
    </row>
    <row r="127" spans="2:3">
      <c r="B127" s="95" t="s">
        <v>395</v>
      </c>
      <c r="C127" s="99"/>
    </row>
    <row r="128" spans="2:3">
      <c r="B128" s="92" t="s">
        <v>513</v>
      </c>
      <c r="C128" s="99">
        <v>37300</v>
      </c>
    </row>
    <row r="129" spans="2:3">
      <c r="B129" s="93" t="s">
        <v>105</v>
      </c>
      <c r="C129" s="99">
        <v>37300</v>
      </c>
    </row>
    <row r="130" spans="2:3">
      <c r="B130" s="94" t="s">
        <v>611</v>
      </c>
      <c r="C130" s="99">
        <v>37300</v>
      </c>
    </row>
    <row r="131" spans="2:3">
      <c r="B131" s="95" t="s">
        <v>512</v>
      </c>
      <c r="C131" s="99">
        <v>37300</v>
      </c>
    </row>
    <row r="132" spans="2:3">
      <c r="B132" s="92" t="s">
        <v>499</v>
      </c>
      <c r="C132" s="99"/>
    </row>
    <row r="133" spans="2:3">
      <c r="B133" s="93" t="s">
        <v>105</v>
      </c>
      <c r="C133" s="99"/>
    </row>
    <row r="134" spans="2:3">
      <c r="B134" s="94" t="s">
        <v>611</v>
      </c>
      <c r="C134" s="99"/>
    </row>
    <row r="135" spans="2:3">
      <c r="B135" s="95" t="s">
        <v>498</v>
      </c>
      <c r="C135" s="99"/>
    </row>
    <row r="136" spans="2:3">
      <c r="B136" s="92" t="s">
        <v>88</v>
      </c>
      <c r="C136" s="99"/>
    </row>
    <row r="137" spans="2:3">
      <c r="B137" s="93" t="s">
        <v>105</v>
      </c>
      <c r="C137" s="99"/>
    </row>
    <row r="138" spans="2:3">
      <c r="B138" s="94" t="s">
        <v>611</v>
      </c>
      <c r="C138" s="99"/>
    </row>
    <row r="139" spans="2:3">
      <c r="B139" s="95" t="s">
        <v>49</v>
      </c>
      <c r="C139" s="99"/>
    </row>
    <row r="140" spans="2:3">
      <c r="B140" s="92" t="s">
        <v>481</v>
      </c>
      <c r="C140" s="99">
        <v>306166</v>
      </c>
    </row>
    <row r="141" spans="2:3">
      <c r="B141" s="93" t="s">
        <v>108</v>
      </c>
      <c r="C141" s="99">
        <v>306166</v>
      </c>
    </row>
    <row r="142" spans="2:3">
      <c r="B142" s="94" t="s">
        <v>612</v>
      </c>
      <c r="C142" s="99">
        <v>306166</v>
      </c>
    </row>
    <row r="143" spans="2:3">
      <c r="B143" s="95" t="s">
        <v>480</v>
      </c>
      <c r="C143" s="99">
        <v>306166</v>
      </c>
    </row>
    <row r="144" spans="2:3">
      <c r="B144" s="95" t="s">
        <v>585</v>
      </c>
      <c r="C144" s="99"/>
    </row>
    <row r="145" spans="2:3">
      <c r="B145" s="92" t="s">
        <v>343</v>
      </c>
      <c r="C145" s="99"/>
    </row>
    <row r="146" spans="2:3">
      <c r="B146" s="93" t="s">
        <v>105</v>
      </c>
      <c r="C146" s="99"/>
    </row>
    <row r="147" spans="2:3">
      <c r="B147" s="94" t="s">
        <v>611</v>
      </c>
      <c r="C147" s="99"/>
    </row>
    <row r="148" spans="2:3">
      <c r="B148" s="95" t="s">
        <v>342</v>
      </c>
      <c r="C148" s="99"/>
    </row>
    <row r="149" spans="2:3">
      <c r="B149" s="92" t="s">
        <v>59</v>
      </c>
      <c r="C149" s="99"/>
    </row>
    <row r="150" spans="2:3">
      <c r="B150" s="93" t="s">
        <v>105</v>
      </c>
      <c r="C150" s="99"/>
    </row>
    <row r="151" spans="2:3">
      <c r="B151" s="94" t="s">
        <v>611</v>
      </c>
      <c r="C151" s="99"/>
    </row>
    <row r="152" spans="2:3">
      <c r="B152" s="95" t="s">
        <v>10</v>
      </c>
      <c r="C152" s="99"/>
    </row>
    <row r="153" spans="2:3">
      <c r="B153" s="92" t="s">
        <v>249</v>
      </c>
      <c r="C153" s="99"/>
    </row>
    <row r="154" spans="2:3">
      <c r="B154" s="93" t="s">
        <v>105</v>
      </c>
      <c r="C154" s="99"/>
    </row>
    <row r="155" spans="2:3">
      <c r="B155" s="94" t="s">
        <v>611</v>
      </c>
      <c r="C155" s="99"/>
    </row>
    <row r="156" spans="2:3">
      <c r="B156" s="95" t="s">
        <v>248</v>
      </c>
      <c r="C156" s="99"/>
    </row>
    <row r="157" spans="2:3">
      <c r="B157" s="92" t="s">
        <v>600</v>
      </c>
      <c r="C157" s="99">
        <v>5578</v>
      </c>
    </row>
    <row r="158" spans="2:3">
      <c r="B158" s="93" t="s">
        <v>105</v>
      </c>
      <c r="C158" s="99">
        <v>5578</v>
      </c>
    </row>
    <row r="159" spans="2:3">
      <c r="B159" s="94" t="s">
        <v>611</v>
      </c>
      <c r="C159" s="99">
        <v>5578</v>
      </c>
    </row>
    <row r="160" spans="2:3">
      <c r="B160" s="95" t="s">
        <v>600</v>
      </c>
      <c r="C160" s="99">
        <v>5578</v>
      </c>
    </row>
    <row r="161" spans="2:3">
      <c r="B161" s="92" t="s">
        <v>286</v>
      </c>
      <c r="C161" s="99">
        <v>3350</v>
      </c>
    </row>
    <row r="162" spans="2:3">
      <c r="B162" s="93" t="s">
        <v>105</v>
      </c>
      <c r="C162" s="99">
        <v>3350</v>
      </c>
    </row>
    <row r="163" spans="2:3">
      <c r="B163" s="94" t="s">
        <v>611</v>
      </c>
      <c r="C163" s="99">
        <v>3350</v>
      </c>
    </row>
    <row r="164" spans="2:3">
      <c r="B164" s="95" t="s">
        <v>285</v>
      </c>
      <c r="C164" s="99"/>
    </row>
    <row r="165" spans="2:3">
      <c r="B165" s="95" t="s">
        <v>464</v>
      </c>
      <c r="C165" s="99">
        <v>3350</v>
      </c>
    </row>
    <row r="166" spans="2:3">
      <c r="B166" s="92" t="s">
        <v>155</v>
      </c>
      <c r="C166" s="99"/>
    </row>
    <row r="167" spans="2:3">
      <c r="B167" s="93" t="s">
        <v>105</v>
      </c>
      <c r="C167" s="99"/>
    </row>
    <row r="168" spans="2:3">
      <c r="B168" s="94" t="s">
        <v>611</v>
      </c>
      <c r="C168" s="99"/>
    </row>
    <row r="169" spans="2:3">
      <c r="B169" s="95" t="s">
        <v>155</v>
      </c>
      <c r="C169" s="99"/>
    </row>
    <row r="170" spans="2:3">
      <c r="B170" s="92" t="s">
        <v>138</v>
      </c>
      <c r="C170" s="99"/>
    </row>
    <row r="171" spans="2:3">
      <c r="B171" s="93" t="s">
        <v>105</v>
      </c>
      <c r="C171" s="99"/>
    </row>
    <row r="172" spans="2:3">
      <c r="B172" s="94" t="s">
        <v>611</v>
      </c>
      <c r="C172" s="99"/>
    </row>
    <row r="173" spans="2:3">
      <c r="B173" s="95" t="s">
        <v>139</v>
      </c>
      <c r="C173" s="99"/>
    </row>
    <row r="174" spans="2:3">
      <c r="B174" s="92" t="s">
        <v>245</v>
      </c>
      <c r="C174" s="99"/>
    </row>
    <row r="175" spans="2:3">
      <c r="B175" s="93" t="s">
        <v>105</v>
      </c>
      <c r="C175" s="99"/>
    </row>
    <row r="176" spans="2:3">
      <c r="B176" s="94" t="s">
        <v>611</v>
      </c>
      <c r="C176" s="99"/>
    </row>
    <row r="177" spans="2:3">
      <c r="B177" s="95" t="s">
        <v>244</v>
      </c>
      <c r="C177" s="99"/>
    </row>
    <row r="178" spans="2:3">
      <c r="B178" s="92" t="s">
        <v>401</v>
      </c>
      <c r="C178" s="99">
        <v>850</v>
      </c>
    </row>
    <row r="179" spans="2:3">
      <c r="B179" s="93" t="s">
        <v>105</v>
      </c>
      <c r="C179" s="99">
        <v>850</v>
      </c>
    </row>
    <row r="180" spans="2:3">
      <c r="B180" s="94" t="s">
        <v>611</v>
      </c>
      <c r="C180" s="99">
        <v>850</v>
      </c>
    </row>
    <row r="181" spans="2:3">
      <c r="B181" s="95" t="s">
        <v>400</v>
      </c>
      <c r="C181" s="99">
        <v>850</v>
      </c>
    </row>
    <row r="182" spans="2:3">
      <c r="B182" s="92" t="s">
        <v>72</v>
      </c>
      <c r="C182" s="99"/>
    </row>
    <row r="183" spans="2:3">
      <c r="B183" s="93" t="s">
        <v>106</v>
      </c>
      <c r="C183" s="99"/>
    </row>
    <row r="184" spans="2:3">
      <c r="B184" s="94" t="s">
        <v>613</v>
      </c>
      <c r="C184" s="99"/>
    </row>
    <row r="185" spans="2:3">
      <c r="B185" s="95" t="s">
        <v>26</v>
      </c>
      <c r="C185" s="99"/>
    </row>
    <row r="186" spans="2:3">
      <c r="B186" s="95" t="s">
        <v>41</v>
      </c>
      <c r="C186" s="99"/>
    </row>
    <row r="187" spans="2:3">
      <c r="B187" s="95" t="s">
        <v>44</v>
      </c>
      <c r="C187" s="99"/>
    </row>
    <row r="188" spans="2:3">
      <c r="B188" s="95" t="s">
        <v>442</v>
      </c>
      <c r="C188" s="99"/>
    </row>
    <row r="189" spans="2:3">
      <c r="B189" s="92" t="s">
        <v>76</v>
      </c>
      <c r="C189" s="99"/>
    </row>
    <row r="190" spans="2:3">
      <c r="B190" s="93" t="s">
        <v>105</v>
      </c>
      <c r="C190" s="99"/>
    </row>
    <row r="191" spans="2:3">
      <c r="B191" s="94" t="s">
        <v>611</v>
      </c>
      <c r="C191" s="99"/>
    </row>
    <row r="192" spans="2:3">
      <c r="B192" s="95" t="s">
        <v>30</v>
      </c>
      <c r="C192" s="99"/>
    </row>
    <row r="193" spans="2:3">
      <c r="B193" s="92" t="s">
        <v>162</v>
      </c>
      <c r="C193" s="99"/>
    </row>
    <row r="194" spans="2:3">
      <c r="B194" s="93" t="s">
        <v>109</v>
      </c>
      <c r="C194" s="99"/>
    </row>
    <row r="195" spans="2:3">
      <c r="B195" s="94" t="s">
        <v>612</v>
      </c>
      <c r="C195" s="99"/>
    </row>
    <row r="196" spans="2:3">
      <c r="B196" s="95" t="s">
        <v>162</v>
      </c>
      <c r="C196" s="99"/>
    </row>
    <row r="197" spans="2:3">
      <c r="B197" s="92" t="s">
        <v>247</v>
      </c>
      <c r="C197" s="99"/>
    </row>
    <row r="198" spans="2:3">
      <c r="B198" s="93" t="s">
        <v>105</v>
      </c>
      <c r="C198" s="99"/>
    </row>
    <row r="199" spans="2:3">
      <c r="B199" s="94" t="s">
        <v>611</v>
      </c>
      <c r="C199" s="99"/>
    </row>
    <row r="200" spans="2:3">
      <c r="B200" s="95" t="s">
        <v>246</v>
      </c>
      <c r="C200" s="99"/>
    </row>
    <row r="201" spans="2:3">
      <c r="B201" s="92" t="s">
        <v>61</v>
      </c>
      <c r="C201" s="99">
        <v>21453</v>
      </c>
    </row>
    <row r="202" spans="2:3">
      <c r="B202" s="93" t="s">
        <v>105</v>
      </c>
      <c r="C202" s="99">
        <v>21453</v>
      </c>
    </row>
    <row r="203" spans="2:3">
      <c r="B203" s="94" t="s">
        <v>611</v>
      </c>
      <c r="C203" s="99">
        <v>21453</v>
      </c>
    </row>
    <row r="204" spans="2:3">
      <c r="B204" s="95" t="s">
        <v>12</v>
      </c>
      <c r="C204" s="99">
        <v>21453</v>
      </c>
    </row>
    <row r="205" spans="2:3">
      <c r="B205" s="92" t="s">
        <v>439</v>
      </c>
      <c r="C205" s="99">
        <v>64916</v>
      </c>
    </row>
    <row r="206" spans="2:3">
      <c r="B206" s="93" t="s">
        <v>106</v>
      </c>
      <c r="C206" s="99">
        <v>64916</v>
      </c>
    </row>
    <row r="207" spans="2:3">
      <c r="B207" s="94" t="s">
        <v>613</v>
      </c>
      <c r="C207" s="99">
        <v>64916</v>
      </c>
    </row>
    <row r="208" spans="2:3">
      <c r="B208" s="95" t="s">
        <v>438</v>
      </c>
      <c r="C208" s="99">
        <v>64916</v>
      </c>
    </row>
    <row r="209" spans="2:3">
      <c r="B209" s="92" t="s">
        <v>378</v>
      </c>
      <c r="C209" s="99"/>
    </row>
    <row r="210" spans="2:3">
      <c r="B210" s="93" t="s">
        <v>108</v>
      </c>
      <c r="C210" s="99"/>
    </row>
    <row r="211" spans="2:3">
      <c r="B211" s="94" t="s">
        <v>612</v>
      </c>
      <c r="C211" s="99"/>
    </row>
    <row r="212" spans="2:3">
      <c r="B212" s="95" t="s">
        <v>377</v>
      </c>
      <c r="C212" s="99"/>
    </row>
    <row r="213" spans="2:3">
      <c r="B213" s="92" t="s">
        <v>334</v>
      </c>
      <c r="C213" s="99"/>
    </row>
    <row r="214" spans="2:3">
      <c r="B214" s="93" t="s">
        <v>105</v>
      </c>
      <c r="C214" s="99"/>
    </row>
    <row r="215" spans="2:3">
      <c r="B215" s="94" t="s">
        <v>611</v>
      </c>
      <c r="C215" s="99"/>
    </row>
    <row r="216" spans="2:3">
      <c r="B216" s="95" t="s">
        <v>333</v>
      </c>
      <c r="C216" s="99"/>
    </row>
    <row r="217" spans="2:3">
      <c r="B217" s="92" t="s">
        <v>472</v>
      </c>
      <c r="C217" s="99">
        <v>150</v>
      </c>
    </row>
    <row r="218" spans="2:3">
      <c r="B218" s="93" t="s">
        <v>109</v>
      </c>
      <c r="C218" s="99">
        <v>150</v>
      </c>
    </row>
    <row r="219" spans="2:3">
      <c r="B219" s="94" t="s">
        <v>612</v>
      </c>
      <c r="C219" s="99">
        <v>150</v>
      </c>
    </row>
    <row r="220" spans="2:3">
      <c r="B220" s="95" t="s">
        <v>471</v>
      </c>
      <c r="C220" s="99">
        <v>150</v>
      </c>
    </row>
    <row r="221" spans="2:3">
      <c r="B221" s="92" t="s">
        <v>383</v>
      </c>
      <c r="C221" s="99"/>
    </row>
    <row r="222" spans="2:3">
      <c r="B222" s="93" t="s">
        <v>105</v>
      </c>
      <c r="C222" s="99"/>
    </row>
    <row r="223" spans="2:3">
      <c r="B223" s="94" t="s">
        <v>611</v>
      </c>
      <c r="C223" s="99"/>
    </row>
    <row r="224" spans="2:3">
      <c r="B224" s="95" t="s">
        <v>381</v>
      </c>
      <c r="C224" s="99"/>
    </row>
    <row r="225" spans="2:3">
      <c r="B225" s="92" t="s">
        <v>382</v>
      </c>
      <c r="C225" s="99"/>
    </row>
    <row r="226" spans="2:3">
      <c r="B226" s="93" t="s">
        <v>105</v>
      </c>
      <c r="C226" s="99"/>
    </row>
    <row r="227" spans="2:3">
      <c r="B227" s="94" t="s">
        <v>611</v>
      </c>
      <c r="C227" s="99"/>
    </row>
    <row r="228" spans="2:3">
      <c r="B228" s="95" t="s">
        <v>381</v>
      </c>
      <c r="C228" s="99"/>
    </row>
    <row r="229" spans="2:3">
      <c r="B229" s="92" t="s">
        <v>165</v>
      </c>
      <c r="C229" s="99">
        <v>10698</v>
      </c>
    </row>
    <row r="230" spans="2:3">
      <c r="B230" s="93" t="s">
        <v>105</v>
      </c>
      <c r="C230" s="99">
        <v>10698</v>
      </c>
    </row>
    <row r="231" spans="2:3">
      <c r="B231" s="94" t="s">
        <v>611</v>
      </c>
      <c r="C231" s="99">
        <v>10698</v>
      </c>
    </row>
    <row r="232" spans="2:3">
      <c r="B232" s="95" t="s">
        <v>164</v>
      </c>
      <c r="C232" s="99">
        <v>10698</v>
      </c>
    </row>
    <row r="233" spans="2:3">
      <c r="B233" s="95" t="s">
        <v>482</v>
      </c>
      <c r="C233" s="99"/>
    </row>
    <row r="234" spans="2:3">
      <c r="B234" s="92" t="s">
        <v>78</v>
      </c>
      <c r="C234" s="99"/>
    </row>
    <row r="235" spans="2:3">
      <c r="B235" s="93" t="s">
        <v>105</v>
      </c>
      <c r="C235" s="99"/>
    </row>
    <row r="236" spans="2:3">
      <c r="B236" s="94" t="s">
        <v>611</v>
      </c>
      <c r="C236" s="99"/>
    </row>
    <row r="237" spans="2:3">
      <c r="B237" s="95" t="s">
        <v>31</v>
      </c>
      <c r="C237" s="99"/>
    </row>
    <row r="238" spans="2:3">
      <c r="B238" s="92" t="s">
        <v>503</v>
      </c>
      <c r="C238" s="99"/>
    </row>
    <row r="239" spans="2:3">
      <c r="B239" s="93" t="s">
        <v>105</v>
      </c>
      <c r="C239" s="99"/>
    </row>
    <row r="240" spans="2:3">
      <c r="B240" s="94" t="s">
        <v>611</v>
      </c>
      <c r="C240" s="99"/>
    </row>
    <row r="241" spans="2:3">
      <c r="B241" s="95" t="s">
        <v>502</v>
      </c>
      <c r="C241" s="99"/>
    </row>
    <row r="242" spans="2:3">
      <c r="B242" s="95" t="s">
        <v>566</v>
      </c>
      <c r="C242" s="99"/>
    </row>
    <row r="243" spans="2:3">
      <c r="B243" s="92" t="s">
        <v>270</v>
      </c>
      <c r="C243" s="99">
        <v>14450</v>
      </c>
    </row>
    <row r="244" spans="2:3">
      <c r="B244" s="93" t="s">
        <v>105</v>
      </c>
      <c r="C244" s="99">
        <v>14450</v>
      </c>
    </row>
    <row r="245" spans="2:3">
      <c r="B245" s="94" t="s">
        <v>611</v>
      </c>
      <c r="C245" s="99">
        <v>14450</v>
      </c>
    </row>
    <row r="246" spans="2:3">
      <c r="B246" s="95" t="s">
        <v>269</v>
      </c>
      <c r="C246" s="99">
        <v>14450</v>
      </c>
    </row>
    <row r="247" spans="2:3">
      <c r="B247" s="92" t="s">
        <v>62</v>
      </c>
      <c r="C247" s="99"/>
    </row>
    <row r="248" spans="2:3">
      <c r="B248" s="93" t="s">
        <v>105</v>
      </c>
      <c r="C248" s="99"/>
    </row>
    <row r="249" spans="2:3">
      <c r="B249" s="94" t="s">
        <v>611</v>
      </c>
      <c r="C249" s="99"/>
    </row>
    <row r="250" spans="2:3">
      <c r="B250" s="95" t="s">
        <v>13</v>
      </c>
      <c r="C250" s="99"/>
    </row>
    <row r="251" spans="2:3">
      <c r="B251" s="95" t="s">
        <v>14</v>
      </c>
      <c r="C251" s="99"/>
    </row>
    <row r="252" spans="2:3">
      <c r="B252" s="95" t="s">
        <v>309</v>
      </c>
      <c r="C252" s="99"/>
    </row>
    <row r="253" spans="2:3">
      <c r="B253" s="92" t="s">
        <v>173</v>
      </c>
      <c r="C253" s="99"/>
    </row>
    <row r="254" spans="2:3">
      <c r="B254" s="93" t="s">
        <v>105</v>
      </c>
      <c r="C254" s="99"/>
    </row>
    <row r="255" spans="2:3">
      <c r="B255" s="94" t="s">
        <v>611</v>
      </c>
      <c r="C255" s="99"/>
    </row>
    <row r="256" spans="2:3">
      <c r="B256" s="95" t="s">
        <v>172</v>
      </c>
      <c r="C256" s="99"/>
    </row>
    <row r="257" spans="2:3">
      <c r="B257" s="92" t="s">
        <v>175</v>
      </c>
      <c r="C257" s="99"/>
    </row>
    <row r="258" spans="2:3">
      <c r="B258" s="93" t="s">
        <v>107</v>
      </c>
      <c r="C258" s="99"/>
    </row>
    <row r="259" spans="2:3">
      <c r="B259" s="94" t="s">
        <v>610</v>
      </c>
      <c r="C259" s="99"/>
    </row>
    <row r="260" spans="2:3">
      <c r="B260" s="95" t="s">
        <v>174</v>
      </c>
      <c r="C260" s="99"/>
    </row>
    <row r="261" spans="2:3">
      <c r="B261" s="92" t="s">
        <v>545</v>
      </c>
      <c r="C261" s="99"/>
    </row>
    <row r="262" spans="2:3">
      <c r="B262" s="93" t="s">
        <v>105</v>
      </c>
      <c r="C262" s="99"/>
    </row>
    <row r="263" spans="2:3">
      <c r="B263" s="94" t="s">
        <v>611</v>
      </c>
      <c r="C263" s="99"/>
    </row>
    <row r="264" spans="2:3">
      <c r="B264" s="95" t="s">
        <v>544</v>
      </c>
      <c r="C264" s="99"/>
    </row>
    <row r="265" spans="2:3">
      <c r="B265" s="92" t="s">
        <v>552</v>
      </c>
      <c r="C265" s="99">
        <v>56949</v>
      </c>
    </row>
    <row r="266" spans="2:3">
      <c r="B266" s="93" t="s">
        <v>108</v>
      </c>
      <c r="C266" s="99">
        <v>56949</v>
      </c>
    </row>
    <row r="267" spans="2:3">
      <c r="B267" s="94" t="s">
        <v>612</v>
      </c>
      <c r="C267" s="99">
        <v>56949</v>
      </c>
    </row>
    <row r="268" spans="2:3">
      <c r="B268" s="95" t="s">
        <v>551</v>
      </c>
      <c r="C268" s="99">
        <v>56949</v>
      </c>
    </row>
    <row r="269" spans="2:3">
      <c r="B269" s="92" t="s">
        <v>83</v>
      </c>
      <c r="C269" s="99"/>
    </row>
    <row r="270" spans="2:3">
      <c r="B270" s="93" t="s">
        <v>105</v>
      </c>
      <c r="C270" s="99"/>
    </row>
    <row r="271" spans="2:3">
      <c r="B271" s="94" t="s">
        <v>611</v>
      </c>
      <c r="C271" s="99"/>
    </row>
    <row r="272" spans="2:3">
      <c r="B272" s="95" t="s">
        <v>39</v>
      </c>
      <c r="C272" s="99"/>
    </row>
    <row r="273" spans="2:3">
      <c r="B273" s="92" t="s">
        <v>353</v>
      </c>
      <c r="C273" s="99"/>
    </row>
    <row r="274" spans="2:3">
      <c r="B274" s="93" t="s">
        <v>105</v>
      </c>
      <c r="C274" s="99"/>
    </row>
    <row r="275" spans="2:3">
      <c r="B275" s="94" t="s">
        <v>611</v>
      </c>
      <c r="C275" s="99"/>
    </row>
    <row r="276" spans="2:3">
      <c r="B276" s="95" t="s">
        <v>352</v>
      </c>
      <c r="C276" s="99"/>
    </row>
    <row r="277" spans="2:3">
      <c r="B277" s="92" t="s">
        <v>136</v>
      </c>
      <c r="C277" s="99">
        <v>750</v>
      </c>
    </row>
    <row r="278" spans="2:3">
      <c r="B278" s="93" t="s">
        <v>105</v>
      </c>
      <c r="C278" s="99">
        <v>750</v>
      </c>
    </row>
    <row r="279" spans="2:3">
      <c r="B279" s="94" t="s">
        <v>611</v>
      </c>
      <c r="C279" s="99">
        <v>750</v>
      </c>
    </row>
    <row r="280" spans="2:3">
      <c r="B280" s="95" t="s">
        <v>137</v>
      </c>
      <c r="C280" s="99">
        <v>750</v>
      </c>
    </row>
    <row r="281" spans="2:3">
      <c r="B281" s="92" t="s">
        <v>417</v>
      </c>
      <c r="C281" s="99"/>
    </row>
    <row r="282" spans="2:3">
      <c r="B282" s="93" t="s">
        <v>105</v>
      </c>
      <c r="C282" s="99"/>
    </row>
    <row r="283" spans="2:3">
      <c r="B283" s="94" t="s">
        <v>611</v>
      </c>
      <c r="C283" s="99"/>
    </row>
    <row r="284" spans="2:3">
      <c r="B284" s="95" t="s">
        <v>416</v>
      </c>
      <c r="C284" s="99"/>
    </row>
    <row r="285" spans="2:3">
      <c r="B285" s="92" t="s">
        <v>84</v>
      </c>
      <c r="C285" s="99"/>
    </row>
    <row r="286" spans="2:3">
      <c r="B286" s="93" t="s">
        <v>108</v>
      </c>
      <c r="C286" s="99"/>
    </row>
    <row r="287" spans="2:3">
      <c r="B287" s="94" t="s">
        <v>612</v>
      </c>
      <c r="C287" s="99"/>
    </row>
    <row r="288" spans="2:3">
      <c r="B288" s="95" t="s">
        <v>40</v>
      </c>
      <c r="C288" s="99"/>
    </row>
    <row r="289" spans="2:3">
      <c r="B289" s="92" t="s">
        <v>132</v>
      </c>
      <c r="C289" s="99"/>
    </row>
    <row r="290" spans="2:3">
      <c r="B290" s="93" t="s">
        <v>107</v>
      </c>
      <c r="C290" s="99"/>
    </row>
    <row r="291" spans="2:3">
      <c r="B291" s="94" t="s">
        <v>610</v>
      </c>
      <c r="C291" s="99"/>
    </row>
    <row r="292" spans="2:3">
      <c r="B292" s="95" t="s">
        <v>131</v>
      </c>
      <c r="C292" s="99"/>
    </row>
    <row r="293" spans="2:3">
      <c r="B293" s="95" t="s">
        <v>250</v>
      </c>
      <c r="C293" s="99"/>
    </row>
    <row r="294" spans="2:3">
      <c r="B294" s="95" t="s">
        <v>463</v>
      </c>
      <c r="C294" s="99"/>
    </row>
    <row r="295" spans="2:3">
      <c r="B295" s="92" t="s">
        <v>202</v>
      </c>
      <c r="C295" s="99"/>
    </row>
    <row r="296" spans="2:3">
      <c r="B296" s="93" t="s">
        <v>105</v>
      </c>
      <c r="C296" s="99"/>
    </row>
    <row r="297" spans="2:3">
      <c r="B297" s="94" t="s">
        <v>611</v>
      </c>
      <c r="C297" s="99"/>
    </row>
    <row r="298" spans="2:3">
      <c r="B298" s="95" t="s">
        <v>201</v>
      </c>
      <c r="C298" s="99"/>
    </row>
    <row r="299" spans="2:3">
      <c r="B299" s="92" t="s">
        <v>332</v>
      </c>
      <c r="C299" s="99"/>
    </row>
    <row r="300" spans="2:3">
      <c r="B300" s="93" t="s">
        <v>105</v>
      </c>
      <c r="C300" s="99"/>
    </row>
    <row r="301" spans="2:3">
      <c r="B301" s="94" t="s">
        <v>611</v>
      </c>
      <c r="C301" s="99"/>
    </row>
    <row r="302" spans="2:3">
      <c r="B302" s="95" t="s">
        <v>331</v>
      </c>
      <c r="C302" s="99"/>
    </row>
    <row r="303" spans="2:3">
      <c r="B303" s="92" t="s">
        <v>522</v>
      </c>
      <c r="C303" s="99"/>
    </row>
    <row r="304" spans="2:3">
      <c r="B304" s="93" t="s">
        <v>105</v>
      </c>
      <c r="C304" s="99"/>
    </row>
    <row r="305" spans="2:3">
      <c r="B305" s="94" t="s">
        <v>611</v>
      </c>
      <c r="C305" s="99"/>
    </row>
    <row r="306" spans="2:3">
      <c r="B306" s="95" t="s">
        <v>521</v>
      </c>
      <c r="C306" s="99"/>
    </row>
    <row r="307" spans="2:3">
      <c r="B307" s="92" t="s">
        <v>424</v>
      </c>
      <c r="C307" s="99"/>
    </row>
    <row r="308" spans="2:3">
      <c r="B308" s="93" t="s">
        <v>105</v>
      </c>
      <c r="C308" s="99"/>
    </row>
    <row r="309" spans="2:3">
      <c r="B309" s="94" t="s">
        <v>611</v>
      </c>
      <c r="C309" s="99"/>
    </row>
    <row r="310" spans="2:3">
      <c r="B310" s="95" t="s">
        <v>423</v>
      </c>
      <c r="C310" s="99"/>
    </row>
    <row r="311" spans="2:3">
      <c r="B311" s="92" t="s">
        <v>356</v>
      </c>
      <c r="C311" s="99"/>
    </row>
    <row r="312" spans="2:3">
      <c r="B312" s="93" t="s">
        <v>105</v>
      </c>
      <c r="C312" s="99"/>
    </row>
    <row r="313" spans="2:3">
      <c r="B313" s="94" t="s">
        <v>611</v>
      </c>
      <c r="C313" s="99"/>
    </row>
    <row r="314" spans="2:3">
      <c r="B314" s="95" t="s">
        <v>355</v>
      </c>
      <c r="C314" s="99"/>
    </row>
    <row r="315" spans="2:3">
      <c r="B315" s="92" t="s">
        <v>180</v>
      </c>
      <c r="C315" s="99"/>
    </row>
    <row r="316" spans="2:3">
      <c r="B316" s="93" t="s">
        <v>105</v>
      </c>
      <c r="C316" s="99"/>
    </row>
    <row r="317" spans="2:3">
      <c r="B317" s="94" t="s">
        <v>611</v>
      </c>
      <c r="C317" s="99"/>
    </row>
    <row r="318" spans="2:3">
      <c r="B318" s="95" t="s">
        <v>181</v>
      </c>
      <c r="C318" s="99"/>
    </row>
    <row r="319" spans="2:3">
      <c r="B319" s="92" t="s">
        <v>69</v>
      </c>
      <c r="C319" s="99"/>
    </row>
    <row r="320" spans="2:3">
      <c r="B320" s="93" t="s">
        <v>105</v>
      </c>
      <c r="C320" s="99"/>
    </row>
    <row r="321" spans="2:3">
      <c r="B321" s="94" t="s">
        <v>611</v>
      </c>
      <c r="C321" s="99"/>
    </row>
    <row r="322" spans="2:3">
      <c r="B322" s="95" t="s">
        <v>22</v>
      </c>
      <c r="C322" s="99"/>
    </row>
    <row r="323" spans="2:3">
      <c r="B323" s="92" t="s">
        <v>152</v>
      </c>
      <c r="C323" s="99"/>
    </row>
    <row r="324" spans="2:3">
      <c r="B324" s="93" t="s">
        <v>105</v>
      </c>
      <c r="C324" s="99"/>
    </row>
    <row r="325" spans="2:3">
      <c r="B325" s="94" t="s">
        <v>611</v>
      </c>
      <c r="C325" s="99"/>
    </row>
    <row r="326" spans="2:3">
      <c r="B326" s="95" t="s">
        <v>151</v>
      </c>
      <c r="C326" s="99"/>
    </row>
    <row r="327" spans="2:3">
      <c r="B327" s="92" t="s">
        <v>146</v>
      </c>
      <c r="C327" s="99">
        <v>94552</v>
      </c>
    </row>
    <row r="328" spans="2:3">
      <c r="B328" s="93" t="s">
        <v>106</v>
      </c>
      <c r="C328" s="99">
        <v>94552</v>
      </c>
    </row>
    <row r="329" spans="2:3">
      <c r="B329" s="94" t="s">
        <v>613</v>
      </c>
      <c r="C329" s="99">
        <v>94552</v>
      </c>
    </row>
    <row r="330" spans="2:3">
      <c r="B330" s="95" t="s">
        <v>147</v>
      </c>
      <c r="C330" s="99">
        <v>94552</v>
      </c>
    </row>
    <row r="331" spans="2:3">
      <c r="B331" s="92" t="s">
        <v>169</v>
      </c>
      <c r="C331" s="99">
        <v>35534</v>
      </c>
    </row>
    <row r="332" spans="2:3">
      <c r="B332" s="93" t="s">
        <v>105</v>
      </c>
      <c r="C332" s="99">
        <v>35534</v>
      </c>
    </row>
    <row r="333" spans="2:3">
      <c r="B333" s="94" t="s">
        <v>611</v>
      </c>
      <c r="C333" s="99">
        <v>35534</v>
      </c>
    </row>
    <row r="334" spans="2:3">
      <c r="B334" s="95" t="s">
        <v>168</v>
      </c>
      <c r="C334" s="99">
        <v>35534</v>
      </c>
    </row>
    <row r="335" spans="2:3">
      <c r="B335" s="92" t="s">
        <v>507</v>
      </c>
      <c r="C335" s="99">
        <v>1100</v>
      </c>
    </row>
    <row r="336" spans="2:3">
      <c r="B336" s="93" t="s">
        <v>105</v>
      </c>
      <c r="C336" s="99">
        <v>1100</v>
      </c>
    </row>
    <row r="337" spans="2:3">
      <c r="B337" s="94" t="s">
        <v>611</v>
      </c>
      <c r="C337" s="99">
        <v>1100</v>
      </c>
    </row>
    <row r="338" spans="2:3">
      <c r="B338" s="95" t="s">
        <v>506</v>
      </c>
      <c r="C338" s="99">
        <v>1100</v>
      </c>
    </row>
    <row r="339" spans="2:3">
      <c r="B339" s="92" t="s">
        <v>125</v>
      </c>
      <c r="C339" s="99"/>
    </row>
    <row r="340" spans="2:3">
      <c r="B340" s="93" t="s">
        <v>105</v>
      </c>
      <c r="C340" s="99"/>
    </row>
    <row r="341" spans="2:3">
      <c r="B341" s="94" t="s">
        <v>611</v>
      </c>
      <c r="C341" s="99"/>
    </row>
    <row r="342" spans="2:3">
      <c r="B342" s="95" t="s">
        <v>126</v>
      </c>
      <c r="C342" s="99"/>
    </row>
    <row r="343" spans="2:3">
      <c r="B343" s="95" t="s">
        <v>187</v>
      </c>
      <c r="C343" s="99"/>
    </row>
    <row r="344" spans="2:3">
      <c r="B344" s="95" t="s">
        <v>241</v>
      </c>
      <c r="C344" s="99"/>
    </row>
    <row r="345" spans="2:3">
      <c r="B345" s="92" t="s">
        <v>453</v>
      </c>
      <c r="C345" s="99">
        <v>31408</v>
      </c>
    </row>
    <row r="346" spans="2:3">
      <c r="B346" s="93" t="s">
        <v>105</v>
      </c>
      <c r="C346" s="99">
        <v>31408</v>
      </c>
    </row>
    <row r="347" spans="2:3">
      <c r="B347" s="94" t="s">
        <v>611</v>
      </c>
      <c r="C347" s="99">
        <v>31408</v>
      </c>
    </row>
    <row r="348" spans="2:3">
      <c r="B348" s="95" t="s">
        <v>452</v>
      </c>
      <c r="C348" s="99">
        <v>31408</v>
      </c>
    </row>
    <row r="349" spans="2:3">
      <c r="B349" s="92" t="s">
        <v>455</v>
      </c>
      <c r="C349" s="99">
        <v>149442</v>
      </c>
    </row>
    <row r="350" spans="2:3">
      <c r="B350" s="93" t="s">
        <v>106</v>
      </c>
      <c r="C350" s="99">
        <v>149442</v>
      </c>
    </row>
    <row r="351" spans="2:3">
      <c r="B351" s="94" t="s">
        <v>613</v>
      </c>
      <c r="C351" s="99">
        <v>149442</v>
      </c>
    </row>
    <row r="352" spans="2:3">
      <c r="B352" s="95" t="s">
        <v>454</v>
      </c>
      <c r="C352" s="99">
        <v>149442</v>
      </c>
    </row>
    <row r="353" spans="2:3">
      <c r="B353" s="92" t="s">
        <v>374</v>
      </c>
      <c r="C353" s="99"/>
    </row>
    <row r="354" spans="2:3">
      <c r="B354" s="93" t="s">
        <v>105</v>
      </c>
      <c r="C354" s="99"/>
    </row>
    <row r="355" spans="2:3">
      <c r="B355" s="94" t="s">
        <v>611</v>
      </c>
      <c r="C355" s="99"/>
    </row>
    <row r="356" spans="2:3">
      <c r="B356" s="95" t="s">
        <v>373</v>
      </c>
      <c r="C356" s="99"/>
    </row>
    <row r="357" spans="2:3">
      <c r="B357" s="92" t="s">
        <v>565</v>
      </c>
      <c r="C357" s="99"/>
    </row>
    <row r="358" spans="2:3">
      <c r="B358" s="93" t="s">
        <v>106</v>
      </c>
      <c r="C358" s="99"/>
    </row>
    <row r="359" spans="2:3">
      <c r="B359" s="94" t="s">
        <v>613</v>
      </c>
      <c r="C359" s="99"/>
    </row>
    <row r="360" spans="2:3">
      <c r="B360" s="95" t="s">
        <v>564</v>
      </c>
      <c r="C360" s="99"/>
    </row>
    <row r="361" spans="2:3">
      <c r="B361" s="92" t="s">
        <v>189</v>
      </c>
      <c r="C361" s="99"/>
    </row>
    <row r="362" spans="2:3">
      <c r="B362" s="93" t="s">
        <v>105</v>
      </c>
      <c r="C362" s="99"/>
    </row>
    <row r="363" spans="2:3">
      <c r="B363" s="94" t="s">
        <v>611</v>
      </c>
      <c r="C363" s="99"/>
    </row>
    <row r="364" spans="2:3">
      <c r="B364" s="95" t="s">
        <v>190</v>
      </c>
      <c r="C364" s="99"/>
    </row>
    <row r="365" spans="2:3">
      <c r="B365" s="95" t="s">
        <v>371</v>
      </c>
      <c r="C365" s="99"/>
    </row>
    <row r="366" spans="2:3">
      <c r="B366" s="92" t="s">
        <v>391</v>
      </c>
      <c r="C366" s="99">
        <v>16300</v>
      </c>
    </row>
    <row r="367" spans="2:3">
      <c r="B367" s="93" t="s">
        <v>110</v>
      </c>
      <c r="C367" s="99">
        <v>16300</v>
      </c>
    </row>
    <row r="368" spans="2:3">
      <c r="B368" s="94" t="s">
        <v>612</v>
      </c>
      <c r="C368" s="99">
        <v>16300</v>
      </c>
    </row>
    <row r="369" spans="2:3">
      <c r="B369" s="95" t="s">
        <v>390</v>
      </c>
      <c r="C369" s="99">
        <v>16300</v>
      </c>
    </row>
    <row r="370" spans="2:3">
      <c r="B370" s="92" t="s">
        <v>389</v>
      </c>
      <c r="C370" s="99">
        <v>111340</v>
      </c>
    </row>
    <row r="371" spans="2:3">
      <c r="B371" s="93" t="s">
        <v>110</v>
      </c>
      <c r="C371" s="99">
        <v>111340</v>
      </c>
    </row>
    <row r="372" spans="2:3">
      <c r="B372" s="94" t="s">
        <v>612</v>
      </c>
      <c r="C372" s="99">
        <v>111340</v>
      </c>
    </row>
    <row r="373" spans="2:3">
      <c r="B373" s="95" t="s">
        <v>388</v>
      </c>
      <c r="C373" s="99">
        <v>111340</v>
      </c>
    </row>
    <row r="374" spans="2:3">
      <c r="B374" s="92" t="s">
        <v>191</v>
      </c>
      <c r="C374" s="99"/>
    </row>
    <row r="375" spans="2:3">
      <c r="B375" s="93" t="s">
        <v>105</v>
      </c>
      <c r="C375" s="99"/>
    </row>
    <row r="376" spans="2:3">
      <c r="B376" s="94" t="s">
        <v>611</v>
      </c>
      <c r="C376" s="99"/>
    </row>
    <row r="377" spans="2:3">
      <c r="B377" s="95" t="s">
        <v>192</v>
      </c>
      <c r="C377" s="99"/>
    </row>
    <row r="378" spans="2:3">
      <c r="B378" s="92" t="s">
        <v>197</v>
      </c>
      <c r="C378" s="99">
        <v>95586</v>
      </c>
    </row>
    <row r="379" spans="2:3">
      <c r="B379" s="93" t="s">
        <v>106</v>
      </c>
      <c r="C379" s="99">
        <v>95586</v>
      </c>
    </row>
    <row r="380" spans="2:3">
      <c r="B380" s="94" t="s">
        <v>613</v>
      </c>
      <c r="C380" s="99">
        <v>95586</v>
      </c>
    </row>
    <row r="381" spans="2:3">
      <c r="B381" s="95" t="s">
        <v>196</v>
      </c>
      <c r="C381" s="99">
        <v>95586</v>
      </c>
    </row>
    <row r="382" spans="2:3">
      <c r="B382" s="92" t="s">
        <v>495</v>
      </c>
      <c r="C382" s="99">
        <v>28346</v>
      </c>
    </row>
    <row r="383" spans="2:3">
      <c r="B383" s="93" t="s">
        <v>105</v>
      </c>
      <c r="C383" s="99">
        <v>28346</v>
      </c>
    </row>
    <row r="384" spans="2:3">
      <c r="B384" s="94" t="s">
        <v>611</v>
      </c>
      <c r="C384" s="99">
        <v>28346</v>
      </c>
    </row>
    <row r="385" spans="2:3">
      <c r="B385" s="95" t="s">
        <v>494</v>
      </c>
      <c r="C385" s="99">
        <v>28346</v>
      </c>
    </row>
    <row r="386" spans="2:3">
      <c r="B386" s="92" t="s">
        <v>200</v>
      </c>
      <c r="C386" s="99"/>
    </row>
    <row r="387" spans="2:3">
      <c r="B387" s="93" t="s">
        <v>105</v>
      </c>
      <c r="C387" s="99"/>
    </row>
    <row r="388" spans="2:3">
      <c r="B388" s="94" t="s">
        <v>611</v>
      </c>
      <c r="C388" s="99"/>
    </row>
    <row r="389" spans="2:3">
      <c r="B389" s="95" t="s">
        <v>199</v>
      </c>
      <c r="C389" s="99"/>
    </row>
    <row r="390" spans="2:3">
      <c r="B390" s="92" t="s">
        <v>303</v>
      </c>
      <c r="C390" s="99"/>
    </row>
    <row r="391" spans="2:3">
      <c r="B391" s="93" t="s">
        <v>105</v>
      </c>
      <c r="C391" s="99"/>
    </row>
    <row r="392" spans="2:3">
      <c r="B392" s="94" t="s">
        <v>611</v>
      </c>
      <c r="C392" s="99"/>
    </row>
    <row r="393" spans="2:3">
      <c r="B393" s="95" t="s">
        <v>302</v>
      </c>
      <c r="C393" s="99"/>
    </row>
    <row r="394" spans="2:3">
      <c r="B394" s="92" t="s">
        <v>574</v>
      </c>
      <c r="C394" s="99"/>
    </row>
    <row r="395" spans="2:3">
      <c r="B395" s="93" t="s">
        <v>109</v>
      </c>
      <c r="C395" s="99"/>
    </row>
    <row r="396" spans="2:3">
      <c r="B396" s="94" t="s">
        <v>612</v>
      </c>
      <c r="C396" s="99"/>
    </row>
    <row r="397" spans="2:3">
      <c r="B397" s="95" t="s">
        <v>573</v>
      </c>
      <c r="C397" s="99"/>
    </row>
    <row r="398" spans="2:3">
      <c r="B398" s="92" t="s">
        <v>369</v>
      </c>
      <c r="C398" s="99"/>
    </row>
    <row r="399" spans="2:3">
      <c r="B399" s="93" t="s">
        <v>105</v>
      </c>
      <c r="C399" s="99"/>
    </row>
    <row r="400" spans="2:3">
      <c r="B400" s="94" t="s">
        <v>611</v>
      </c>
      <c r="C400" s="99"/>
    </row>
    <row r="401" spans="2:3">
      <c r="B401" s="95" t="s">
        <v>368</v>
      </c>
      <c r="C401" s="99"/>
    </row>
    <row r="402" spans="2:3">
      <c r="B402" s="92" t="s">
        <v>222</v>
      </c>
      <c r="C402" s="99"/>
    </row>
    <row r="403" spans="2:3">
      <c r="B403" s="93" t="s">
        <v>105</v>
      </c>
      <c r="C403" s="99"/>
    </row>
    <row r="404" spans="2:3">
      <c r="B404" s="94" t="s">
        <v>611</v>
      </c>
      <c r="C404" s="99"/>
    </row>
    <row r="405" spans="2:3">
      <c r="B405" s="95" t="s">
        <v>221</v>
      </c>
      <c r="C405" s="99"/>
    </row>
    <row r="406" spans="2:3">
      <c r="B406" s="92" t="s">
        <v>212</v>
      </c>
      <c r="C406" s="99">
        <v>4820</v>
      </c>
    </row>
    <row r="407" spans="2:3">
      <c r="B407" s="93" t="s">
        <v>105</v>
      </c>
      <c r="C407" s="99">
        <v>4820</v>
      </c>
    </row>
    <row r="408" spans="2:3">
      <c r="B408" s="94" t="s">
        <v>611</v>
      </c>
      <c r="C408" s="99">
        <v>4820</v>
      </c>
    </row>
    <row r="409" spans="2:3">
      <c r="B409" s="95" t="s">
        <v>211</v>
      </c>
      <c r="C409" s="99">
        <v>4820</v>
      </c>
    </row>
    <row r="410" spans="2:3">
      <c r="B410" s="92" t="s">
        <v>167</v>
      </c>
      <c r="C410" s="99">
        <v>91275</v>
      </c>
    </row>
    <row r="411" spans="2:3">
      <c r="B411" s="93" t="s">
        <v>106</v>
      </c>
      <c r="C411" s="99">
        <v>91275</v>
      </c>
    </row>
    <row r="412" spans="2:3">
      <c r="B412" s="94" t="s">
        <v>613</v>
      </c>
      <c r="C412" s="99">
        <v>91275</v>
      </c>
    </row>
    <row r="413" spans="2:3">
      <c r="B413" s="95" t="s">
        <v>166</v>
      </c>
      <c r="C413" s="99">
        <v>13030</v>
      </c>
    </row>
    <row r="414" spans="2:3">
      <c r="B414" s="95" t="s">
        <v>195</v>
      </c>
      <c r="C414" s="99">
        <v>600</v>
      </c>
    </row>
    <row r="415" spans="2:3">
      <c r="B415" s="95" t="s">
        <v>198</v>
      </c>
      <c r="C415" s="99">
        <v>12900</v>
      </c>
    </row>
    <row r="416" spans="2:3">
      <c r="B416" s="95" t="s">
        <v>335</v>
      </c>
      <c r="C416" s="99">
        <v>64745</v>
      </c>
    </row>
    <row r="417" spans="2:3">
      <c r="B417" s="92" t="s">
        <v>220</v>
      </c>
      <c r="C417" s="99">
        <v>1800</v>
      </c>
    </row>
    <row r="418" spans="2:3">
      <c r="B418" s="93" t="s">
        <v>106</v>
      </c>
      <c r="C418" s="99">
        <v>1800</v>
      </c>
    </row>
    <row r="419" spans="2:3">
      <c r="B419" s="94" t="s">
        <v>613</v>
      </c>
      <c r="C419" s="99">
        <v>1800</v>
      </c>
    </row>
    <row r="420" spans="2:3">
      <c r="B420" s="95" t="s">
        <v>219</v>
      </c>
      <c r="C420" s="99">
        <v>1800</v>
      </c>
    </row>
    <row r="421" spans="2:3">
      <c r="B421" s="95" t="s">
        <v>313</v>
      </c>
      <c r="C421" s="99"/>
    </row>
    <row r="422" spans="2:3">
      <c r="B422" s="92" t="s">
        <v>226</v>
      </c>
      <c r="C422" s="99"/>
    </row>
    <row r="423" spans="2:3">
      <c r="B423" s="93" t="s">
        <v>105</v>
      </c>
      <c r="C423" s="99"/>
    </row>
    <row r="424" spans="2:3">
      <c r="B424" s="94" t="s">
        <v>611</v>
      </c>
      <c r="C424" s="99"/>
    </row>
    <row r="425" spans="2:3">
      <c r="B425" s="95" t="s">
        <v>225</v>
      </c>
      <c r="C425" s="99"/>
    </row>
    <row r="426" spans="2:3">
      <c r="B426" s="92" t="s">
        <v>65</v>
      </c>
      <c r="C426" s="99">
        <v>199089</v>
      </c>
    </row>
    <row r="427" spans="2:3">
      <c r="B427" s="93" t="s">
        <v>109</v>
      </c>
      <c r="C427" s="99">
        <v>199089</v>
      </c>
    </row>
    <row r="428" spans="2:3">
      <c r="B428" s="94" t="s">
        <v>612</v>
      </c>
      <c r="C428" s="99">
        <v>199089</v>
      </c>
    </row>
    <row r="429" spans="2:3">
      <c r="B429" s="95" t="s">
        <v>17</v>
      </c>
      <c r="C429" s="99">
        <v>33150</v>
      </c>
    </row>
    <row r="430" spans="2:3">
      <c r="B430" s="95" t="s">
        <v>601</v>
      </c>
      <c r="C430" s="99">
        <v>3500</v>
      </c>
    </row>
    <row r="431" spans="2:3">
      <c r="B431" s="95" t="s">
        <v>163</v>
      </c>
      <c r="C431" s="99">
        <v>5100</v>
      </c>
    </row>
    <row r="432" spans="2:3">
      <c r="B432" s="95" t="s">
        <v>186</v>
      </c>
      <c r="C432" s="99"/>
    </row>
    <row r="433" spans="2:3">
      <c r="B433" s="95" t="s">
        <v>210</v>
      </c>
      <c r="C433" s="99">
        <v>1150</v>
      </c>
    </row>
    <row r="434" spans="2:3">
      <c r="B434" s="95" t="s">
        <v>323</v>
      </c>
      <c r="C434" s="99">
        <v>900</v>
      </c>
    </row>
    <row r="435" spans="2:3">
      <c r="B435" s="95" t="s">
        <v>443</v>
      </c>
      <c r="C435" s="99"/>
    </row>
    <row r="436" spans="2:3">
      <c r="B436" s="95" t="s">
        <v>447</v>
      </c>
      <c r="C436" s="99">
        <v>155289</v>
      </c>
    </row>
    <row r="437" spans="2:3">
      <c r="B437" s="92" t="s">
        <v>142</v>
      </c>
      <c r="C437" s="99">
        <v>44837</v>
      </c>
    </row>
    <row r="438" spans="2:3">
      <c r="B438" s="93" t="s">
        <v>106</v>
      </c>
      <c r="C438" s="99">
        <v>44837</v>
      </c>
    </row>
    <row r="439" spans="2:3">
      <c r="B439" s="94" t="s">
        <v>613</v>
      </c>
      <c r="C439" s="99">
        <v>44837</v>
      </c>
    </row>
    <row r="440" spans="2:3">
      <c r="B440" s="95" t="s">
        <v>143</v>
      </c>
      <c r="C440" s="99">
        <v>4000</v>
      </c>
    </row>
    <row r="441" spans="2:3">
      <c r="B441" s="95" t="s">
        <v>258</v>
      </c>
      <c r="C441" s="99">
        <v>40837</v>
      </c>
    </row>
    <row r="442" spans="2:3">
      <c r="B442" s="92" t="s">
        <v>81</v>
      </c>
      <c r="C442" s="99"/>
    </row>
    <row r="443" spans="2:3">
      <c r="B443" s="93" t="s">
        <v>105</v>
      </c>
      <c r="C443" s="99"/>
    </row>
    <row r="444" spans="2:3">
      <c r="B444" s="94" t="s">
        <v>611</v>
      </c>
      <c r="C444" s="99"/>
    </row>
    <row r="445" spans="2:3">
      <c r="B445" s="95" t="s">
        <v>36</v>
      </c>
      <c r="C445" s="99"/>
    </row>
    <row r="446" spans="2:3">
      <c r="B446" s="92" t="s">
        <v>77</v>
      </c>
      <c r="C446" s="99"/>
    </row>
    <row r="447" spans="2:3">
      <c r="B447" s="93" t="s">
        <v>105</v>
      </c>
      <c r="C447" s="99"/>
    </row>
    <row r="448" spans="2:3">
      <c r="B448" s="94" t="s">
        <v>611</v>
      </c>
      <c r="C448" s="99"/>
    </row>
    <row r="449" spans="2:3">
      <c r="B449" s="95" t="s">
        <v>32</v>
      </c>
      <c r="C449" s="99"/>
    </row>
    <row r="450" spans="2:3">
      <c r="B450" s="92" t="s">
        <v>240</v>
      </c>
      <c r="C450" s="99">
        <v>36295</v>
      </c>
    </row>
    <row r="451" spans="2:3">
      <c r="B451" s="93" t="s">
        <v>107</v>
      </c>
      <c r="C451" s="99">
        <v>36295</v>
      </c>
    </row>
    <row r="452" spans="2:3">
      <c r="B452" s="94" t="s">
        <v>610</v>
      </c>
      <c r="C452" s="99">
        <v>36295</v>
      </c>
    </row>
    <row r="453" spans="2:3">
      <c r="B453" s="95" t="s">
        <v>240</v>
      </c>
      <c r="C453" s="99">
        <v>27001</v>
      </c>
    </row>
    <row r="454" spans="2:3">
      <c r="B454" s="95" t="s">
        <v>276</v>
      </c>
      <c r="C454" s="99">
        <v>4450</v>
      </c>
    </row>
    <row r="455" spans="2:3">
      <c r="B455" s="95" t="s">
        <v>541</v>
      </c>
      <c r="C455" s="99">
        <v>4844</v>
      </c>
    </row>
    <row r="456" spans="2:3">
      <c r="B456" s="92" t="s">
        <v>530</v>
      </c>
      <c r="C456" s="99"/>
    </row>
    <row r="457" spans="2:3">
      <c r="B457" s="93" t="s">
        <v>105</v>
      </c>
      <c r="C457" s="99"/>
    </row>
    <row r="458" spans="2:3">
      <c r="B458" s="94" t="s">
        <v>611</v>
      </c>
      <c r="C458" s="99"/>
    </row>
    <row r="459" spans="2:3">
      <c r="B459" s="95" t="s">
        <v>529</v>
      </c>
      <c r="C459" s="99"/>
    </row>
    <row r="460" spans="2:3">
      <c r="B460" s="92" t="s">
        <v>243</v>
      </c>
      <c r="C460" s="99">
        <v>3850</v>
      </c>
    </row>
    <row r="461" spans="2:3">
      <c r="B461" s="93" t="s">
        <v>105</v>
      </c>
      <c r="C461" s="99">
        <v>3850</v>
      </c>
    </row>
    <row r="462" spans="2:3">
      <c r="B462" s="94" t="s">
        <v>611</v>
      </c>
      <c r="C462" s="99">
        <v>3850</v>
      </c>
    </row>
    <row r="463" spans="2:3">
      <c r="B463" s="95" t="s">
        <v>242</v>
      </c>
      <c r="C463" s="99">
        <v>3850</v>
      </c>
    </row>
    <row r="464" spans="2:3">
      <c r="B464" s="92" t="s">
        <v>153</v>
      </c>
      <c r="C464" s="99">
        <v>433255</v>
      </c>
    </row>
    <row r="465" spans="2:3">
      <c r="B465" s="93" t="s">
        <v>107</v>
      </c>
      <c r="C465" s="99">
        <v>433255</v>
      </c>
    </row>
    <row r="466" spans="2:3">
      <c r="B466" s="94" t="s">
        <v>610</v>
      </c>
      <c r="C466" s="99">
        <v>433255</v>
      </c>
    </row>
    <row r="467" spans="2:3">
      <c r="B467" s="95" t="s">
        <v>154</v>
      </c>
      <c r="C467" s="99">
        <v>66022</v>
      </c>
    </row>
    <row r="468" spans="2:3">
      <c r="B468" s="95" t="s">
        <v>203</v>
      </c>
      <c r="C468" s="99">
        <v>91247</v>
      </c>
    </row>
    <row r="469" spans="2:3">
      <c r="B469" s="95" t="s">
        <v>234</v>
      </c>
      <c r="C469" s="99">
        <v>195607</v>
      </c>
    </row>
    <row r="470" spans="2:3">
      <c r="B470" s="95" t="s">
        <v>402</v>
      </c>
      <c r="C470" s="99">
        <v>80379</v>
      </c>
    </row>
    <row r="471" spans="2:3">
      <c r="B471" s="92" t="s">
        <v>259</v>
      </c>
      <c r="C471" s="99">
        <v>5200</v>
      </c>
    </row>
    <row r="472" spans="2:3">
      <c r="B472" s="93" t="s">
        <v>105</v>
      </c>
      <c r="C472" s="99">
        <v>5200</v>
      </c>
    </row>
    <row r="473" spans="2:3">
      <c r="B473" s="94" t="s">
        <v>611</v>
      </c>
      <c r="C473" s="99">
        <v>5200</v>
      </c>
    </row>
    <row r="474" spans="2:3">
      <c r="B474" s="95" t="s">
        <v>258</v>
      </c>
      <c r="C474" s="99">
        <v>5200</v>
      </c>
    </row>
    <row r="475" spans="2:3">
      <c r="B475" s="92" t="s">
        <v>79</v>
      </c>
      <c r="C475" s="99"/>
    </row>
    <row r="476" spans="2:3">
      <c r="B476" s="93" t="s">
        <v>105</v>
      </c>
      <c r="C476" s="99"/>
    </row>
    <row r="477" spans="2:3">
      <c r="B477" s="94" t="s">
        <v>611</v>
      </c>
      <c r="C477" s="99"/>
    </row>
    <row r="478" spans="2:3">
      <c r="B478" s="95" t="s">
        <v>33</v>
      </c>
      <c r="C478" s="99"/>
    </row>
    <row r="479" spans="2:3">
      <c r="B479" s="92" t="s">
        <v>63</v>
      </c>
      <c r="C479" s="99"/>
    </row>
    <row r="480" spans="2:3">
      <c r="B480" s="93" t="s">
        <v>105</v>
      </c>
      <c r="C480" s="99"/>
    </row>
    <row r="481" spans="2:3">
      <c r="B481" s="94" t="s">
        <v>611</v>
      </c>
      <c r="C481" s="99"/>
    </row>
    <row r="482" spans="2:3">
      <c r="B482" s="95" t="s">
        <v>15</v>
      </c>
      <c r="C482" s="99"/>
    </row>
    <row r="483" spans="2:3">
      <c r="B483" s="95" t="s">
        <v>557</v>
      </c>
      <c r="C483" s="99"/>
    </row>
    <row r="484" spans="2:3">
      <c r="B484" s="92" t="s">
        <v>528</v>
      </c>
      <c r="C484" s="99"/>
    </row>
    <row r="485" spans="2:3">
      <c r="B485" s="93" t="s">
        <v>106</v>
      </c>
      <c r="C485" s="99"/>
    </row>
    <row r="486" spans="2:3">
      <c r="B486" s="94" t="s">
        <v>613</v>
      </c>
      <c r="C486" s="99"/>
    </row>
    <row r="487" spans="2:3">
      <c r="B487" s="95" t="s">
        <v>527</v>
      </c>
      <c r="C487" s="99"/>
    </row>
    <row r="488" spans="2:3">
      <c r="B488" s="92" t="s">
        <v>91</v>
      </c>
      <c r="C488" s="99">
        <v>319516</v>
      </c>
    </row>
    <row r="489" spans="2:3">
      <c r="B489" s="93" t="s">
        <v>107</v>
      </c>
      <c r="C489" s="99">
        <v>319516</v>
      </c>
    </row>
    <row r="490" spans="2:3">
      <c r="B490" s="94" t="s">
        <v>610</v>
      </c>
      <c r="C490" s="99">
        <v>319516</v>
      </c>
    </row>
    <row r="491" spans="2:3">
      <c r="B491" s="95">
        <v>118</v>
      </c>
      <c r="C491" s="99">
        <v>305916</v>
      </c>
    </row>
    <row r="492" spans="2:3">
      <c r="B492" s="95" t="s">
        <v>362</v>
      </c>
      <c r="C492" s="99">
        <v>13600</v>
      </c>
    </row>
    <row r="493" spans="2:3">
      <c r="B493" s="92" t="s">
        <v>505</v>
      </c>
      <c r="C493" s="99"/>
    </row>
    <row r="494" spans="2:3">
      <c r="B494" s="93" t="s">
        <v>105</v>
      </c>
      <c r="C494" s="99"/>
    </row>
    <row r="495" spans="2:3">
      <c r="B495" s="94" t="s">
        <v>611</v>
      </c>
      <c r="C495" s="99"/>
    </row>
    <row r="496" spans="2:3">
      <c r="B496" s="95" t="s">
        <v>504</v>
      </c>
      <c r="C496" s="99"/>
    </row>
    <row r="497" spans="2:3">
      <c r="B497" s="92" t="s">
        <v>71</v>
      </c>
      <c r="C497" s="99"/>
    </row>
    <row r="498" spans="2:3">
      <c r="B498" s="93" t="s">
        <v>105</v>
      </c>
      <c r="C498" s="99"/>
    </row>
    <row r="499" spans="2:3">
      <c r="B499" s="94" t="s">
        <v>611</v>
      </c>
      <c r="C499" s="99"/>
    </row>
    <row r="500" spans="2:3">
      <c r="B500" s="95" t="s">
        <v>25</v>
      </c>
      <c r="C500" s="99"/>
    </row>
    <row r="501" spans="2:3">
      <c r="B501" s="92" t="s">
        <v>279</v>
      </c>
      <c r="C501" s="99">
        <v>33699</v>
      </c>
    </row>
    <row r="502" spans="2:3">
      <c r="B502" s="93" t="s">
        <v>107</v>
      </c>
      <c r="C502" s="99">
        <v>33699</v>
      </c>
    </row>
    <row r="503" spans="2:3">
      <c r="B503" s="94" t="s">
        <v>610</v>
      </c>
      <c r="C503" s="99">
        <v>33699</v>
      </c>
    </row>
    <row r="504" spans="2:3">
      <c r="B504" s="95" t="s">
        <v>602</v>
      </c>
      <c r="C504" s="99"/>
    </row>
    <row r="505" spans="2:3">
      <c r="B505" s="95" t="s">
        <v>279</v>
      </c>
      <c r="C505" s="99">
        <v>32759</v>
      </c>
    </row>
    <row r="506" spans="2:3">
      <c r="B506" s="95" t="s">
        <v>280</v>
      </c>
      <c r="C506" s="99">
        <v>10</v>
      </c>
    </row>
    <row r="507" spans="2:3">
      <c r="B507" s="95" t="s">
        <v>281</v>
      </c>
      <c r="C507" s="99">
        <v>930</v>
      </c>
    </row>
    <row r="508" spans="2:3">
      <c r="B508" s="92" t="s">
        <v>183</v>
      </c>
      <c r="C508" s="99"/>
    </row>
    <row r="509" spans="2:3">
      <c r="B509" s="93" t="s">
        <v>105</v>
      </c>
      <c r="C509" s="99"/>
    </row>
    <row r="510" spans="2:3">
      <c r="B510" s="94" t="s">
        <v>611</v>
      </c>
      <c r="C510" s="99"/>
    </row>
    <row r="511" spans="2:3">
      <c r="B511" s="95" t="s">
        <v>182</v>
      </c>
      <c r="C511" s="99"/>
    </row>
    <row r="512" spans="2:3">
      <c r="B512" s="92" t="s">
        <v>64</v>
      </c>
      <c r="C512" s="99"/>
    </row>
    <row r="513" spans="2:3">
      <c r="B513" s="93" t="s">
        <v>105</v>
      </c>
      <c r="C513" s="99"/>
    </row>
    <row r="514" spans="2:3">
      <c r="B514" s="94" t="s">
        <v>611</v>
      </c>
      <c r="C514" s="99"/>
    </row>
    <row r="515" spans="2:3">
      <c r="B515" s="95" t="s">
        <v>16</v>
      </c>
      <c r="C515" s="99"/>
    </row>
    <row r="516" spans="2:3">
      <c r="B516" s="95" t="s">
        <v>24</v>
      </c>
      <c r="C516" s="99"/>
    </row>
    <row r="517" spans="2:3">
      <c r="B517" s="92" t="s">
        <v>589</v>
      </c>
      <c r="C517" s="99"/>
    </row>
    <row r="518" spans="2:3">
      <c r="B518" s="93" t="s">
        <v>105</v>
      </c>
      <c r="C518" s="99"/>
    </row>
    <row r="519" spans="2:3">
      <c r="B519" s="94" t="s">
        <v>611</v>
      </c>
      <c r="C519" s="99"/>
    </row>
    <row r="520" spans="2:3">
      <c r="B520" s="95" t="s">
        <v>588</v>
      </c>
      <c r="C520" s="99"/>
    </row>
    <row r="521" spans="2:3">
      <c r="B521" s="92" t="s">
        <v>73</v>
      </c>
      <c r="C521" s="99"/>
    </row>
    <row r="522" spans="2:3">
      <c r="B522" s="93" t="s">
        <v>105</v>
      </c>
      <c r="C522" s="99"/>
    </row>
    <row r="523" spans="2:3">
      <c r="B523" s="94" t="s">
        <v>611</v>
      </c>
      <c r="C523" s="99"/>
    </row>
    <row r="524" spans="2:3">
      <c r="B524" s="95" t="s">
        <v>27</v>
      </c>
      <c r="C524" s="99"/>
    </row>
    <row r="525" spans="2:3">
      <c r="B525" s="92" t="s">
        <v>305</v>
      </c>
      <c r="C525" s="99"/>
    </row>
    <row r="526" spans="2:3">
      <c r="B526" s="93" t="s">
        <v>105</v>
      </c>
      <c r="C526" s="99"/>
    </row>
    <row r="527" spans="2:3">
      <c r="B527" s="94" t="s">
        <v>611</v>
      </c>
      <c r="C527" s="99"/>
    </row>
    <row r="528" spans="2:3">
      <c r="B528" s="95" t="s">
        <v>304</v>
      </c>
      <c r="C528" s="99"/>
    </row>
    <row r="529" spans="2:3">
      <c r="B529" s="92" t="s">
        <v>457</v>
      </c>
      <c r="C529" s="99"/>
    </row>
    <row r="530" spans="2:3">
      <c r="B530" s="93" t="s">
        <v>105</v>
      </c>
      <c r="C530" s="99"/>
    </row>
    <row r="531" spans="2:3">
      <c r="B531" s="94" t="s">
        <v>611</v>
      </c>
      <c r="C531" s="99"/>
    </row>
    <row r="532" spans="2:3">
      <c r="B532" s="95" t="s">
        <v>456</v>
      </c>
      <c r="C532" s="99"/>
    </row>
    <row r="533" spans="2:3">
      <c r="B533" s="92" t="s">
        <v>265</v>
      </c>
      <c r="C533" s="99"/>
    </row>
    <row r="534" spans="2:3">
      <c r="B534" s="93" t="s">
        <v>105</v>
      </c>
      <c r="C534" s="99"/>
    </row>
    <row r="535" spans="2:3">
      <c r="B535" s="94" t="s">
        <v>611</v>
      </c>
      <c r="C535" s="99"/>
    </row>
    <row r="536" spans="2:3">
      <c r="B536" s="95" t="s">
        <v>264</v>
      </c>
      <c r="C536" s="99"/>
    </row>
    <row r="537" spans="2:3">
      <c r="B537" s="92" t="s">
        <v>233</v>
      </c>
      <c r="C537" s="99">
        <v>750</v>
      </c>
    </row>
    <row r="538" spans="2:3">
      <c r="B538" s="93" t="s">
        <v>105</v>
      </c>
      <c r="C538" s="99">
        <v>750</v>
      </c>
    </row>
    <row r="539" spans="2:3">
      <c r="B539" s="94" t="s">
        <v>611</v>
      </c>
      <c r="C539" s="99">
        <v>750</v>
      </c>
    </row>
    <row r="540" spans="2:3">
      <c r="B540" s="95" t="s">
        <v>232</v>
      </c>
      <c r="C540" s="99">
        <v>750</v>
      </c>
    </row>
    <row r="541" spans="2:3">
      <c r="B541" s="92" t="s">
        <v>100</v>
      </c>
      <c r="C541" s="99"/>
    </row>
    <row r="542" spans="2:3">
      <c r="B542" s="93" t="s">
        <v>105</v>
      </c>
      <c r="C542" s="99"/>
    </row>
    <row r="543" spans="2:3">
      <c r="B543" s="94" t="s">
        <v>611</v>
      </c>
      <c r="C543" s="99"/>
    </row>
    <row r="544" spans="2:3">
      <c r="B544" s="95" t="s">
        <v>101</v>
      </c>
      <c r="C544" s="99"/>
    </row>
    <row r="545" spans="2:3">
      <c r="B545" s="92" t="s">
        <v>299</v>
      </c>
      <c r="C545" s="99"/>
    </row>
    <row r="546" spans="2:3">
      <c r="B546" s="93" t="s">
        <v>107</v>
      </c>
      <c r="C546" s="99"/>
    </row>
    <row r="547" spans="2:3">
      <c r="B547" s="94" t="s">
        <v>610</v>
      </c>
      <c r="C547" s="99"/>
    </row>
    <row r="548" spans="2:3">
      <c r="B548" s="95" t="s">
        <v>298</v>
      </c>
      <c r="C548" s="99"/>
    </row>
    <row r="549" spans="2:3">
      <c r="B549" s="95" t="s">
        <v>399</v>
      </c>
      <c r="C549" s="99"/>
    </row>
    <row r="550" spans="2:3">
      <c r="B550" s="95" t="s">
        <v>571</v>
      </c>
      <c r="C550" s="99"/>
    </row>
    <row r="551" spans="2:3">
      <c r="B551" s="92" t="s">
        <v>312</v>
      </c>
      <c r="C551" s="99"/>
    </row>
    <row r="552" spans="2:3">
      <c r="B552" s="93" t="s">
        <v>105</v>
      </c>
      <c r="C552" s="99"/>
    </row>
    <row r="553" spans="2:3">
      <c r="B553" s="94" t="s">
        <v>611</v>
      </c>
      <c r="C553" s="99"/>
    </row>
    <row r="554" spans="2:3">
      <c r="B554" s="95" t="s">
        <v>311</v>
      </c>
      <c r="C554" s="99"/>
    </row>
    <row r="555" spans="2:3">
      <c r="B555" s="92" t="s">
        <v>317</v>
      </c>
      <c r="C555" s="99"/>
    </row>
    <row r="556" spans="2:3">
      <c r="B556" s="93" t="s">
        <v>105</v>
      </c>
      <c r="C556" s="99"/>
    </row>
    <row r="557" spans="2:3">
      <c r="B557" s="94" t="s">
        <v>611</v>
      </c>
      <c r="C557" s="99"/>
    </row>
    <row r="558" spans="2:3">
      <c r="B558" s="95" t="s">
        <v>316</v>
      </c>
      <c r="C558" s="99"/>
    </row>
    <row r="559" spans="2:3">
      <c r="B559" s="92" t="s">
        <v>322</v>
      </c>
      <c r="C559" s="99"/>
    </row>
    <row r="560" spans="2:3">
      <c r="B560" s="93" t="s">
        <v>105</v>
      </c>
      <c r="C560" s="99"/>
    </row>
    <row r="561" spans="2:3">
      <c r="B561" s="94" t="s">
        <v>611</v>
      </c>
      <c r="C561" s="99"/>
    </row>
    <row r="562" spans="2:3">
      <c r="B562" s="95" t="s">
        <v>322</v>
      </c>
      <c r="C562" s="99"/>
    </row>
    <row r="563" spans="2:3">
      <c r="B563" s="92" t="s">
        <v>345</v>
      </c>
      <c r="C563" s="99"/>
    </row>
    <row r="564" spans="2:3">
      <c r="B564" s="93" t="s">
        <v>105</v>
      </c>
      <c r="C564" s="99"/>
    </row>
    <row r="565" spans="2:3">
      <c r="B565" s="94" t="s">
        <v>611</v>
      </c>
      <c r="C565" s="99"/>
    </row>
    <row r="566" spans="2:3">
      <c r="B566" s="95" t="s">
        <v>344</v>
      </c>
      <c r="C566" s="99"/>
    </row>
    <row r="567" spans="2:3">
      <c r="B567" s="92" t="s">
        <v>95</v>
      </c>
      <c r="C567" s="99"/>
    </row>
    <row r="568" spans="2:3">
      <c r="B568" s="93" t="s">
        <v>105</v>
      </c>
      <c r="C568" s="99"/>
    </row>
    <row r="569" spans="2:3">
      <c r="B569" s="94" t="s">
        <v>611</v>
      </c>
      <c r="C569" s="99"/>
    </row>
    <row r="570" spans="2:3">
      <c r="B570" s="95" t="s">
        <v>96</v>
      </c>
      <c r="C570" s="99"/>
    </row>
    <row r="571" spans="2:3">
      <c r="B571" s="92" t="s">
        <v>543</v>
      </c>
      <c r="C571" s="99"/>
    </row>
    <row r="572" spans="2:3">
      <c r="B572" s="93" t="s">
        <v>105</v>
      </c>
      <c r="C572" s="99"/>
    </row>
    <row r="573" spans="2:3">
      <c r="B573" s="94" t="s">
        <v>611</v>
      </c>
      <c r="C573" s="99"/>
    </row>
    <row r="574" spans="2:3">
      <c r="B574" s="95" t="s">
        <v>542</v>
      </c>
      <c r="C574" s="99"/>
    </row>
    <row r="575" spans="2:3">
      <c r="B575" s="92" t="s">
        <v>80</v>
      </c>
      <c r="C575" s="99"/>
    </row>
    <row r="576" spans="2:3">
      <c r="B576" s="93" t="s">
        <v>106</v>
      </c>
      <c r="C576" s="99"/>
    </row>
    <row r="577" spans="2:3">
      <c r="B577" s="94" t="s">
        <v>613</v>
      </c>
      <c r="C577" s="99"/>
    </row>
    <row r="578" spans="2:3">
      <c r="B578" s="95" t="s">
        <v>34</v>
      </c>
      <c r="C578" s="99"/>
    </row>
    <row r="579" spans="2:3">
      <c r="B579" s="92" t="s">
        <v>354</v>
      </c>
      <c r="C579" s="99"/>
    </row>
    <row r="580" spans="2:3">
      <c r="B580" s="93" t="s">
        <v>105</v>
      </c>
      <c r="C580" s="99"/>
    </row>
    <row r="581" spans="2:3">
      <c r="B581" s="94" t="s">
        <v>611</v>
      </c>
      <c r="C581" s="99"/>
    </row>
    <row r="582" spans="2:3">
      <c r="B582" s="95" t="s">
        <v>354</v>
      </c>
      <c r="C582" s="99"/>
    </row>
    <row r="583" spans="2:3">
      <c r="B583" s="92" t="s">
        <v>413</v>
      </c>
      <c r="C583" s="99"/>
    </row>
    <row r="584" spans="2:3">
      <c r="B584" s="93" t="s">
        <v>105</v>
      </c>
      <c r="C584" s="99"/>
    </row>
    <row r="585" spans="2:3">
      <c r="B585" s="94" t="s">
        <v>611</v>
      </c>
      <c r="C585" s="99"/>
    </row>
    <row r="586" spans="2:3">
      <c r="B586" s="95" t="s">
        <v>412</v>
      </c>
      <c r="C586" s="99"/>
    </row>
    <row r="587" spans="2:3">
      <c r="B587" s="92" t="s">
        <v>120</v>
      </c>
      <c r="C587" s="99"/>
    </row>
    <row r="588" spans="2:3">
      <c r="B588" s="93" t="s">
        <v>105</v>
      </c>
      <c r="C588" s="99"/>
    </row>
    <row r="589" spans="2:3">
      <c r="B589" s="94" t="s">
        <v>611</v>
      </c>
      <c r="C589" s="99"/>
    </row>
    <row r="590" spans="2:3">
      <c r="B590" s="95" t="s">
        <v>119</v>
      </c>
      <c r="C590" s="99"/>
    </row>
    <row r="591" spans="2:3">
      <c r="B591" s="92" t="s">
        <v>263</v>
      </c>
      <c r="C591" s="99"/>
    </row>
    <row r="592" spans="2:3">
      <c r="B592" s="93" t="s">
        <v>105</v>
      </c>
      <c r="C592" s="99"/>
    </row>
    <row r="593" spans="2:3">
      <c r="B593" s="94" t="s">
        <v>611</v>
      </c>
      <c r="C593" s="99"/>
    </row>
    <row r="594" spans="2:3">
      <c r="B594" s="95" t="s">
        <v>262</v>
      </c>
      <c r="C594" s="99"/>
    </row>
    <row r="595" spans="2:3">
      <c r="B595" s="92" t="s">
        <v>474</v>
      </c>
      <c r="C595" s="99"/>
    </row>
    <row r="596" spans="2:3">
      <c r="B596" s="93" t="s">
        <v>105</v>
      </c>
      <c r="C596" s="99"/>
    </row>
    <row r="597" spans="2:3">
      <c r="B597" s="94" t="s">
        <v>611</v>
      </c>
      <c r="C597" s="99"/>
    </row>
    <row r="598" spans="2:3">
      <c r="B598" s="95" t="s">
        <v>473</v>
      </c>
      <c r="C598" s="99"/>
    </row>
    <row r="599" spans="2:3">
      <c r="B599" s="92" t="s">
        <v>90</v>
      </c>
      <c r="C599" s="99"/>
    </row>
    <row r="600" spans="2:3">
      <c r="B600" s="93" t="s">
        <v>108</v>
      </c>
      <c r="C600" s="99"/>
    </row>
    <row r="601" spans="2:3">
      <c r="B601" s="94" t="s">
        <v>612</v>
      </c>
      <c r="C601" s="99"/>
    </row>
    <row r="602" spans="2:3">
      <c r="B602" s="95" t="s">
        <v>92</v>
      </c>
      <c r="C602" s="99"/>
    </row>
    <row r="603" spans="2:3">
      <c r="B603" s="95" t="s">
        <v>310</v>
      </c>
      <c r="C603" s="99"/>
    </row>
    <row r="604" spans="2:3">
      <c r="B604" s="95" t="s">
        <v>584</v>
      </c>
      <c r="C604" s="99"/>
    </row>
    <row r="605" spans="2:3">
      <c r="B605" s="92" t="s">
        <v>523</v>
      </c>
      <c r="C605" s="99">
        <v>2400</v>
      </c>
    </row>
    <row r="606" spans="2:3">
      <c r="B606" s="93" t="s">
        <v>105</v>
      </c>
      <c r="C606" s="99">
        <v>2400</v>
      </c>
    </row>
    <row r="607" spans="2:3">
      <c r="B607" s="94" t="s">
        <v>611</v>
      </c>
      <c r="C607" s="99">
        <v>2400</v>
      </c>
    </row>
    <row r="608" spans="2:3">
      <c r="B608" s="95" t="s">
        <v>521</v>
      </c>
      <c r="C608" s="99">
        <v>2400</v>
      </c>
    </row>
    <row r="609" spans="2:3">
      <c r="B609" s="92" t="s">
        <v>148</v>
      </c>
      <c r="C609" s="99">
        <v>20101</v>
      </c>
    </row>
    <row r="610" spans="2:3">
      <c r="B610" s="93" t="s">
        <v>106</v>
      </c>
      <c r="C610" s="99">
        <v>20101</v>
      </c>
    </row>
    <row r="611" spans="2:3">
      <c r="B611" s="94" t="s">
        <v>613</v>
      </c>
      <c r="C611" s="99">
        <v>20101</v>
      </c>
    </row>
    <row r="612" spans="2:3">
      <c r="B612" s="95" t="s">
        <v>149</v>
      </c>
      <c r="C612" s="99">
        <v>20101</v>
      </c>
    </row>
    <row r="613" spans="2:3">
      <c r="B613" s="92" t="s">
        <v>570</v>
      </c>
      <c r="C613" s="99"/>
    </row>
    <row r="614" spans="2:3">
      <c r="B614" s="93" t="s">
        <v>105</v>
      </c>
      <c r="C614" s="99"/>
    </row>
    <row r="615" spans="2:3">
      <c r="B615" s="94" t="s">
        <v>611</v>
      </c>
      <c r="C615" s="99"/>
    </row>
    <row r="616" spans="2:3">
      <c r="B616" s="95" t="s">
        <v>569</v>
      </c>
      <c r="C616" s="99"/>
    </row>
    <row r="617" spans="2:3">
      <c r="B617" s="92" t="s">
        <v>535</v>
      </c>
      <c r="C617" s="99">
        <v>29850</v>
      </c>
    </row>
    <row r="618" spans="2:3">
      <c r="B618" s="93" t="s">
        <v>107</v>
      </c>
      <c r="C618" s="99">
        <v>29850</v>
      </c>
    </row>
    <row r="619" spans="2:3">
      <c r="B619" s="94" t="s">
        <v>610</v>
      </c>
      <c r="C619" s="99">
        <v>29850</v>
      </c>
    </row>
    <row r="620" spans="2:3">
      <c r="B620" s="95" t="s">
        <v>534</v>
      </c>
      <c r="C620" s="99"/>
    </row>
    <row r="621" spans="2:3">
      <c r="B621" s="95" t="s">
        <v>563</v>
      </c>
      <c r="C621" s="99">
        <v>29850</v>
      </c>
    </row>
    <row r="622" spans="2:3">
      <c r="B622" s="92" t="s">
        <v>171</v>
      </c>
      <c r="C622" s="99">
        <v>387389</v>
      </c>
    </row>
    <row r="623" spans="2:3">
      <c r="B623" s="93" t="s">
        <v>109</v>
      </c>
      <c r="C623" s="99">
        <v>387389</v>
      </c>
    </row>
    <row r="624" spans="2:3">
      <c r="B624" s="94" t="s">
        <v>612</v>
      </c>
      <c r="C624" s="99">
        <v>387389</v>
      </c>
    </row>
    <row r="625" spans="2:3">
      <c r="B625" s="95" t="s">
        <v>170</v>
      </c>
      <c r="C625" s="99">
        <v>367829</v>
      </c>
    </row>
    <row r="626" spans="2:3">
      <c r="B626" s="95" t="s">
        <v>521</v>
      </c>
      <c r="C626" s="99">
        <v>6600</v>
      </c>
    </row>
    <row r="627" spans="2:3">
      <c r="B627" s="95" t="s">
        <v>579</v>
      </c>
      <c r="C627" s="99">
        <v>12960</v>
      </c>
    </row>
    <row r="628" spans="2:3">
      <c r="B628" s="92" t="s">
        <v>360</v>
      </c>
      <c r="C628" s="99"/>
    </row>
    <row r="629" spans="2:3">
      <c r="B629" s="93" t="s">
        <v>105</v>
      </c>
      <c r="C629" s="99"/>
    </row>
    <row r="630" spans="2:3">
      <c r="B630" s="94" t="s">
        <v>611</v>
      </c>
      <c r="C630" s="99"/>
    </row>
    <row r="631" spans="2:3">
      <c r="B631" s="95" t="s">
        <v>359</v>
      </c>
      <c r="C631" s="99"/>
    </row>
    <row r="632" spans="2:3">
      <c r="B632" s="92" t="s">
        <v>361</v>
      </c>
      <c r="C632" s="99">
        <v>33778</v>
      </c>
    </row>
    <row r="633" spans="2:3">
      <c r="B633" s="93" t="s">
        <v>105</v>
      </c>
      <c r="C633" s="99">
        <v>33778</v>
      </c>
    </row>
    <row r="634" spans="2:3">
      <c r="B634" s="94" t="s">
        <v>611</v>
      </c>
      <c r="C634" s="99">
        <v>33778</v>
      </c>
    </row>
    <row r="635" spans="2:3">
      <c r="B635" s="95" t="s">
        <v>361</v>
      </c>
      <c r="C635" s="99">
        <v>33778</v>
      </c>
    </row>
    <row r="636" spans="2:3">
      <c r="B636" s="92" t="s">
        <v>68</v>
      </c>
      <c r="C636" s="99"/>
    </row>
    <row r="637" spans="2:3">
      <c r="B637" s="93" t="s">
        <v>105</v>
      </c>
      <c r="C637" s="99"/>
    </row>
    <row r="638" spans="2:3">
      <c r="B638" s="94" t="s">
        <v>611</v>
      </c>
      <c r="C638" s="99"/>
    </row>
    <row r="639" spans="2:3">
      <c r="B639" s="95" t="s">
        <v>20</v>
      </c>
      <c r="C639" s="99"/>
    </row>
    <row r="640" spans="2:3">
      <c r="B640" s="95" t="s">
        <v>35</v>
      </c>
      <c r="C640" s="99"/>
    </row>
    <row r="641" spans="2:3">
      <c r="B641" s="95" t="s">
        <v>273</v>
      </c>
      <c r="C641" s="99"/>
    </row>
    <row r="642" spans="2:3">
      <c r="B642" s="95" t="s">
        <v>370</v>
      </c>
      <c r="C642" s="99"/>
    </row>
    <row r="643" spans="2:3">
      <c r="B643" s="92" t="s">
        <v>205</v>
      </c>
      <c r="C643" s="99"/>
    </row>
    <row r="644" spans="2:3">
      <c r="B644" s="93" t="s">
        <v>105</v>
      </c>
      <c r="C644" s="99"/>
    </row>
    <row r="645" spans="2:3">
      <c r="B645" s="94" t="s">
        <v>611</v>
      </c>
      <c r="C645" s="99"/>
    </row>
    <row r="646" spans="2:3">
      <c r="B646" s="95" t="s">
        <v>204</v>
      </c>
      <c r="C646" s="99"/>
    </row>
    <row r="647" spans="2:3">
      <c r="B647" s="92" t="s">
        <v>267</v>
      </c>
      <c r="C647" s="99"/>
    </row>
    <row r="648" spans="2:3">
      <c r="B648" s="93" t="s">
        <v>105</v>
      </c>
      <c r="C648" s="99"/>
    </row>
    <row r="649" spans="2:3">
      <c r="B649" s="94" t="s">
        <v>611</v>
      </c>
      <c r="C649" s="99"/>
    </row>
    <row r="650" spans="2:3">
      <c r="B650" s="95" t="s">
        <v>266</v>
      </c>
      <c r="C650" s="99"/>
    </row>
    <row r="651" spans="2:3">
      <c r="B651" s="92" t="s">
        <v>380</v>
      </c>
      <c r="C651" s="99"/>
    </row>
    <row r="652" spans="2:3">
      <c r="B652" s="93" t="s">
        <v>105</v>
      </c>
      <c r="C652" s="99"/>
    </row>
    <row r="653" spans="2:3">
      <c r="B653" s="94" t="s">
        <v>611</v>
      </c>
      <c r="C653" s="99"/>
    </row>
    <row r="654" spans="2:3">
      <c r="B654" s="95" t="s">
        <v>379</v>
      </c>
      <c r="C654" s="99"/>
    </row>
    <row r="655" spans="2:3">
      <c r="B655" s="92" t="s">
        <v>122</v>
      </c>
      <c r="C655" s="99"/>
    </row>
    <row r="656" spans="2:3">
      <c r="B656" s="93" t="s">
        <v>105</v>
      </c>
      <c r="C656" s="99"/>
    </row>
    <row r="657" spans="2:3">
      <c r="B657" s="94" t="s">
        <v>611</v>
      </c>
      <c r="C657" s="99"/>
    </row>
    <row r="658" spans="2:3">
      <c r="B658" s="95" t="s">
        <v>121</v>
      </c>
      <c r="C658" s="99"/>
    </row>
    <row r="659" spans="2:3">
      <c r="B659" s="92" t="s">
        <v>297</v>
      </c>
      <c r="C659" s="99">
        <v>1700</v>
      </c>
    </row>
    <row r="660" spans="2:3">
      <c r="B660" s="93" t="s">
        <v>105</v>
      </c>
      <c r="C660" s="99">
        <v>1700</v>
      </c>
    </row>
    <row r="661" spans="2:3">
      <c r="B661" s="94" t="s">
        <v>611</v>
      </c>
      <c r="C661" s="99">
        <v>1700</v>
      </c>
    </row>
    <row r="662" spans="2:3">
      <c r="B662" s="95" t="s">
        <v>296</v>
      </c>
      <c r="C662" s="99">
        <v>1700</v>
      </c>
    </row>
    <row r="663" spans="2:3">
      <c r="B663" s="92" t="s">
        <v>278</v>
      </c>
      <c r="C663" s="99"/>
    </row>
    <row r="664" spans="2:3">
      <c r="B664" s="93" t="s">
        <v>105</v>
      </c>
      <c r="C664" s="99"/>
    </row>
    <row r="665" spans="2:3">
      <c r="B665" s="94" t="s">
        <v>611</v>
      </c>
      <c r="C665" s="99"/>
    </row>
    <row r="666" spans="2:3">
      <c r="B666" s="95" t="s">
        <v>277</v>
      </c>
      <c r="C666" s="99"/>
    </row>
    <row r="667" spans="2:3">
      <c r="B667" s="92" t="s">
        <v>194</v>
      </c>
      <c r="C667" s="99">
        <v>12950</v>
      </c>
    </row>
    <row r="668" spans="2:3">
      <c r="B668" s="93" t="s">
        <v>105</v>
      </c>
      <c r="C668" s="99">
        <v>12950</v>
      </c>
    </row>
    <row r="669" spans="2:3">
      <c r="B669" s="94" t="s">
        <v>611</v>
      </c>
      <c r="C669" s="99">
        <v>12950</v>
      </c>
    </row>
    <row r="670" spans="2:3">
      <c r="B670" s="95" t="s">
        <v>193</v>
      </c>
      <c r="C670" s="99">
        <v>12950</v>
      </c>
    </row>
    <row r="671" spans="2:3">
      <c r="B671" s="92" t="s">
        <v>393</v>
      </c>
      <c r="C671" s="99"/>
    </row>
    <row r="672" spans="2:3">
      <c r="B672" s="93" t="s">
        <v>105</v>
      </c>
      <c r="C672" s="99"/>
    </row>
    <row r="673" spans="2:3">
      <c r="B673" s="94" t="s">
        <v>611</v>
      </c>
      <c r="C673" s="99"/>
    </row>
    <row r="674" spans="2:3">
      <c r="B674" s="95" t="s">
        <v>392</v>
      </c>
      <c r="C674" s="99"/>
    </row>
    <row r="675" spans="2:3">
      <c r="B675" s="92" t="s">
        <v>275</v>
      </c>
      <c r="C675" s="99">
        <v>3200</v>
      </c>
    </row>
    <row r="676" spans="2:3">
      <c r="B676" s="93" t="s">
        <v>105</v>
      </c>
      <c r="C676" s="99">
        <v>3200</v>
      </c>
    </row>
    <row r="677" spans="2:3">
      <c r="B677" s="94" t="s">
        <v>611</v>
      </c>
      <c r="C677" s="99">
        <v>3200</v>
      </c>
    </row>
    <row r="678" spans="2:3">
      <c r="B678" s="95" t="s">
        <v>274</v>
      </c>
      <c r="C678" s="99">
        <v>3200</v>
      </c>
    </row>
    <row r="679" spans="2:3">
      <c r="B679" s="92" t="s">
        <v>252</v>
      </c>
      <c r="C679" s="99">
        <v>3350</v>
      </c>
    </row>
    <row r="680" spans="2:3">
      <c r="B680" s="93" t="s">
        <v>105</v>
      </c>
      <c r="C680" s="99">
        <v>3350</v>
      </c>
    </row>
    <row r="681" spans="2:3">
      <c r="B681" s="94" t="s">
        <v>611</v>
      </c>
      <c r="C681" s="99">
        <v>3350</v>
      </c>
    </row>
    <row r="682" spans="2:3">
      <c r="B682" s="95" t="s">
        <v>251</v>
      </c>
      <c r="C682" s="99">
        <v>3350</v>
      </c>
    </row>
    <row r="683" spans="2:3">
      <c r="B683" s="92" t="s">
        <v>404</v>
      </c>
      <c r="C683" s="99"/>
    </row>
    <row r="684" spans="2:3">
      <c r="B684" s="93" t="s">
        <v>106</v>
      </c>
      <c r="C684" s="99"/>
    </row>
    <row r="685" spans="2:3">
      <c r="B685" s="94" t="s">
        <v>613</v>
      </c>
      <c r="C685" s="99"/>
    </row>
    <row r="686" spans="2:3">
      <c r="B686" s="95" t="s">
        <v>403</v>
      </c>
      <c r="C686" s="99"/>
    </row>
    <row r="687" spans="2:3">
      <c r="B687" s="92" t="s">
        <v>385</v>
      </c>
      <c r="C687" s="99">
        <v>348973</v>
      </c>
    </row>
    <row r="688" spans="2:3">
      <c r="B688" s="93" t="s">
        <v>111</v>
      </c>
      <c r="C688" s="99">
        <v>348973</v>
      </c>
    </row>
    <row r="689" spans="2:3">
      <c r="B689" s="94" t="s">
        <v>612</v>
      </c>
      <c r="C689" s="99">
        <v>348973</v>
      </c>
    </row>
    <row r="690" spans="2:3">
      <c r="B690" s="95" t="s">
        <v>384</v>
      </c>
      <c r="C690" s="99">
        <v>250</v>
      </c>
    </row>
    <row r="691" spans="2:3">
      <c r="B691" s="95" t="s">
        <v>415</v>
      </c>
      <c r="C691" s="99">
        <v>250</v>
      </c>
    </row>
    <row r="692" spans="2:3">
      <c r="B692" s="95" t="s">
        <v>435</v>
      </c>
      <c r="C692" s="99">
        <v>347973</v>
      </c>
    </row>
    <row r="693" spans="2:3">
      <c r="B693" s="95" t="s">
        <v>436</v>
      </c>
      <c r="C693" s="99">
        <v>250</v>
      </c>
    </row>
    <row r="694" spans="2:3">
      <c r="B694" s="95" t="s">
        <v>437</v>
      </c>
      <c r="C694" s="99">
        <v>250</v>
      </c>
    </row>
    <row r="695" spans="2:3">
      <c r="B695" s="92" t="s">
        <v>97</v>
      </c>
      <c r="C695" s="99">
        <v>32556</v>
      </c>
    </row>
    <row r="696" spans="2:3">
      <c r="B696" s="93" t="s">
        <v>106</v>
      </c>
      <c r="C696" s="99">
        <v>32556</v>
      </c>
    </row>
    <row r="697" spans="2:3">
      <c r="B697" s="94" t="s">
        <v>613</v>
      </c>
      <c r="C697" s="99">
        <v>32556</v>
      </c>
    </row>
    <row r="698" spans="2:3">
      <c r="B698" s="95" t="s">
        <v>98</v>
      </c>
      <c r="C698" s="99">
        <v>32556</v>
      </c>
    </row>
    <row r="699" spans="2:3">
      <c r="B699" s="92" t="s">
        <v>58</v>
      </c>
      <c r="C699" s="99">
        <v>22550</v>
      </c>
    </row>
    <row r="700" spans="2:3">
      <c r="B700" s="93" t="s">
        <v>108</v>
      </c>
      <c r="C700" s="99">
        <v>22550</v>
      </c>
    </row>
    <row r="701" spans="2:3">
      <c r="B701" s="94" t="s">
        <v>612</v>
      </c>
      <c r="C701" s="99">
        <v>22550</v>
      </c>
    </row>
    <row r="702" spans="2:3">
      <c r="B702" s="95" t="s">
        <v>8</v>
      </c>
      <c r="C702" s="99"/>
    </row>
    <row r="703" spans="2:3">
      <c r="B703" s="95" t="s">
        <v>308</v>
      </c>
      <c r="C703" s="99">
        <v>22550</v>
      </c>
    </row>
    <row r="704" spans="2:3">
      <c r="B704" s="92" t="s">
        <v>283</v>
      </c>
      <c r="C704" s="99">
        <v>11250</v>
      </c>
    </row>
    <row r="705" spans="2:3">
      <c r="B705" s="93" t="s">
        <v>106</v>
      </c>
      <c r="C705" s="99">
        <v>11250</v>
      </c>
    </row>
    <row r="706" spans="2:3">
      <c r="B706" s="94" t="s">
        <v>613</v>
      </c>
      <c r="C706" s="99">
        <v>11250</v>
      </c>
    </row>
    <row r="707" spans="2:3">
      <c r="B707" s="95" t="s">
        <v>282</v>
      </c>
      <c r="C707" s="99">
        <v>7000</v>
      </c>
    </row>
    <row r="708" spans="2:3">
      <c r="B708" s="95" t="s">
        <v>430</v>
      </c>
      <c r="C708" s="99">
        <v>4250</v>
      </c>
    </row>
    <row r="709" spans="2:3">
      <c r="B709" s="92" t="s">
        <v>214</v>
      </c>
      <c r="C709" s="99">
        <v>312578</v>
      </c>
    </row>
    <row r="710" spans="2:3">
      <c r="B710" s="93" t="s">
        <v>106</v>
      </c>
      <c r="C710" s="99">
        <v>312578</v>
      </c>
    </row>
    <row r="711" spans="2:3">
      <c r="B711" s="94" t="s">
        <v>613</v>
      </c>
      <c r="C711" s="99">
        <v>312578</v>
      </c>
    </row>
    <row r="712" spans="2:3">
      <c r="B712" s="95" t="s">
        <v>213</v>
      </c>
      <c r="C712" s="99">
        <v>128974</v>
      </c>
    </row>
    <row r="713" spans="2:3">
      <c r="B713" s="95" t="s">
        <v>397</v>
      </c>
      <c r="C713" s="99">
        <v>183604</v>
      </c>
    </row>
    <row r="714" spans="2:3">
      <c r="B714" s="95" t="s">
        <v>398</v>
      </c>
      <c r="C714" s="99"/>
    </row>
    <row r="715" spans="2:3">
      <c r="B715" s="92" t="s">
        <v>407</v>
      </c>
      <c r="C715" s="99">
        <v>30041</v>
      </c>
    </row>
    <row r="716" spans="2:3">
      <c r="B716" s="93" t="s">
        <v>105</v>
      </c>
      <c r="C716" s="99">
        <v>30041</v>
      </c>
    </row>
    <row r="717" spans="2:3">
      <c r="B717" s="94" t="s">
        <v>611</v>
      </c>
      <c r="C717" s="99">
        <v>30041</v>
      </c>
    </row>
    <row r="718" spans="2:3">
      <c r="B718" s="95" t="s">
        <v>406</v>
      </c>
      <c r="C718" s="99">
        <v>30041</v>
      </c>
    </row>
    <row r="719" spans="2:3">
      <c r="B719" s="92" t="s">
        <v>350</v>
      </c>
      <c r="C719" s="99"/>
    </row>
    <row r="720" spans="2:3">
      <c r="B720" s="93" t="s">
        <v>105</v>
      </c>
      <c r="C720" s="99"/>
    </row>
    <row r="721" spans="2:3">
      <c r="B721" s="94" t="s">
        <v>611</v>
      </c>
      <c r="C721" s="99"/>
    </row>
    <row r="722" spans="2:3">
      <c r="B722" s="95" t="s">
        <v>349</v>
      </c>
      <c r="C722" s="99"/>
    </row>
    <row r="723" spans="2:3">
      <c r="B723" s="92" t="s">
        <v>50</v>
      </c>
      <c r="C723" s="99"/>
    </row>
    <row r="724" spans="2:3">
      <c r="B724" s="93" t="s">
        <v>106</v>
      </c>
      <c r="C724" s="99"/>
    </row>
    <row r="725" spans="2:3">
      <c r="B725" s="94" t="s">
        <v>613</v>
      </c>
      <c r="C725" s="99"/>
    </row>
    <row r="726" spans="2:3">
      <c r="B726" s="95" t="s">
        <v>46</v>
      </c>
      <c r="C726" s="99"/>
    </row>
    <row r="727" spans="2:3">
      <c r="B727" s="95" t="s">
        <v>50</v>
      </c>
      <c r="C727" s="99"/>
    </row>
    <row r="728" spans="2:3">
      <c r="B728" s="95" t="s">
        <v>578</v>
      </c>
      <c r="C728" s="99"/>
    </row>
    <row r="729" spans="2:3">
      <c r="B729" s="92" t="s">
        <v>409</v>
      </c>
      <c r="C729" s="99">
        <v>1000</v>
      </c>
    </row>
    <row r="730" spans="2:3">
      <c r="B730" s="93" t="s">
        <v>105</v>
      </c>
      <c r="C730" s="99">
        <v>1000</v>
      </c>
    </row>
    <row r="731" spans="2:3">
      <c r="B731" s="94" t="s">
        <v>611</v>
      </c>
      <c r="C731" s="99">
        <v>1000</v>
      </c>
    </row>
    <row r="732" spans="2:3">
      <c r="B732" s="95" t="s">
        <v>408</v>
      </c>
      <c r="C732" s="99">
        <v>1000</v>
      </c>
    </row>
    <row r="733" spans="2:3">
      <c r="B733" s="92" t="s">
        <v>441</v>
      </c>
      <c r="C733" s="99"/>
    </row>
    <row r="734" spans="2:3">
      <c r="B734" s="93" t="s">
        <v>105</v>
      </c>
      <c r="C734" s="99"/>
    </row>
    <row r="735" spans="2:3">
      <c r="B735" s="94" t="s">
        <v>611</v>
      </c>
      <c r="C735" s="99"/>
    </row>
    <row r="736" spans="2:3">
      <c r="B736" s="95" t="s">
        <v>440</v>
      </c>
      <c r="C736" s="99"/>
    </row>
    <row r="737" spans="2:3">
      <c r="B737" s="92" t="s">
        <v>420</v>
      </c>
      <c r="C737" s="99"/>
    </row>
    <row r="738" spans="2:3">
      <c r="B738" s="93" t="s">
        <v>105</v>
      </c>
      <c r="C738" s="99"/>
    </row>
    <row r="739" spans="2:3">
      <c r="B739" s="94" t="s">
        <v>611</v>
      </c>
      <c r="C739" s="99"/>
    </row>
    <row r="740" spans="2:3">
      <c r="B740" s="95" t="s">
        <v>419</v>
      </c>
      <c r="C740" s="99"/>
    </row>
    <row r="741" spans="2:3">
      <c r="B741" s="92" t="s">
        <v>422</v>
      </c>
      <c r="C741" s="99"/>
    </row>
    <row r="742" spans="2:3">
      <c r="B742" s="93" t="s">
        <v>105</v>
      </c>
      <c r="C742" s="99"/>
    </row>
    <row r="743" spans="2:3">
      <c r="B743" s="94" t="s">
        <v>611</v>
      </c>
      <c r="C743" s="99"/>
    </row>
    <row r="744" spans="2:3">
      <c r="B744" s="95" t="s">
        <v>421</v>
      </c>
      <c r="C744" s="99"/>
    </row>
    <row r="745" spans="2:3">
      <c r="B745" s="92" t="s">
        <v>326</v>
      </c>
      <c r="C745" s="99">
        <v>63900</v>
      </c>
    </row>
    <row r="746" spans="2:3">
      <c r="B746" s="93" t="s">
        <v>105</v>
      </c>
      <c r="C746" s="99">
        <v>63900</v>
      </c>
    </row>
    <row r="747" spans="2:3">
      <c r="B747" s="94" t="s">
        <v>611</v>
      </c>
      <c r="C747" s="99">
        <v>63900</v>
      </c>
    </row>
    <row r="748" spans="2:3">
      <c r="B748" s="95" t="s">
        <v>325</v>
      </c>
      <c r="C748" s="99">
        <v>63900</v>
      </c>
    </row>
    <row r="749" spans="2:3">
      <c r="B749" s="92" t="s">
        <v>376</v>
      </c>
      <c r="C749" s="99"/>
    </row>
    <row r="750" spans="2:3">
      <c r="B750" s="93" t="s">
        <v>105</v>
      </c>
      <c r="C750" s="99"/>
    </row>
    <row r="751" spans="2:3">
      <c r="B751" s="94" t="s">
        <v>611</v>
      </c>
      <c r="C751" s="99"/>
    </row>
    <row r="752" spans="2:3">
      <c r="B752" s="95" t="s">
        <v>375</v>
      </c>
      <c r="C752" s="99"/>
    </row>
    <row r="753" spans="2:3">
      <c r="B753" s="95" t="s">
        <v>425</v>
      </c>
      <c r="C753" s="99"/>
    </row>
    <row r="754" spans="2:3">
      <c r="B754" s="92" t="s">
        <v>387</v>
      </c>
      <c r="C754" s="99">
        <v>314119</v>
      </c>
    </row>
    <row r="755" spans="2:3">
      <c r="B755" s="93" t="s">
        <v>106</v>
      </c>
      <c r="C755" s="99">
        <v>314119</v>
      </c>
    </row>
    <row r="756" spans="2:3">
      <c r="B756" s="94" t="s">
        <v>613</v>
      </c>
      <c r="C756" s="99">
        <v>314119</v>
      </c>
    </row>
    <row r="757" spans="2:3">
      <c r="B757" s="95" t="s">
        <v>386</v>
      </c>
      <c r="C757" s="99">
        <v>314119</v>
      </c>
    </row>
    <row r="758" spans="2:3">
      <c r="B758" s="92" t="s">
        <v>86</v>
      </c>
      <c r="C758" s="99"/>
    </row>
    <row r="759" spans="2:3">
      <c r="B759" s="93" t="s">
        <v>105</v>
      </c>
      <c r="C759" s="99"/>
    </row>
    <row r="760" spans="2:3">
      <c r="B760" s="94" t="s">
        <v>611</v>
      </c>
      <c r="C760" s="99"/>
    </row>
    <row r="761" spans="2:3">
      <c r="B761" s="95" t="s">
        <v>45</v>
      </c>
      <c r="C761" s="99"/>
    </row>
    <row r="762" spans="2:3">
      <c r="B762" s="92" t="s">
        <v>66</v>
      </c>
      <c r="C762" s="99"/>
    </row>
    <row r="763" spans="2:3">
      <c r="B763" s="93" t="s">
        <v>105</v>
      </c>
      <c r="C763" s="99"/>
    </row>
    <row r="764" spans="2:3">
      <c r="B764" s="94" t="s">
        <v>611</v>
      </c>
      <c r="C764" s="99"/>
    </row>
    <row r="765" spans="2:3">
      <c r="B765" s="95" t="s">
        <v>18</v>
      </c>
      <c r="C765" s="99"/>
    </row>
    <row r="766" spans="2:3">
      <c r="B766" s="92" t="s">
        <v>432</v>
      </c>
      <c r="C766" s="99"/>
    </row>
    <row r="767" spans="2:3">
      <c r="B767" s="93" t="s">
        <v>105</v>
      </c>
      <c r="C767" s="99"/>
    </row>
    <row r="768" spans="2:3">
      <c r="B768" s="94" t="s">
        <v>611</v>
      </c>
      <c r="C768" s="99"/>
    </row>
    <row r="769" spans="2:3">
      <c r="B769" s="95" t="s">
        <v>432</v>
      </c>
      <c r="C769" s="99"/>
    </row>
    <row r="770" spans="2:3">
      <c r="B770" s="92" t="s">
        <v>434</v>
      </c>
      <c r="C770" s="99"/>
    </row>
    <row r="771" spans="2:3">
      <c r="B771" s="93" t="s">
        <v>105</v>
      </c>
      <c r="C771" s="99"/>
    </row>
    <row r="772" spans="2:3">
      <c r="B772" s="94" t="s">
        <v>611</v>
      </c>
      <c r="C772" s="99"/>
    </row>
    <row r="773" spans="2:3">
      <c r="B773" s="95" t="s">
        <v>433</v>
      </c>
      <c r="C773" s="99"/>
    </row>
    <row r="774" spans="2:3">
      <c r="B774" s="92" t="s">
        <v>85</v>
      </c>
      <c r="C774" s="99">
        <v>107170</v>
      </c>
    </row>
    <row r="775" spans="2:3">
      <c r="B775" s="93" t="s">
        <v>109</v>
      </c>
      <c r="C775" s="99"/>
    </row>
    <row r="776" spans="2:3">
      <c r="B776" s="94" t="s">
        <v>612</v>
      </c>
      <c r="C776" s="99"/>
    </row>
    <row r="777" spans="2:3">
      <c r="B777" s="95" t="s">
        <v>324</v>
      </c>
      <c r="C777" s="99"/>
    </row>
    <row r="778" spans="2:3">
      <c r="B778" s="93" t="s">
        <v>111</v>
      </c>
      <c r="C778" s="99">
        <v>107170</v>
      </c>
    </row>
    <row r="779" spans="2:3">
      <c r="B779" s="94" t="s">
        <v>612</v>
      </c>
      <c r="C779" s="99">
        <v>107170</v>
      </c>
    </row>
    <row r="780" spans="2:3">
      <c r="B780" s="95" t="s">
        <v>42</v>
      </c>
      <c r="C780" s="99">
        <v>97069</v>
      </c>
    </row>
    <row r="781" spans="2:3">
      <c r="B781" s="95" t="s">
        <v>43</v>
      </c>
      <c r="C781" s="99">
        <v>1920</v>
      </c>
    </row>
    <row r="782" spans="2:3">
      <c r="B782" s="95" t="s">
        <v>47</v>
      </c>
      <c r="C782" s="99">
        <v>1200</v>
      </c>
    </row>
    <row r="783" spans="2:3">
      <c r="B783" s="95" t="s">
        <v>231</v>
      </c>
      <c r="C783" s="99">
        <v>6981</v>
      </c>
    </row>
    <row r="784" spans="2:3">
      <c r="B784" s="92" t="s">
        <v>89</v>
      </c>
      <c r="C784" s="99"/>
    </row>
    <row r="785" spans="2:3">
      <c r="B785" s="93" t="s">
        <v>108</v>
      </c>
      <c r="C785" s="99"/>
    </row>
    <row r="786" spans="2:3">
      <c r="B786" s="94" t="s">
        <v>612</v>
      </c>
      <c r="C786" s="99"/>
    </row>
    <row r="787" spans="2:3">
      <c r="B787" s="95" t="s">
        <v>178</v>
      </c>
      <c r="C787" s="99"/>
    </row>
    <row r="788" spans="2:3">
      <c r="B788" s="95" t="s">
        <v>188</v>
      </c>
      <c r="C788" s="99"/>
    </row>
    <row r="789" spans="2:3">
      <c r="B789" s="95" t="s">
        <v>261</v>
      </c>
      <c r="C789" s="99"/>
    </row>
    <row r="790" spans="2:3">
      <c r="B790" s="95" t="s">
        <v>260</v>
      </c>
      <c r="C790" s="99"/>
    </row>
    <row r="791" spans="2:3">
      <c r="B791" s="95" t="s">
        <v>577</v>
      </c>
      <c r="C791" s="99"/>
    </row>
    <row r="792" spans="2:3">
      <c r="B792" s="92" t="s">
        <v>123</v>
      </c>
      <c r="C792" s="99">
        <v>59429</v>
      </c>
    </row>
    <row r="793" spans="2:3">
      <c r="B793" s="93" t="s">
        <v>106</v>
      </c>
      <c r="C793" s="99">
        <v>59429</v>
      </c>
    </row>
    <row r="794" spans="2:3">
      <c r="B794" s="94" t="s">
        <v>613</v>
      </c>
      <c r="C794" s="99">
        <v>59429</v>
      </c>
    </row>
    <row r="795" spans="2:3">
      <c r="B795" s="95" t="s">
        <v>124</v>
      </c>
      <c r="C795" s="99">
        <v>59429</v>
      </c>
    </row>
    <row r="796" spans="2:3">
      <c r="B796" s="92" t="s">
        <v>257</v>
      </c>
      <c r="C796" s="99"/>
    </row>
    <row r="797" spans="2:3">
      <c r="B797" s="93" t="s">
        <v>105</v>
      </c>
      <c r="C797" s="99"/>
    </row>
    <row r="798" spans="2:3">
      <c r="B798" s="94" t="s">
        <v>611</v>
      </c>
      <c r="C798" s="99"/>
    </row>
    <row r="799" spans="2:3">
      <c r="B799" s="95" t="s">
        <v>256</v>
      </c>
      <c r="C799" s="99"/>
    </row>
    <row r="800" spans="2:3">
      <c r="B800" s="92" t="s">
        <v>539</v>
      </c>
      <c r="C800" s="99"/>
    </row>
    <row r="801" spans="2:3">
      <c r="B801" s="93" t="s">
        <v>105</v>
      </c>
      <c r="C801" s="99"/>
    </row>
    <row r="802" spans="2:3">
      <c r="B802" s="94" t="s">
        <v>611</v>
      </c>
      <c r="C802" s="99"/>
    </row>
    <row r="803" spans="2:3">
      <c r="B803" s="95" t="s">
        <v>538</v>
      </c>
      <c r="C803" s="99"/>
    </row>
    <row r="804" spans="2:3">
      <c r="B804" s="92" t="s">
        <v>307</v>
      </c>
      <c r="C804" s="99"/>
    </row>
    <row r="805" spans="2:3">
      <c r="B805" s="93" t="s">
        <v>105</v>
      </c>
      <c r="C805" s="99"/>
    </row>
    <row r="806" spans="2:3">
      <c r="B806" s="94" t="s">
        <v>611</v>
      </c>
      <c r="C806" s="99"/>
    </row>
    <row r="807" spans="2:3">
      <c r="B807" s="95" t="s">
        <v>306</v>
      </c>
      <c r="C807" s="99"/>
    </row>
    <row r="808" spans="2:3">
      <c r="B808" s="92" t="s">
        <v>554</v>
      </c>
      <c r="C808" s="99"/>
    </row>
    <row r="809" spans="2:3">
      <c r="B809" s="93" t="s">
        <v>105</v>
      </c>
      <c r="C809" s="99"/>
    </row>
    <row r="810" spans="2:3">
      <c r="B810" s="94" t="s">
        <v>611</v>
      </c>
      <c r="C810" s="99"/>
    </row>
    <row r="811" spans="2:3">
      <c r="B811" s="95" t="s">
        <v>553</v>
      </c>
      <c r="C811" s="99"/>
    </row>
    <row r="812" spans="2:3">
      <c r="B812" s="92" t="s">
        <v>134</v>
      </c>
      <c r="C812" s="99">
        <v>12469</v>
      </c>
    </row>
    <row r="813" spans="2:3">
      <c r="B813" s="93" t="s">
        <v>110</v>
      </c>
      <c r="C813" s="99">
        <v>12469</v>
      </c>
    </row>
    <row r="814" spans="2:3">
      <c r="B814" s="94" t="s">
        <v>612</v>
      </c>
      <c r="C814" s="99">
        <v>12469</v>
      </c>
    </row>
    <row r="815" spans="2:3">
      <c r="B815" s="95" t="s">
        <v>133</v>
      </c>
      <c r="C815" s="99">
        <v>9685</v>
      </c>
    </row>
    <row r="816" spans="2:3">
      <c r="B816" s="95" t="s">
        <v>135</v>
      </c>
      <c r="C816" s="99">
        <v>2784</v>
      </c>
    </row>
    <row r="817" spans="2:3">
      <c r="B817" s="92" t="s">
        <v>99</v>
      </c>
      <c r="C817" s="99">
        <v>313579</v>
      </c>
    </row>
    <row r="818" spans="2:3">
      <c r="B818" s="93" t="s">
        <v>110</v>
      </c>
      <c r="C818" s="99">
        <v>313579</v>
      </c>
    </row>
    <row r="819" spans="2:3">
      <c r="B819" s="94" t="s">
        <v>612</v>
      </c>
      <c r="C819" s="99">
        <v>313579</v>
      </c>
    </row>
    <row r="820" spans="2:3">
      <c r="B820" s="95" t="s">
        <v>150</v>
      </c>
      <c r="C820" s="99">
        <v>6450</v>
      </c>
    </row>
    <row r="821" spans="2:3">
      <c r="B821" s="95" t="s">
        <v>99</v>
      </c>
      <c r="C821" s="99">
        <v>307129</v>
      </c>
    </row>
    <row r="822" spans="2:3">
      <c r="B822" s="92" t="s">
        <v>458</v>
      </c>
      <c r="C822" s="99">
        <v>16740</v>
      </c>
    </row>
    <row r="823" spans="2:3">
      <c r="B823" s="93" t="s">
        <v>108</v>
      </c>
      <c r="C823" s="99">
        <v>16740</v>
      </c>
    </row>
    <row r="824" spans="2:3">
      <c r="B824" s="94" t="s">
        <v>612</v>
      </c>
      <c r="C824" s="99">
        <v>16740</v>
      </c>
    </row>
    <row r="825" spans="2:3">
      <c r="B825" s="95" t="s">
        <v>458</v>
      </c>
      <c r="C825" s="99">
        <v>6880</v>
      </c>
    </row>
    <row r="826" spans="2:3">
      <c r="B826" s="95" t="s">
        <v>459</v>
      </c>
      <c r="C826" s="99">
        <v>9860</v>
      </c>
    </row>
    <row r="827" spans="2:3">
      <c r="B827" s="92" t="s">
        <v>519</v>
      </c>
      <c r="C827" s="99"/>
    </row>
    <row r="828" spans="2:3">
      <c r="B828" s="93" t="s">
        <v>105</v>
      </c>
      <c r="C828" s="99"/>
    </row>
    <row r="829" spans="2:3">
      <c r="B829" s="94" t="s">
        <v>611</v>
      </c>
      <c r="C829" s="99"/>
    </row>
    <row r="830" spans="2:3">
      <c r="B830" s="95" t="s">
        <v>520</v>
      </c>
      <c r="C830" s="99"/>
    </row>
    <row r="831" spans="2:3">
      <c r="B831" s="92" t="s">
        <v>337</v>
      </c>
      <c r="C831" s="99">
        <v>328056</v>
      </c>
    </row>
    <row r="832" spans="2:3">
      <c r="B832" s="93" t="s">
        <v>111</v>
      </c>
      <c r="C832" s="99">
        <v>328056</v>
      </c>
    </row>
    <row r="833" spans="2:3">
      <c r="B833" s="94" t="s">
        <v>612</v>
      </c>
      <c r="C833" s="99">
        <v>328056</v>
      </c>
    </row>
    <row r="834" spans="2:3">
      <c r="B834" s="95" t="s">
        <v>336</v>
      </c>
      <c r="C834" s="99">
        <v>6150</v>
      </c>
    </row>
    <row r="835" spans="2:3">
      <c r="B835" s="95" t="s">
        <v>460</v>
      </c>
      <c r="C835" s="99">
        <v>310656</v>
      </c>
    </row>
    <row r="836" spans="2:3">
      <c r="B836" s="95" t="s">
        <v>461</v>
      </c>
      <c r="C836" s="99">
        <v>3550</v>
      </c>
    </row>
    <row r="837" spans="2:3">
      <c r="B837" s="95" t="s">
        <v>462</v>
      </c>
      <c r="C837" s="99">
        <v>3950</v>
      </c>
    </row>
    <row r="838" spans="2:3">
      <c r="B838" s="95" t="s">
        <v>518</v>
      </c>
      <c r="C838" s="99">
        <v>3750</v>
      </c>
    </row>
    <row r="839" spans="2:3">
      <c r="B839" s="92" t="s">
        <v>497</v>
      </c>
      <c r="C839" s="99"/>
    </row>
    <row r="840" spans="2:3">
      <c r="B840" s="93" t="s">
        <v>105</v>
      </c>
      <c r="C840" s="99"/>
    </row>
    <row r="841" spans="2:3">
      <c r="B841" s="94" t="s">
        <v>611</v>
      </c>
      <c r="C841" s="99"/>
    </row>
    <row r="842" spans="2:3">
      <c r="B842" s="95" t="s">
        <v>496</v>
      </c>
      <c r="C842" s="99"/>
    </row>
    <row r="843" spans="2:3">
      <c r="B843" s="92" t="s">
        <v>216</v>
      </c>
      <c r="C843" s="99"/>
    </row>
    <row r="844" spans="2:3">
      <c r="B844" s="93" t="s">
        <v>105</v>
      </c>
      <c r="C844" s="99"/>
    </row>
    <row r="845" spans="2:3">
      <c r="B845" s="94" t="s">
        <v>611</v>
      </c>
      <c r="C845" s="99"/>
    </row>
    <row r="846" spans="2:3">
      <c r="B846" s="95" t="s">
        <v>215</v>
      </c>
      <c r="C846" s="99"/>
    </row>
    <row r="847" spans="2:3">
      <c r="B847" s="92" t="s">
        <v>466</v>
      </c>
      <c r="C847" s="99">
        <v>11250</v>
      </c>
    </row>
    <row r="848" spans="2:3">
      <c r="B848" s="93" t="s">
        <v>106</v>
      </c>
      <c r="C848" s="99">
        <v>11250</v>
      </c>
    </row>
    <row r="849" spans="2:3">
      <c r="B849" s="94" t="s">
        <v>613</v>
      </c>
      <c r="C849" s="99">
        <v>11250</v>
      </c>
    </row>
    <row r="850" spans="2:3">
      <c r="B850" s="95" t="s">
        <v>465</v>
      </c>
      <c r="C850" s="99"/>
    </row>
    <row r="851" spans="2:3">
      <c r="B851" s="95" t="s">
        <v>524</v>
      </c>
      <c r="C851" s="99">
        <v>11250</v>
      </c>
    </row>
    <row r="852" spans="2:3">
      <c r="B852" s="95" t="s">
        <v>587</v>
      </c>
      <c r="C852" s="99"/>
    </row>
    <row r="853" spans="2:3">
      <c r="B853" s="92" t="s">
        <v>517</v>
      </c>
      <c r="C853" s="99">
        <v>68553</v>
      </c>
    </row>
    <row r="854" spans="2:3">
      <c r="B854" s="93" t="s">
        <v>106</v>
      </c>
      <c r="C854" s="99">
        <v>68553</v>
      </c>
    </row>
    <row r="855" spans="2:3">
      <c r="B855" s="94" t="s">
        <v>613</v>
      </c>
      <c r="C855" s="99">
        <v>68553</v>
      </c>
    </row>
    <row r="856" spans="2:3">
      <c r="B856" s="95" t="s">
        <v>516</v>
      </c>
      <c r="C856" s="99">
        <v>68553</v>
      </c>
    </row>
    <row r="857" spans="2:3">
      <c r="B857" s="92" t="s">
        <v>476</v>
      </c>
      <c r="C857" s="99">
        <v>7100</v>
      </c>
    </row>
    <row r="858" spans="2:3">
      <c r="B858" s="93" t="s">
        <v>105</v>
      </c>
      <c r="C858" s="99">
        <v>7100</v>
      </c>
    </row>
    <row r="859" spans="2:3">
      <c r="B859" s="94" t="s">
        <v>611</v>
      </c>
      <c r="C859" s="99">
        <v>7100</v>
      </c>
    </row>
    <row r="860" spans="2:3">
      <c r="B860" s="95" t="s">
        <v>475</v>
      </c>
      <c r="C860" s="99">
        <v>7100</v>
      </c>
    </row>
    <row r="861" spans="2:3">
      <c r="B861" s="92" t="s">
        <v>493</v>
      </c>
      <c r="C861" s="99"/>
    </row>
    <row r="862" spans="2:3">
      <c r="B862" s="93" t="s">
        <v>105</v>
      </c>
      <c r="C862" s="99"/>
    </row>
    <row r="863" spans="2:3">
      <c r="B863" s="94" t="s">
        <v>611</v>
      </c>
      <c r="C863" s="99"/>
    </row>
    <row r="864" spans="2:3">
      <c r="B864" s="95" t="s">
        <v>492</v>
      </c>
      <c r="C864" s="99"/>
    </row>
    <row r="865" spans="2:3">
      <c r="B865" s="92" t="s">
        <v>158</v>
      </c>
      <c r="C865" s="99">
        <v>4000</v>
      </c>
    </row>
    <row r="866" spans="2:3">
      <c r="B866" s="93" t="s">
        <v>105</v>
      </c>
      <c r="C866" s="99">
        <v>4000</v>
      </c>
    </row>
    <row r="867" spans="2:3">
      <c r="B867" s="94" t="s">
        <v>611</v>
      </c>
      <c r="C867" s="99">
        <v>4000</v>
      </c>
    </row>
    <row r="868" spans="2:3">
      <c r="B868" s="95" t="s">
        <v>159</v>
      </c>
      <c r="C868" s="99">
        <v>3900</v>
      </c>
    </row>
    <row r="869" spans="2:3">
      <c r="B869" s="95" t="s">
        <v>477</v>
      </c>
      <c r="C869" s="99">
        <v>100</v>
      </c>
    </row>
    <row r="870" spans="2:3">
      <c r="B870" s="92" t="s">
        <v>339</v>
      </c>
      <c r="C870" s="99">
        <v>74934</v>
      </c>
    </row>
    <row r="871" spans="2:3">
      <c r="B871" s="93" t="s">
        <v>110</v>
      </c>
      <c r="C871" s="99">
        <v>74934</v>
      </c>
    </row>
    <row r="872" spans="2:3">
      <c r="B872" s="94" t="s">
        <v>612</v>
      </c>
      <c r="C872" s="99">
        <v>74934</v>
      </c>
    </row>
    <row r="873" spans="2:3">
      <c r="B873" s="95" t="s">
        <v>338</v>
      </c>
      <c r="C873" s="99">
        <v>74934</v>
      </c>
    </row>
    <row r="874" spans="2:3">
      <c r="B874" s="92" t="s">
        <v>509</v>
      </c>
      <c r="C874" s="99"/>
    </row>
    <row r="875" spans="2:3">
      <c r="B875" s="93" t="s">
        <v>105</v>
      </c>
      <c r="C875" s="99"/>
    </row>
    <row r="876" spans="2:3">
      <c r="B876" s="94" t="s">
        <v>611</v>
      </c>
      <c r="C876" s="99"/>
    </row>
    <row r="877" spans="2:3">
      <c r="B877" s="95" t="s">
        <v>508</v>
      </c>
      <c r="C877" s="99"/>
    </row>
    <row r="878" spans="2:3">
      <c r="B878" s="92" t="s">
        <v>209</v>
      </c>
      <c r="C878" s="99"/>
    </row>
    <row r="879" spans="2:3">
      <c r="B879" s="93" t="s">
        <v>105</v>
      </c>
      <c r="C879" s="99"/>
    </row>
    <row r="880" spans="2:3">
      <c r="B880" s="94" t="s">
        <v>611</v>
      </c>
      <c r="C880" s="99"/>
    </row>
    <row r="881" spans="2:3">
      <c r="B881" s="95" t="s">
        <v>208</v>
      </c>
      <c r="C881" s="99"/>
    </row>
    <row r="882" spans="2:3">
      <c r="B882" s="92" t="s">
        <v>484</v>
      </c>
      <c r="C882" s="99"/>
    </row>
    <row r="883" spans="2:3">
      <c r="B883" s="93" t="s">
        <v>105</v>
      </c>
      <c r="C883" s="99"/>
    </row>
    <row r="884" spans="2:3">
      <c r="B884" s="94" t="s">
        <v>611</v>
      </c>
      <c r="C884" s="99"/>
    </row>
    <row r="885" spans="2:3">
      <c r="B885" s="95" t="s">
        <v>483</v>
      </c>
      <c r="C885" s="99"/>
    </row>
    <row r="886" spans="2:3">
      <c r="B886" s="92" t="s">
        <v>515</v>
      </c>
      <c r="C886" s="99"/>
    </row>
    <row r="887" spans="2:3">
      <c r="B887" s="93" t="s">
        <v>105</v>
      </c>
      <c r="C887" s="99"/>
    </row>
    <row r="888" spans="2:3">
      <c r="B888" s="94" t="s">
        <v>611</v>
      </c>
      <c r="C888" s="99"/>
    </row>
    <row r="889" spans="2:3">
      <c r="B889" s="95" t="s">
        <v>514</v>
      </c>
      <c r="C889" s="99"/>
    </row>
    <row r="890" spans="2:3">
      <c r="B890" s="92" t="s">
        <v>218</v>
      </c>
      <c r="C890" s="99">
        <v>7350</v>
      </c>
    </row>
    <row r="891" spans="2:3">
      <c r="B891" s="93" t="s">
        <v>105</v>
      </c>
      <c r="C891" s="99">
        <v>7350</v>
      </c>
    </row>
    <row r="892" spans="2:3">
      <c r="B892" s="94" t="s">
        <v>611</v>
      </c>
      <c r="C892" s="99">
        <v>7350</v>
      </c>
    </row>
    <row r="893" spans="2:3">
      <c r="B893" s="95" t="s">
        <v>217</v>
      </c>
      <c r="C893" s="99"/>
    </row>
    <row r="894" spans="2:3">
      <c r="B894" s="95" t="s">
        <v>239</v>
      </c>
      <c r="C894" s="99">
        <v>1100</v>
      </c>
    </row>
    <row r="895" spans="2:3">
      <c r="B895" s="95" t="s">
        <v>253</v>
      </c>
      <c r="C895" s="99">
        <v>6250</v>
      </c>
    </row>
    <row r="896" spans="2:3">
      <c r="B896" s="92" t="s">
        <v>537</v>
      </c>
      <c r="C896" s="99"/>
    </row>
    <row r="897" spans="2:3">
      <c r="B897" s="93" t="s">
        <v>105</v>
      </c>
      <c r="C897" s="99"/>
    </row>
    <row r="898" spans="2:3">
      <c r="B898" s="94" t="s">
        <v>611</v>
      </c>
      <c r="C898" s="99"/>
    </row>
    <row r="899" spans="2:3">
      <c r="B899" s="95" t="s">
        <v>536</v>
      </c>
      <c r="C899" s="99"/>
    </row>
    <row r="900" spans="2:3">
      <c r="B900" s="92" t="s">
        <v>526</v>
      </c>
      <c r="C900" s="99"/>
    </row>
    <row r="901" spans="2:3">
      <c r="B901" s="93" t="s">
        <v>105</v>
      </c>
      <c r="C901" s="99"/>
    </row>
    <row r="902" spans="2:3">
      <c r="B902" s="94" t="s">
        <v>611</v>
      </c>
      <c r="C902" s="99"/>
    </row>
    <row r="903" spans="2:3">
      <c r="B903" s="95" t="s">
        <v>525</v>
      </c>
      <c r="C903" s="99"/>
    </row>
    <row r="904" spans="2:3">
      <c r="B904" s="92" t="s">
        <v>144</v>
      </c>
      <c r="C904" s="99"/>
    </row>
    <row r="905" spans="2:3">
      <c r="B905" s="93" t="s">
        <v>105</v>
      </c>
      <c r="C905" s="99"/>
    </row>
    <row r="906" spans="2:3">
      <c r="B906" s="94" t="s">
        <v>611</v>
      </c>
      <c r="C906" s="99"/>
    </row>
    <row r="907" spans="2:3">
      <c r="B907" s="95" t="s">
        <v>145</v>
      </c>
      <c r="C907" s="99"/>
    </row>
    <row r="908" spans="2:3">
      <c r="B908" s="92" t="s">
        <v>272</v>
      </c>
      <c r="C908" s="99">
        <v>7900</v>
      </c>
    </row>
    <row r="909" spans="2:3">
      <c r="B909" s="93" t="s">
        <v>105</v>
      </c>
      <c r="C909" s="99">
        <v>7900</v>
      </c>
    </row>
    <row r="910" spans="2:3">
      <c r="B910" s="94" t="s">
        <v>611</v>
      </c>
      <c r="C910" s="99">
        <v>7900</v>
      </c>
    </row>
    <row r="911" spans="2:3">
      <c r="B911" s="95" t="s">
        <v>271</v>
      </c>
      <c r="C911" s="99">
        <v>7900</v>
      </c>
    </row>
    <row r="912" spans="2:3">
      <c r="B912" s="92" t="s">
        <v>238</v>
      </c>
      <c r="C912" s="99">
        <v>232560</v>
      </c>
    </row>
    <row r="913" spans="2:3">
      <c r="B913" s="93" t="s">
        <v>106</v>
      </c>
      <c r="C913" s="99">
        <v>232560</v>
      </c>
    </row>
    <row r="914" spans="2:3">
      <c r="B914" s="94" t="s">
        <v>613</v>
      </c>
      <c r="C914" s="99">
        <v>232560</v>
      </c>
    </row>
    <row r="915" spans="2:3">
      <c r="B915" s="95" t="s">
        <v>237</v>
      </c>
      <c r="C915" s="99">
        <v>231110</v>
      </c>
    </row>
    <row r="916" spans="2:3">
      <c r="B916" s="95" t="s">
        <v>367</v>
      </c>
      <c r="C916" s="99">
        <v>550</v>
      </c>
    </row>
    <row r="917" spans="2:3">
      <c r="B917" s="95" t="s">
        <v>451</v>
      </c>
      <c r="C917" s="99">
        <v>900</v>
      </c>
    </row>
    <row r="918" spans="2:3">
      <c r="B918" s="92" t="s">
        <v>51</v>
      </c>
      <c r="C918" s="99"/>
    </row>
    <row r="919" spans="2:3">
      <c r="B919" s="93" t="s">
        <v>107</v>
      </c>
      <c r="C919" s="99"/>
    </row>
    <row r="920" spans="2:3">
      <c r="B920" s="94" t="s">
        <v>610</v>
      </c>
      <c r="C920" s="99"/>
    </row>
    <row r="921" spans="2:3">
      <c r="B921" s="95" t="s">
        <v>37</v>
      </c>
      <c r="C921" s="99"/>
    </row>
    <row r="922" spans="2:3">
      <c r="B922" s="95" t="s">
        <v>284</v>
      </c>
      <c r="C922" s="99"/>
    </row>
    <row r="923" spans="2:3">
      <c r="B923" s="95" t="s">
        <v>51</v>
      </c>
      <c r="C923" s="99"/>
    </row>
    <row r="924" spans="2:3">
      <c r="B924" s="92" t="s">
        <v>82</v>
      </c>
      <c r="C924" s="99"/>
    </row>
    <row r="925" spans="2:3">
      <c r="B925" s="93" t="s">
        <v>105</v>
      </c>
      <c r="C925" s="99"/>
    </row>
    <row r="926" spans="2:3">
      <c r="B926" s="94" t="s">
        <v>611</v>
      </c>
      <c r="C926" s="99"/>
    </row>
    <row r="927" spans="2:3">
      <c r="B927" s="95" t="s">
        <v>38</v>
      </c>
      <c r="C927" s="99"/>
    </row>
    <row r="928" spans="2:3">
      <c r="B928" s="92" t="s">
        <v>87</v>
      </c>
      <c r="C928" s="99"/>
    </row>
    <row r="929" spans="2:3">
      <c r="B929" s="93" t="s">
        <v>105</v>
      </c>
      <c r="C929" s="99"/>
    </row>
    <row r="930" spans="2:3">
      <c r="B930" s="94" t="s">
        <v>611</v>
      </c>
      <c r="C930" s="99"/>
    </row>
    <row r="931" spans="2:3">
      <c r="B931" s="95" t="s">
        <v>48</v>
      </c>
      <c r="C931" s="99"/>
    </row>
    <row r="932" spans="2:3">
      <c r="B932" s="92" t="s">
        <v>427</v>
      </c>
      <c r="C932" s="99"/>
    </row>
    <row r="933" spans="2:3">
      <c r="B933" s="93" t="s">
        <v>105</v>
      </c>
      <c r="C933" s="99"/>
    </row>
    <row r="934" spans="2:3">
      <c r="B934" s="94" t="s">
        <v>611</v>
      </c>
      <c r="C934" s="99"/>
    </row>
    <row r="935" spans="2:3">
      <c r="B935" s="95" t="s">
        <v>426</v>
      </c>
      <c r="C935" s="99"/>
    </row>
    <row r="936" spans="2:3">
      <c r="B936" s="92" t="s">
        <v>468</v>
      </c>
      <c r="C936" s="99"/>
    </row>
    <row r="937" spans="2:3">
      <c r="B937" s="93" t="s">
        <v>105</v>
      </c>
      <c r="C937" s="99"/>
    </row>
    <row r="938" spans="2:3">
      <c r="B938" s="94" t="s">
        <v>611</v>
      </c>
      <c r="C938" s="99"/>
    </row>
    <row r="939" spans="2:3">
      <c r="B939" s="95" t="s">
        <v>467</v>
      </c>
      <c r="C939" s="99"/>
    </row>
    <row r="940" spans="2:3">
      <c r="B940" s="92" t="s">
        <v>185</v>
      </c>
      <c r="C940" s="99">
        <v>117437</v>
      </c>
    </row>
    <row r="941" spans="2:3">
      <c r="B941" s="93" t="s">
        <v>106</v>
      </c>
      <c r="C941" s="99">
        <v>117437</v>
      </c>
    </row>
    <row r="942" spans="2:3">
      <c r="B942" s="94" t="s">
        <v>613</v>
      </c>
      <c r="C942" s="99">
        <v>117437</v>
      </c>
    </row>
    <row r="943" spans="2:3">
      <c r="B943" s="95" t="s">
        <v>184</v>
      </c>
      <c r="C943" s="99">
        <v>117437</v>
      </c>
    </row>
    <row r="944" spans="2:3">
      <c r="B944" s="92" t="s">
        <v>315</v>
      </c>
      <c r="C944" s="99">
        <v>188015</v>
      </c>
    </row>
    <row r="945" spans="2:3">
      <c r="B945" s="93" t="s">
        <v>106</v>
      </c>
      <c r="C945" s="99">
        <v>188015</v>
      </c>
    </row>
    <row r="946" spans="2:3">
      <c r="B946" s="94" t="s">
        <v>613</v>
      </c>
      <c r="C946" s="99">
        <v>188015</v>
      </c>
    </row>
    <row r="947" spans="2:3">
      <c r="B947" s="95" t="s">
        <v>314</v>
      </c>
      <c r="C947" s="99">
        <v>15650</v>
      </c>
    </row>
    <row r="948" spans="2:3">
      <c r="B948" s="95" t="s">
        <v>586</v>
      </c>
      <c r="C948" s="99">
        <v>172365</v>
      </c>
    </row>
    <row r="949" spans="2:3">
      <c r="B949" s="92" t="s">
        <v>532</v>
      </c>
      <c r="C949" s="99">
        <v>21406</v>
      </c>
    </row>
    <row r="950" spans="2:3">
      <c r="B950" s="93" t="s">
        <v>105</v>
      </c>
      <c r="C950" s="99">
        <v>21406</v>
      </c>
    </row>
    <row r="951" spans="2:3">
      <c r="B951" s="94" t="s">
        <v>611</v>
      </c>
      <c r="C951" s="99">
        <v>21406</v>
      </c>
    </row>
    <row r="952" spans="2:3">
      <c r="B952" s="95" t="s">
        <v>531</v>
      </c>
      <c r="C952" s="99">
        <v>5606</v>
      </c>
    </row>
    <row r="953" spans="2:3">
      <c r="B953" s="95" t="s">
        <v>533</v>
      </c>
      <c r="C953" s="99">
        <v>15800</v>
      </c>
    </row>
    <row r="954" spans="2:3">
      <c r="B954" s="92" t="s">
        <v>224</v>
      </c>
      <c r="C954" s="99">
        <v>600</v>
      </c>
    </row>
    <row r="955" spans="2:3">
      <c r="B955" s="93" t="s">
        <v>105</v>
      </c>
      <c r="C955" s="99">
        <v>600</v>
      </c>
    </row>
    <row r="956" spans="2:3">
      <c r="B956" s="94" t="s">
        <v>611</v>
      </c>
      <c r="C956" s="99">
        <v>600</v>
      </c>
    </row>
    <row r="957" spans="2:3">
      <c r="B957" s="95" t="s">
        <v>223</v>
      </c>
      <c r="C957" s="99"/>
    </row>
    <row r="958" spans="2:3">
      <c r="B958" s="95" t="s">
        <v>224</v>
      </c>
      <c r="C958" s="99">
        <v>600</v>
      </c>
    </row>
    <row r="959" spans="2:3">
      <c r="B959" s="92" t="s">
        <v>540</v>
      </c>
      <c r="C959" s="99"/>
    </row>
    <row r="960" spans="2:3">
      <c r="B960" s="93" t="s">
        <v>105</v>
      </c>
      <c r="C960" s="99"/>
    </row>
    <row r="961" spans="2:3">
      <c r="B961" s="94" t="s">
        <v>611</v>
      </c>
      <c r="C961" s="99"/>
    </row>
    <row r="962" spans="2:3">
      <c r="B962" s="95" t="s">
        <v>540</v>
      </c>
      <c r="C962" s="99"/>
    </row>
    <row r="963" spans="2:3">
      <c r="B963" s="92" t="s">
        <v>228</v>
      </c>
      <c r="C963" s="99"/>
    </row>
    <row r="964" spans="2:3">
      <c r="B964" s="93" t="s">
        <v>105</v>
      </c>
      <c r="C964" s="99"/>
    </row>
    <row r="965" spans="2:3">
      <c r="B965" s="94" t="s">
        <v>611</v>
      </c>
      <c r="C965" s="99"/>
    </row>
    <row r="966" spans="2:3">
      <c r="B966" s="95" t="s">
        <v>227</v>
      </c>
      <c r="C966" s="99"/>
    </row>
    <row r="967" spans="2:3">
      <c r="B967" s="95" t="s">
        <v>351</v>
      </c>
      <c r="C967" s="99"/>
    </row>
    <row r="968" spans="2:3">
      <c r="B968" s="95" t="s">
        <v>372</v>
      </c>
      <c r="C968" s="99"/>
    </row>
    <row r="969" spans="2:3">
      <c r="B969" s="92" t="s">
        <v>160</v>
      </c>
      <c r="C969" s="99"/>
    </row>
    <row r="970" spans="2:3">
      <c r="B970" s="93" t="s">
        <v>105</v>
      </c>
      <c r="C970" s="99"/>
    </row>
    <row r="971" spans="2:3">
      <c r="B971" s="94" t="s">
        <v>611</v>
      </c>
      <c r="C971" s="99"/>
    </row>
    <row r="972" spans="2:3">
      <c r="B972" s="95" t="s">
        <v>161</v>
      </c>
      <c r="C972" s="99"/>
    </row>
    <row r="973" spans="2:3">
      <c r="B973" s="92" t="s">
        <v>547</v>
      </c>
      <c r="C973" s="99"/>
    </row>
    <row r="974" spans="2:3">
      <c r="B974" s="93" t="s">
        <v>105</v>
      </c>
      <c r="C974" s="99"/>
    </row>
    <row r="975" spans="2:3">
      <c r="B975" s="94" t="s">
        <v>611</v>
      </c>
      <c r="C975" s="99"/>
    </row>
    <row r="976" spans="2:3">
      <c r="B976" s="95" t="s">
        <v>547</v>
      </c>
      <c r="C976" s="99"/>
    </row>
    <row r="977" spans="2:3">
      <c r="B977" s="95" t="s">
        <v>548</v>
      </c>
      <c r="C977" s="99"/>
    </row>
    <row r="978" spans="2:3">
      <c r="B978" s="92" t="s">
        <v>501</v>
      </c>
      <c r="C978" s="99"/>
    </row>
    <row r="979" spans="2:3">
      <c r="B979" s="93" t="s">
        <v>105</v>
      </c>
      <c r="C979" s="99"/>
    </row>
    <row r="980" spans="2:3">
      <c r="B980" s="94" t="s">
        <v>611</v>
      </c>
      <c r="C980" s="99"/>
    </row>
    <row r="981" spans="2:3">
      <c r="B981" s="95" t="s">
        <v>500</v>
      </c>
      <c r="C981" s="99"/>
    </row>
    <row r="982" spans="2:3">
      <c r="B982" s="95" t="s">
        <v>546</v>
      </c>
      <c r="C982" s="99"/>
    </row>
    <row r="983" spans="2:3">
      <c r="B983" s="92" t="s">
        <v>556</v>
      </c>
      <c r="C983" s="99">
        <v>150</v>
      </c>
    </row>
    <row r="984" spans="2:3">
      <c r="B984" s="93" t="s">
        <v>105</v>
      </c>
      <c r="C984" s="99">
        <v>150</v>
      </c>
    </row>
    <row r="985" spans="2:3">
      <c r="B985" s="94" t="s">
        <v>611</v>
      </c>
      <c r="C985" s="99">
        <v>150</v>
      </c>
    </row>
    <row r="986" spans="2:3">
      <c r="B986" s="95" t="s">
        <v>555</v>
      </c>
      <c r="C986" s="99">
        <v>150</v>
      </c>
    </row>
    <row r="987" spans="2:3">
      <c r="B987" s="92" t="s">
        <v>560</v>
      </c>
      <c r="C987" s="99"/>
    </row>
    <row r="988" spans="2:3">
      <c r="B988" s="93" t="s">
        <v>105</v>
      </c>
      <c r="C988" s="99"/>
    </row>
    <row r="989" spans="2:3">
      <c r="B989" s="94" t="s">
        <v>611</v>
      </c>
      <c r="C989" s="99"/>
    </row>
    <row r="990" spans="2:3">
      <c r="B990" s="95" t="s">
        <v>559</v>
      </c>
      <c r="C990" s="99"/>
    </row>
    <row r="991" spans="2:3">
      <c r="B991" s="92" t="s">
        <v>176</v>
      </c>
      <c r="C991" s="99">
        <v>115688</v>
      </c>
    </row>
    <row r="992" spans="2:3">
      <c r="B992" s="93" t="s">
        <v>106</v>
      </c>
      <c r="C992" s="99">
        <v>115688</v>
      </c>
    </row>
    <row r="993" spans="2:3">
      <c r="B993" s="94" t="s">
        <v>613</v>
      </c>
      <c r="C993" s="99">
        <v>115688</v>
      </c>
    </row>
    <row r="994" spans="2:3">
      <c r="B994" s="95" t="s">
        <v>177</v>
      </c>
      <c r="C994" s="99">
        <v>115688</v>
      </c>
    </row>
    <row r="995" spans="2:3">
      <c r="B995" s="92" t="s">
        <v>70</v>
      </c>
      <c r="C995" s="99"/>
    </row>
    <row r="996" spans="2:3">
      <c r="B996" s="93" t="s">
        <v>105</v>
      </c>
      <c r="C996" s="99"/>
    </row>
    <row r="997" spans="2:3">
      <c r="B997" s="94" t="s">
        <v>611</v>
      </c>
      <c r="C997" s="99"/>
    </row>
    <row r="998" spans="2:3">
      <c r="B998" s="95" t="s">
        <v>23</v>
      </c>
      <c r="C998" s="99"/>
    </row>
    <row r="999" spans="2:3">
      <c r="B999" s="92" t="s">
        <v>572</v>
      </c>
      <c r="C999" s="99"/>
    </row>
    <row r="1000" spans="2:3">
      <c r="B1000" s="93" t="s">
        <v>105</v>
      </c>
      <c r="C1000" s="99"/>
    </row>
    <row r="1001" spans="2:3">
      <c r="B1001" s="94" t="s">
        <v>611</v>
      </c>
      <c r="C1001" s="99"/>
    </row>
    <row r="1002" spans="2:3">
      <c r="B1002" s="95" t="s">
        <v>572</v>
      </c>
      <c r="C1002" s="99"/>
    </row>
    <row r="1003" spans="2:3">
      <c r="B1003" s="92" t="s">
        <v>562</v>
      </c>
      <c r="C1003" s="99">
        <v>13290</v>
      </c>
    </row>
    <row r="1004" spans="2:3">
      <c r="B1004" s="93" t="s">
        <v>105</v>
      </c>
      <c r="C1004" s="99">
        <v>13290</v>
      </c>
    </row>
    <row r="1005" spans="2:3">
      <c r="B1005" s="94" t="s">
        <v>611</v>
      </c>
      <c r="C1005" s="99">
        <v>13290</v>
      </c>
    </row>
    <row r="1006" spans="2:3">
      <c r="B1006" s="95" t="s">
        <v>561</v>
      </c>
      <c r="C1006" s="99">
        <v>13290</v>
      </c>
    </row>
    <row r="1007" spans="2:3">
      <c r="B1007" s="92" t="s">
        <v>568</v>
      </c>
      <c r="C1007" s="99">
        <v>159218</v>
      </c>
    </row>
    <row r="1008" spans="2:3">
      <c r="B1008" s="93" t="s">
        <v>106</v>
      </c>
      <c r="C1008" s="99">
        <v>159218</v>
      </c>
    </row>
    <row r="1009" spans="2:3">
      <c r="B1009" s="94" t="s">
        <v>613</v>
      </c>
      <c r="C1009" s="99">
        <v>159218</v>
      </c>
    </row>
    <row r="1010" spans="2:3">
      <c r="B1010" s="95" t="s">
        <v>606</v>
      </c>
      <c r="C1010" s="99"/>
    </row>
    <row r="1011" spans="2:3">
      <c r="B1011" s="95" t="s">
        <v>567</v>
      </c>
      <c r="C1011" s="99">
        <v>159218</v>
      </c>
    </row>
    <row r="1012" spans="2:3">
      <c r="B1012" s="92" t="s">
        <v>429</v>
      </c>
      <c r="C1012" s="99"/>
    </row>
    <row r="1013" spans="2:3">
      <c r="B1013" s="93" t="s">
        <v>105</v>
      </c>
      <c r="C1013" s="99"/>
    </row>
    <row r="1014" spans="2:3">
      <c r="B1014" s="94" t="s">
        <v>611</v>
      </c>
      <c r="C1014" s="99"/>
    </row>
    <row r="1015" spans="2:3">
      <c r="B1015" s="95" t="s">
        <v>428</v>
      </c>
      <c r="C1015" s="99"/>
    </row>
    <row r="1016" spans="2:3">
      <c r="B1016" s="92" t="s">
        <v>366</v>
      </c>
      <c r="C1016" s="99">
        <v>381276</v>
      </c>
    </row>
    <row r="1017" spans="2:3">
      <c r="B1017" s="93" t="s">
        <v>110</v>
      </c>
      <c r="C1017" s="99">
        <v>381276</v>
      </c>
    </row>
    <row r="1018" spans="2:3">
      <c r="B1018" s="94" t="s">
        <v>612</v>
      </c>
      <c r="C1018" s="99">
        <v>381276</v>
      </c>
    </row>
    <row r="1019" spans="2:3">
      <c r="B1019" s="95" t="s">
        <v>605</v>
      </c>
      <c r="C1019" s="99"/>
    </row>
    <row r="1020" spans="2:3">
      <c r="B1020" s="95" t="s">
        <v>365</v>
      </c>
      <c r="C1020" s="99">
        <v>59082</v>
      </c>
    </row>
    <row r="1021" spans="2:3">
      <c r="B1021" s="95" t="s">
        <v>444</v>
      </c>
      <c r="C1021" s="99">
        <v>322194</v>
      </c>
    </row>
    <row r="1022" spans="2:3">
      <c r="B1022" s="92" t="s">
        <v>127</v>
      </c>
      <c r="C1022" s="99"/>
    </row>
    <row r="1023" spans="2:3">
      <c r="B1023" s="93" t="s">
        <v>105</v>
      </c>
      <c r="C1023" s="99"/>
    </row>
    <row r="1024" spans="2:3">
      <c r="B1024" s="94" t="s">
        <v>611</v>
      </c>
      <c r="C1024" s="99"/>
    </row>
    <row r="1025" spans="2:3">
      <c r="B1025" s="95" t="s">
        <v>128</v>
      </c>
      <c r="C1025" s="99"/>
    </row>
    <row r="1026" spans="2:3">
      <c r="B1026" s="92" t="s">
        <v>94</v>
      </c>
      <c r="C1026" s="99"/>
    </row>
    <row r="1027" spans="2:3">
      <c r="B1027" s="93" t="s">
        <v>105</v>
      </c>
      <c r="C1027" s="99"/>
    </row>
    <row r="1028" spans="2:3">
      <c r="B1028" s="94" t="s">
        <v>611</v>
      </c>
      <c r="C1028" s="99"/>
    </row>
    <row r="1029" spans="2:3">
      <c r="B1029" s="95" t="s">
        <v>102</v>
      </c>
      <c r="C1029" s="99"/>
    </row>
    <row r="1030" spans="2:3">
      <c r="B1030" s="95" t="s">
        <v>93</v>
      </c>
      <c r="C1030" s="99"/>
    </row>
    <row r="1031" spans="2:3">
      <c r="B1031" s="92" t="s">
        <v>348</v>
      </c>
      <c r="C1031" s="99"/>
    </row>
    <row r="1032" spans="2:3">
      <c r="B1032" s="93" t="s">
        <v>105</v>
      </c>
      <c r="C1032" s="99"/>
    </row>
    <row r="1033" spans="2:3">
      <c r="B1033" s="94" t="s">
        <v>611</v>
      </c>
      <c r="C1033" s="99"/>
    </row>
    <row r="1034" spans="2:3">
      <c r="B1034" s="95" t="s">
        <v>347</v>
      </c>
      <c r="C1034" s="99"/>
    </row>
    <row r="1035" spans="2:3">
      <c r="B1035" s="95" t="s">
        <v>405</v>
      </c>
      <c r="C1035" s="99"/>
    </row>
    <row r="1036" spans="2:3">
      <c r="B1036" s="92" t="s">
        <v>479</v>
      </c>
      <c r="C1036" s="99">
        <v>84355</v>
      </c>
    </row>
    <row r="1037" spans="2:3">
      <c r="B1037" s="93" t="s">
        <v>106</v>
      </c>
      <c r="C1037" s="99">
        <v>84355</v>
      </c>
    </row>
    <row r="1038" spans="2:3">
      <c r="B1038" s="94" t="s">
        <v>613</v>
      </c>
      <c r="C1038" s="99">
        <v>84355</v>
      </c>
    </row>
    <row r="1039" spans="2:3">
      <c r="B1039" s="95" t="s">
        <v>478</v>
      </c>
      <c r="C1039" s="99">
        <v>84355</v>
      </c>
    </row>
    <row r="1040" spans="2:3">
      <c r="B1040" s="92" t="s">
        <v>486</v>
      </c>
      <c r="C1040" s="99">
        <v>22380</v>
      </c>
    </row>
    <row r="1041" spans="2:3">
      <c r="B1041" s="93" t="s">
        <v>107</v>
      </c>
      <c r="C1041" s="99">
        <v>22380</v>
      </c>
    </row>
    <row r="1042" spans="2:3">
      <c r="B1042" s="94" t="s">
        <v>610</v>
      </c>
      <c r="C1042" s="99">
        <v>22380</v>
      </c>
    </row>
    <row r="1043" spans="2:3">
      <c r="B1043" s="95" t="s">
        <v>485</v>
      </c>
      <c r="C1043" s="99">
        <v>250</v>
      </c>
    </row>
    <row r="1044" spans="2:3">
      <c r="B1044" s="95" t="s">
        <v>487</v>
      </c>
      <c r="C1044" s="99">
        <v>6250</v>
      </c>
    </row>
    <row r="1045" spans="2:3">
      <c r="B1045" s="95" t="s">
        <v>488</v>
      </c>
      <c r="C1045" s="99">
        <v>2000</v>
      </c>
    </row>
    <row r="1046" spans="2:3">
      <c r="B1046" s="95" t="s">
        <v>489</v>
      </c>
      <c r="C1046" s="99">
        <v>3350</v>
      </c>
    </row>
    <row r="1047" spans="2:3">
      <c r="B1047" s="95" t="s">
        <v>486</v>
      </c>
      <c r="C1047" s="99">
        <v>10530</v>
      </c>
    </row>
    <row r="1048" spans="2:3">
      <c r="B1048" s="92" t="s">
        <v>581</v>
      </c>
      <c r="C1048" s="99"/>
    </row>
    <row r="1049" spans="2:3">
      <c r="B1049" s="93" t="s">
        <v>105</v>
      </c>
      <c r="C1049" s="99"/>
    </row>
    <row r="1050" spans="2:3">
      <c r="B1050" s="94" t="s">
        <v>611</v>
      </c>
      <c r="C1050" s="99"/>
    </row>
    <row r="1051" spans="2:3">
      <c r="B1051" s="95" t="s">
        <v>580</v>
      </c>
      <c r="C1051" s="99"/>
    </row>
    <row r="1052" spans="2:3">
      <c r="B1052" s="92" t="s">
        <v>67</v>
      </c>
      <c r="C1052" s="99">
        <v>308784</v>
      </c>
    </row>
    <row r="1053" spans="2:3">
      <c r="B1053" s="93" t="s">
        <v>110</v>
      </c>
      <c r="C1053" s="99">
        <v>308784</v>
      </c>
    </row>
    <row r="1054" spans="2:3">
      <c r="B1054" s="94" t="s">
        <v>612</v>
      </c>
      <c r="C1054" s="99">
        <v>308784</v>
      </c>
    </row>
    <row r="1055" spans="2:3">
      <c r="B1055" s="95" t="s">
        <v>19</v>
      </c>
      <c r="C1055" s="99">
        <v>71089</v>
      </c>
    </row>
    <row r="1056" spans="2:3">
      <c r="B1056" s="95" t="s">
        <v>346</v>
      </c>
      <c r="C1056" s="99">
        <v>202844</v>
      </c>
    </row>
    <row r="1057" spans="2:3">
      <c r="B1057" s="95" t="s">
        <v>394</v>
      </c>
      <c r="C1057" s="99">
        <v>34851</v>
      </c>
    </row>
    <row r="1058" spans="2:3">
      <c r="B1058" s="92" t="s">
        <v>74</v>
      </c>
      <c r="C1058" s="99"/>
    </row>
    <row r="1059" spans="2:3">
      <c r="B1059" s="93" t="s">
        <v>105</v>
      </c>
      <c r="C1059" s="99"/>
    </row>
    <row r="1060" spans="2:3">
      <c r="B1060" s="94" t="s">
        <v>611</v>
      </c>
      <c r="C1060" s="99"/>
    </row>
    <row r="1061" spans="2:3">
      <c r="B1061" s="95" t="s">
        <v>28</v>
      </c>
      <c r="C1061" s="99"/>
    </row>
    <row r="1062" spans="2:3">
      <c r="B1062" s="92" t="s">
        <v>293</v>
      </c>
      <c r="C1062" s="99"/>
    </row>
    <row r="1063" spans="2:3">
      <c r="B1063" s="93" t="s">
        <v>105</v>
      </c>
      <c r="C1063" s="99"/>
    </row>
    <row r="1064" spans="2:3">
      <c r="B1064" s="94" t="s">
        <v>611</v>
      </c>
      <c r="C1064" s="99"/>
    </row>
    <row r="1065" spans="2:3">
      <c r="B1065" s="95" t="s">
        <v>292</v>
      </c>
      <c r="C1065" s="99"/>
    </row>
    <row r="1066" spans="2:3">
      <c r="B1066" s="92" t="s">
        <v>358</v>
      </c>
      <c r="C1066" s="99">
        <v>28</v>
      </c>
    </row>
    <row r="1067" spans="2:3">
      <c r="B1067" s="93" t="s">
        <v>105</v>
      </c>
      <c r="C1067" s="99">
        <v>28</v>
      </c>
    </row>
    <row r="1068" spans="2:3">
      <c r="B1068" s="94" t="s">
        <v>611</v>
      </c>
      <c r="C1068" s="99">
        <v>28</v>
      </c>
    </row>
    <row r="1069" spans="2:3">
      <c r="B1069" s="95" t="s">
        <v>357</v>
      </c>
      <c r="C1069" s="99">
        <v>28</v>
      </c>
    </row>
    <row r="1070" spans="2:3">
      <c r="B1070" s="92" t="s">
        <v>230</v>
      </c>
      <c r="C1070" s="99">
        <v>116000</v>
      </c>
    </row>
    <row r="1071" spans="2:3">
      <c r="B1071" s="93" t="s">
        <v>106</v>
      </c>
      <c r="C1071" s="99">
        <v>116000</v>
      </c>
    </row>
    <row r="1072" spans="2:3">
      <c r="B1072" s="94" t="s">
        <v>613</v>
      </c>
      <c r="C1072" s="99">
        <v>116000</v>
      </c>
    </row>
    <row r="1073" spans="2:3">
      <c r="B1073" s="95" t="s">
        <v>229</v>
      </c>
      <c r="C1073" s="99">
        <v>116000</v>
      </c>
    </row>
    <row r="1074" spans="2:3">
      <c r="B1074" s="92" t="s">
        <v>301</v>
      </c>
      <c r="C1074" s="99">
        <v>39184</v>
      </c>
    </row>
    <row r="1075" spans="2:3">
      <c r="B1075" s="93" t="s">
        <v>106</v>
      </c>
      <c r="C1075" s="99">
        <v>39184</v>
      </c>
    </row>
    <row r="1076" spans="2:3">
      <c r="B1076" s="94" t="s">
        <v>613</v>
      </c>
      <c r="C1076" s="99">
        <v>39184</v>
      </c>
    </row>
    <row r="1077" spans="2:3">
      <c r="B1077" s="95" t="s">
        <v>300</v>
      </c>
      <c r="C1077" s="99">
        <v>39184</v>
      </c>
    </row>
    <row r="1078" spans="2:3">
      <c r="B1078" s="92" t="s">
        <v>291</v>
      </c>
      <c r="C1078" s="99"/>
    </row>
    <row r="1079" spans="2:3">
      <c r="B1079" s="93" t="s">
        <v>105</v>
      </c>
      <c r="C1079" s="99"/>
    </row>
    <row r="1080" spans="2:3">
      <c r="B1080" s="94" t="s">
        <v>611</v>
      </c>
      <c r="C1080" s="99"/>
    </row>
    <row r="1081" spans="2:3">
      <c r="B1081" s="95" t="s">
        <v>290</v>
      </c>
      <c r="C1081" s="99"/>
    </row>
    <row r="1082" spans="2:3">
      <c r="B1082" s="95" t="s">
        <v>291</v>
      </c>
      <c r="C1082" s="99"/>
    </row>
    <row r="1083" spans="2:3">
      <c r="B1083" s="92" t="s">
        <v>255</v>
      </c>
      <c r="C1083" s="99"/>
    </row>
    <row r="1084" spans="2:3">
      <c r="B1084" s="93" t="s">
        <v>105</v>
      </c>
      <c r="C1084" s="99"/>
    </row>
    <row r="1085" spans="2:3">
      <c r="B1085" s="94" t="s">
        <v>611</v>
      </c>
      <c r="C1085" s="99"/>
    </row>
    <row r="1086" spans="2:3">
      <c r="B1086" s="95" t="s">
        <v>254</v>
      </c>
      <c r="C1086" s="99"/>
    </row>
    <row r="1087" spans="2:3">
      <c r="B1087" s="92" t="s">
        <v>609</v>
      </c>
      <c r="C1087" s="99"/>
    </row>
    <row r="1088" spans="2:3">
      <c r="B1088" s="93" t="s">
        <v>609</v>
      </c>
      <c r="C1088" s="99"/>
    </row>
    <row r="1089" spans="2:3">
      <c r="B1089" s="94" t="s">
        <v>612</v>
      </c>
      <c r="C1089" s="99"/>
    </row>
    <row r="1090" spans="2:3">
      <c r="B1090" s="95" t="s">
        <v>609</v>
      </c>
      <c r="C1090" s="99"/>
    </row>
  </sheetData>
  <sheetProtection sort="0" autoFilter="0" pivotTables="0"/>
  <mergeCells count="4">
    <mergeCell ref="E3:G3"/>
    <mergeCell ref="E27:G27"/>
    <mergeCell ref="E51:G51"/>
    <mergeCell ref="E76:G76"/>
  </mergeCells>
  <pageMargins left="0.7" right="0.7" top="0.75" bottom="0.75" header="0.3" footer="0.3"/>
  <pageSetup orientation="portrait"/>
  <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Fleet Rankings</vt:lpstr>
      <vt:lpstr>Reports</vt:lpstr>
      <vt:lpstr>Tables Graphs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2012-08-12T09:24:29Z</dcterms:modified>
</cp:coreProperties>
</file>